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3065" tabRatio="935" activeTab="1"/>
  </bookViews>
  <sheets>
    <sheet name="请先读我" sheetId="56" r:id="rId1"/>
    <sheet name="质量概述" sheetId="54" r:id="rId2"/>
    <sheet name="0. 重大故障" sheetId="55" r:id="rId3"/>
    <sheet name="Y产品问题" sheetId="17" r:id="rId4"/>
    <sheet name="Y版本提测" sheetId="57" r:id="rId5"/>
    <sheet name="Y重开问题" sheetId="58" r:id="rId6"/>
    <sheet name="Y新增BUG数" sheetId="40" r:id="rId7"/>
    <sheet name="Y低级BUG" sheetId="64" r:id="rId8"/>
    <sheet name="Y总遗留BUG数" sheetId="59" r:id="rId9"/>
    <sheet name="Y设计类缺陷" sheetId="48" r:id="rId10"/>
    <sheet name="Y每月预期交付需求" sheetId="41" r:id="rId11"/>
    <sheet name="Y当月预期交付需求已交付需求" sheetId="63" r:id="rId12"/>
    <sheet name="Y每月遗留需求" sheetId="61" r:id="rId13"/>
    <sheet name="Y总遗留需求" sheetId="62" r:id="rId14"/>
    <sheet name="改进项" sheetId="23" r:id="rId15"/>
    <sheet name="指标数据" sheetId="1" r:id="rId16"/>
    <sheet name="透视表" sheetId="13" r:id="rId17"/>
  </sheets>
  <externalReferences>
    <externalReference r:id="rId18"/>
    <externalReference r:id="rId19"/>
    <externalReference r:id="rId20"/>
  </externalReferences>
  <definedNames>
    <definedName name="_xlnm._FilterDatabase" localSheetId="3" hidden="1">Y产品问题!$A$1:$L$3</definedName>
    <definedName name="_xlnm._FilterDatabase" localSheetId="10" hidden="1">Y每月预期交付需求!$A$1:$K$35</definedName>
    <definedName name="_xlnm._FilterDatabase" localSheetId="14" hidden="1">改进项!$A$1:$J$4</definedName>
    <definedName name="_20171013美分客户故障" localSheetId="2">#REF!</definedName>
    <definedName name="_20171013美分客户故障" localSheetId="3">#REF!</definedName>
    <definedName name="_20171013美分客户故障" localSheetId="6">#REF!</definedName>
    <definedName name="_20171013美分客户故障" localSheetId="0">#REF!</definedName>
    <definedName name="_20171013美分客户故障" localSheetId="1">#REF!</definedName>
    <definedName name="_20171013美分客户故障">#REF!</definedName>
    <definedName name="_xlnm._FilterDatabase" localSheetId="9" hidden="1">Y设计类缺陷!$B$1:$K$1</definedName>
    <definedName name="_xlnm._FilterDatabase" localSheetId="6" hidden="1">Y新增BUG数!$A$1:$I$1</definedName>
    <definedName name="A" localSheetId="0">#REF!</definedName>
    <definedName name="A" localSheetId="1">#REF!</definedName>
    <definedName name="A">#REF!</definedName>
    <definedName name="new" localSheetId="2">#REF!</definedName>
    <definedName name="new" localSheetId="3">#REF!</definedName>
    <definedName name="new" localSheetId="6">#REF!</definedName>
    <definedName name="new" localSheetId="0">#REF!</definedName>
    <definedName name="new" localSheetId="1">#REF!</definedName>
    <definedName name="new">#REF!</definedName>
    <definedName name="sm" localSheetId="2">#REF!</definedName>
    <definedName name="sm" localSheetId="3">#REF!</definedName>
    <definedName name="sm" localSheetId="6">#REF!</definedName>
    <definedName name="sm" localSheetId="0">#REF!</definedName>
    <definedName name="sm" localSheetId="1">#REF!</definedName>
    <definedName name="sm">#REF!</definedName>
    <definedName name="风险来源">[1]风险管理表!$AC$3:$AC$24</definedName>
    <definedName name="复制" localSheetId="2">#REF!</definedName>
    <definedName name="复制" localSheetId="3">#REF!</definedName>
    <definedName name="复制" localSheetId="6">#REF!</definedName>
    <definedName name="复制" localSheetId="0">#REF!</definedName>
    <definedName name="复制" localSheetId="1">#REF!</definedName>
    <definedName name="复制">#REF!</definedName>
    <definedName name="改进来源" localSheetId="2">#REF!</definedName>
    <definedName name="改进来源" localSheetId="0">#REF!</definedName>
    <definedName name="改进来源" localSheetId="1">#REF!</definedName>
    <definedName name="改进来源">#REF!</definedName>
    <definedName name="上看看" localSheetId="2">#REF!</definedName>
    <definedName name="上看看" localSheetId="3">#REF!</definedName>
    <definedName name="上看看" localSheetId="0">#REF!</definedName>
    <definedName name="上看看" localSheetId="1">#REF!</definedName>
    <definedName name="上看看">#REF!</definedName>
    <definedName name="审计项目" localSheetId="2">#REF!</definedName>
    <definedName name="审计项目" localSheetId="0">#REF!</definedName>
    <definedName name="审计项目" localSheetId="1">#REF!</definedName>
    <definedName name="审计项目">#REF!</definedName>
    <definedName name="是否采纳" localSheetId="2">#REF!</definedName>
    <definedName name="是否采纳" localSheetId="0">#REF!</definedName>
    <definedName name="是否采纳" localSheetId="1">#REF!</definedName>
    <definedName name="是否采纳">#REF!</definedName>
    <definedName name="需求来源">[2]合理化流程需求列表!$N$3:$N$8</definedName>
    <definedName name="需求量10" localSheetId="0">#REF!</definedName>
    <definedName name="需求量10">#REF!</definedName>
    <definedName name="异常指标" localSheetId="2">#REF!</definedName>
    <definedName name="异常指标" localSheetId="0">#REF!</definedName>
    <definedName name="异常指标" localSheetId="1">#REF!</definedName>
    <definedName name="异常指标">#REF!</definedName>
    <definedName name="运营" localSheetId="2">#REF!</definedName>
    <definedName name="运营" localSheetId="3">#REF!</definedName>
    <definedName name="运营" localSheetId="6">#REF!</definedName>
    <definedName name="运营" localSheetId="0">#REF!</definedName>
    <definedName name="运营" localSheetId="1">#REF!</definedName>
    <definedName name="运营">#REF!</definedName>
    <definedName name="状态" localSheetId="2">#REF!</definedName>
    <definedName name="状态" localSheetId="16">#REF!</definedName>
    <definedName name="状态">[3]合理化流程需求列表!$O$3:$O$7</definedName>
  </definedNames>
  <calcPr calcId="144525" concurrentCalc="0"/>
</workbook>
</file>

<file path=xl/comments1.xml><?xml version="1.0" encoding="utf-8"?>
<comments xmlns="http://schemas.openxmlformats.org/spreadsheetml/2006/main">
  <authors>
    <author>u</author>
  </authors>
  <commentList>
    <comment ref="E4" authorId="0">
      <text>
        <r>
          <rPr>
            <b/>
            <sz val="9"/>
            <rFont val="宋体"/>
            <charset val="134"/>
          </rPr>
          <t>u:</t>
        </r>
        <r>
          <rPr>
            <sz val="9"/>
            <rFont val="宋体"/>
            <charset val="134"/>
          </rPr>
          <t xml:space="preserve">
R65G项目</t>
        </r>
      </text>
    </comment>
  </commentList>
</comments>
</file>

<file path=xl/sharedStrings.xml><?xml version="1.0" encoding="utf-8"?>
<sst xmlns="http://schemas.openxmlformats.org/spreadsheetml/2006/main" count="3366" uniqueCount="1271">
  <si>
    <t>质量月报目录说明</t>
  </si>
  <si>
    <t>NO</t>
  </si>
  <si>
    <t>sheet页</t>
  </si>
  <si>
    <t>说明</t>
  </si>
  <si>
    <t>需要团队重点关注的</t>
  </si>
  <si>
    <t>对整体质量进行说明，2大维度指标：对外承诺SLA、内部观察指标</t>
  </si>
  <si>
    <t>质量概述</t>
  </si>
  <si>
    <t>涉及几个方面信息：
&gt;各质量指标每月趋势情况；
&gt;质量总结（主要从研发部门维度，具体产品可以点“+”展开或者到具体的sheet页查看</t>
  </si>
  <si>
    <t>√</t>
  </si>
  <si>
    <t>从3个方面每个质量指标的详细分析</t>
  </si>
  <si>
    <t>0. 重大故障</t>
  </si>
  <si>
    <t>&gt;指标详细说明</t>
  </si>
  <si>
    <r>
      <rPr>
        <b/>
        <sz val="10"/>
        <color theme="1"/>
        <rFont val="微软雅黑"/>
        <charset val="134"/>
      </rPr>
      <t>各指标统计源数据：</t>
    </r>
    <r>
      <rPr>
        <b/>
        <sz val="10"/>
        <color rgb="FFC00000"/>
        <rFont val="微软雅黑"/>
        <charset val="134"/>
      </rPr>
      <t>（数据获取时间：每月第1个工作日）</t>
    </r>
  </si>
  <si>
    <t>Y产品问题</t>
  </si>
  <si>
    <t>《1. 产品问题》源数据</t>
  </si>
  <si>
    <t>Y版本提测</t>
  </si>
  <si>
    <t>《2. 版本质量》源数据</t>
  </si>
  <si>
    <t>Y重开问题</t>
  </si>
  <si>
    <t>《3. 研发内部质量》源数据之重开问题</t>
  </si>
  <si>
    <t>Y新增bug数</t>
  </si>
  <si>
    <t>《3. 研发内部质量》源数据之新增bug数</t>
  </si>
  <si>
    <t>Y总遗留bug数</t>
  </si>
  <si>
    <t>《3. 研发内部质量》源数据之总遗留bug数</t>
  </si>
  <si>
    <t>Y设计类缺陷</t>
  </si>
  <si>
    <t>《3. 研发内部质量》源数据之设计类缺陷总数</t>
  </si>
  <si>
    <t>Y每月预期交付需求</t>
  </si>
  <si>
    <t>《4. 需求交付》源数据每月预期交付需求</t>
  </si>
  <si>
    <t>Y每月交付需求</t>
  </si>
  <si>
    <t>《4. 需求交付》源数据每月交付需求总数</t>
  </si>
  <si>
    <t>Y每月遗留需求</t>
  </si>
  <si>
    <t>《4. 需求交付》源数据每月遗留需求数</t>
  </si>
  <si>
    <t>Y总遗留需求数</t>
  </si>
  <si>
    <t>《4. 需求交付》源数据总遗留需求数</t>
  </si>
  <si>
    <t>其他</t>
  </si>
  <si>
    <t>改进项</t>
  </si>
  <si>
    <t>团队内改进项跟踪表，涉及：故障、缺陷复盘、版本回退复盘、每月质量度量、团队质量活动等识别的改进项。</t>
  </si>
  <si>
    <t>2020Q4研发部嵌入式软件部质量报告（20201001-20201031）</t>
  </si>
  <si>
    <t>一、质量趋势</t>
  </si>
  <si>
    <t>分类</t>
  </si>
  <si>
    <t>质量指标</t>
  </si>
  <si>
    <t>质量目标</t>
  </si>
  <si>
    <t>7月</t>
  </si>
  <si>
    <t>8月</t>
  </si>
  <si>
    <t>9月</t>
  </si>
  <si>
    <t>10月</t>
  </si>
  <si>
    <t>Q1</t>
  </si>
  <si>
    <t>Q2</t>
  </si>
  <si>
    <t>Q3</t>
  </si>
  <si>
    <t>Q4</t>
  </si>
  <si>
    <t>合计</t>
  </si>
  <si>
    <t>备注</t>
  </si>
  <si>
    <t>对外承诺SLA</t>
  </si>
  <si>
    <t>0. 重大故障分
（扣分情况）</t>
  </si>
  <si>
    <t>0故障</t>
  </si>
  <si>
    <t>内部观察指标</t>
  </si>
  <si>
    <t>1. 产品问题</t>
  </si>
  <si>
    <t>产品问题数</t>
  </si>
  <si>
    <t>观察项（8）</t>
  </si>
  <si>
    <t>新门禁系列</t>
  </si>
  <si>
    <t>话机</t>
  </si>
  <si>
    <t>室内机&amp;门口机</t>
  </si>
  <si>
    <t>2. 版本质量</t>
  </si>
  <si>
    <t>版本通过率</t>
  </si>
  <si>
    <t>56.03%</t>
  </si>
  <si>
    <t>52.34%</t>
  </si>
  <si>
    <t>100.0%</t>
  </si>
  <si>
    <t>62.14%</t>
  </si>
  <si>
    <t>49.50%</t>
  </si>
  <si>
    <t>47.48%</t>
  </si>
  <si>
    <t>交付版本数</t>
  </si>
  <si>
    <t>观察项</t>
  </si>
  <si>
    <t>交付版本质量分</t>
  </si>
  <si>
    <t>失败版本数</t>
  </si>
  <si>
    <t>问题需求比</t>
  </si>
  <si>
    <t>3. 研发内部质量</t>
  </si>
  <si>
    <t>线上缺陷泄漏率</t>
  </si>
  <si>
    <t>泄漏率≤8%</t>
  </si>
  <si>
    <t>2.56%</t>
  </si>
  <si>
    <t>0.82%</t>
  </si>
  <si>
    <t>0.00%</t>
  </si>
  <si>
    <t>2.70%</t>
  </si>
  <si>
    <t>1.76%</t>
  </si>
  <si>
    <t>低级问题数</t>
  </si>
  <si>
    <t>重开问题数</t>
  </si>
  <si>
    <t>新增bug数</t>
  </si>
  <si>
    <t>总遗留bug数</t>
  </si>
  <si>
    <t>178
(33/145)</t>
  </si>
  <si>
    <t>150
(45/105)</t>
  </si>
  <si>
    <t>设计类缺陷总数</t>
  </si>
  <si>
    <t>4. 需求交付</t>
  </si>
  <si>
    <t>需求消化率</t>
  </si>
  <si>
    <t>≥90%</t>
  </si>
  <si>
    <t>需求已交付的及时交付率</t>
  </si>
  <si>
    <t>≥60%</t>
  </si>
  <si>
    <t>100.00%</t>
  </si>
  <si>
    <t>91.89%</t>
  </si>
  <si>
    <t>88.89%</t>
  </si>
  <si>
    <t>73.33%</t>
  </si>
  <si>
    <t>每月预期交付需求</t>
  </si>
  <si>
    <t>当月预期交付需求已交付数</t>
  </si>
  <si>
    <t>当月预期已交付中的及时交付数</t>
  </si>
  <si>
    <t>每月遗留需求数</t>
  </si>
  <si>
    <t>总遗留需求数</t>
  </si>
  <si>
    <t>二、10月质量概述</t>
  </si>
  <si>
    <t>对外承诺SLA：</t>
  </si>
  <si>
    <t>本月无故障</t>
  </si>
  <si>
    <r>
      <rPr>
        <b/>
        <sz val="12"/>
        <color theme="5" tint="-0.249977111117893"/>
        <rFont val="微软雅黑"/>
        <charset val="134"/>
      </rPr>
      <t>内部观察指标：</t>
    </r>
  </si>
  <si>
    <t>是否皆已达标！</t>
  </si>
  <si>
    <t xml:space="preserve">   一、产品问题：</t>
  </si>
  <si>
    <t>共收到XX个机型问题工单，解决达标率为100%；</t>
  </si>
  <si>
    <t xml:space="preserve">   二、版本质量：</t>
  </si>
  <si>
    <t>成功上线XX个版本；</t>
  </si>
  <si>
    <t xml:space="preserve">   三、内部质量：</t>
  </si>
  <si>
    <t>本月线上缺陷XX、低级缺陷YY和重开缺陷ZZ；</t>
  </si>
  <si>
    <t xml:space="preserve">   四、需求交付：</t>
  </si>
  <si>
    <t>&gt;本月交付XX个需求;
&gt;需求交付及时率YY（XX%=XX[当月按期交付需求数]/YY[当月交付需求数]）；
&gt;需求消化率（XX%=XX[当月需求交付]/YY[需求新增]）</t>
  </si>
  <si>
    <t>本月故障 0起</t>
  </si>
  <si>
    <t>内部观察指标：</t>
  </si>
  <si>
    <t>1. 产品问题：</t>
  </si>
  <si>
    <r>
      <rPr>
        <b/>
        <sz val="10"/>
        <rFont val="微软雅黑"/>
        <charset val="134"/>
      </rPr>
      <t>共收到</t>
    </r>
    <r>
      <rPr>
        <b/>
        <sz val="10"/>
        <color rgb="FFFF0000"/>
        <rFont val="微软雅黑"/>
        <charset val="134"/>
      </rPr>
      <t>1</t>
    </r>
    <r>
      <rPr>
        <b/>
        <sz val="10"/>
        <rFont val="微软雅黑"/>
        <charset val="134"/>
      </rPr>
      <t>个问题工单，解决达标率为0%；</t>
    </r>
  </si>
  <si>
    <t>2. 版本质量：</t>
  </si>
  <si>
    <t>成功发布13个版本；</t>
  </si>
  <si>
    <t>3. 研发内部质量：</t>
  </si>
  <si>
    <r>
      <t>本月新增缺陷：39个，</t>
    </r>
    <r>
      <rPr>
        <b/>
        <sz val="10"/>
        <color theme="1"/>
        <rFont val="微软雅黑"/>
        <charset val="134"/>
      </rPr>
      <t>低级缺陷：</t>
    </r>
    <r>
      <rPr>
        <b/>
        <sz val="10"/>
        <color rgb="FFFF0000"/>
        <rFont val="微软雅黑"/>
        <charset val="134"/>
      </rPr>
      <t>1</t>
    </r>
    <r>
      <rPr>
        <b/>
        <sz val="10"/>
        <color theme="1"/>
        <rFont val="微软雅黑"/>
        <charset val="134"/>
      </rPr>
      <t>个，重开缺陷：0个，总遗留缺陷：150</t>
    </r>
    <r>
      <rPr>
        <b/>
        <sz val="10"/>
        <rFont val="微软雅黑"/>
        <charset val="134"/>
      </rPr>
      <t>；</t>
    </r>
  </si>
  <si>
    <t>4. 需求交付：</t>
  </si>
  <si>
    <r>
      <t>本月预期交付需求已交付19个需求，需求消化率：</t>
    </r>
    <r>
      <rPr>
        <b/>
        <sz val="10"/>
        <color rgb="FFFF0000"/>
        <rFont val="微软雅黑"/>
        <charset val="134"/>
      </rPr>
      <t>79.17%</t>
    </r>
    <r>
      <rPr>
        <b/>
        <sz val="10"/>
        <color theme="1"/>
        <rFont val="微软雅黑"/>
        <charset val="134"/>
      </rPr>
      <t>，需求交付及时率：94.47%；</t>
    </r>
  </si>
  <si>
    <t xml:space="preserve">0. 重大故障         </t>
  </si>
  <si>
    <r>
      <rPr>
        <b/>
        <sz val="10"/>
        <color theme="1"/>
        <rFont val="微软雅黑"/>
        <charset val="134"/>
      </rPr>
      <t>总分：</t>
    </r>
    <r>
      <rPr>
        <b/>
        <sz val="10"/>
        <color rgb="FF0000FF"/>
        <rFont val="微软雅黑"/>
        <charset val="134"/>
      </rPr>
      <t>100。</t>
    </r>
  </si>
  <si>
    <t>重大故障明细</t>
  </si>
  <si>
    <t>故障等级</t>
  </si>
  <si>
    <t>故障名称</t>
  </si>
  <si>
    <t>机型</t>
  </si>
  <si>
    <t>扣分</t>
  </si>
  <si>
    <t>原因</t>
  </si>
  <si>
    <t>扣分原因</t>
  </si>
  <si>
    <t>月份</t>
  </si>
  <si>
    <t>客户现有RJ11耳机通话异常</t>
  </si>
  <si>
    <t>R65G</t>
  </si>
  <si>
    <t>1.生产发现R65G的USB wifi测试不过，不良率约为8%，后分析定位为电压输入偏低导致
2.RJ11线序相反导致客户现有耳机不兼容，通话麦克无声</t>
  </si>
  <si>
    <t>6月</t>
  </si>
  <si>
    <t>11月</t>
  </si>
  <si>
    <t>12月</t>
  </si>
  <si>
    <t>重大故障分
（扣分情况）</t>
  </si>
  <si>
    <r>
      <rPr>
        <b/>
        <sz val="10"/>
        <rFont val="微软雅黑"/>
        <charset val="134"/>
      </rPr>
      <t>合格:</t>
    </r>
    <r>
      <rPr>
        <b/>
        <sz val="10"/>
        <color rgb="FF0000FF"/>
        <rFont val="微软雅黑"/>
        <charset val="134"/>
      </rPr>
      <t>良好</t>
    </r>
    <r>
      <rPr>
        <b/>
        <sz val="10"/>
        <rFont val="微软雅黑"/>
        <charset val="134"/>
      </rPr>
      <t>:</t>
    </r>
    <r>
      <rPr>
        <b/>
        <sz val="10"/>
        <color rgb="FF00B050"/>
        <rFont val="微软雅黑"/>
        <charset val="134"/>
      </rPr>
      <t>优秀</t>
    </r>
    <r>
      <rPr>
        <b/>
        <sz val="10"/>
        <rFont val="微软雅黑"/>
        <charset val="134"/>
      </rPr>
      <t>=85:</t>
    </r>
    <r>
      <rPr>
        <b/>
        <sz val="10"/>
        <color rgb="FF0000FF"/>
        <rFont val="微软雅黑"/>
        <charset val="134"/>
      </rPr>
      <t>92</t>
    </r>
    <r>
      <rPr>
        <b/>
        <sz val="10"/>
        <rFont val="微软雅黑"/>
        <charset val="134"/>
      </rPr>
      <t>:</t>
    </r>
    <r>
      <rPr>
        <b/>
        <sz val="10"/>
        <color rgb="FF00B050"/>
        <rFont val="微软雅黑"/>
        <charset val="134"/>
      </rPr>
      <t xml:space="preserve">100
</t>
    </r>
    <r>
      <rPr>
        <sz val="10"/>
        <rFont val="微软雅黑"/>
        <charset val="134"/>
      </rPr>
      <t>（ABCDE=00000）</t>
    </r>
  </si>
  <si>
    <t>总分=100</t>
  </si>
  <si>
    <t>编号</t>
  </si>
  <si>
    <t>禅道编号</t>
  </si>
  <si>
    <t>问题描述</t>
  </si>
  <si>
    <t>研发部门</t>
  </si>
  <si>
    <t>严重等级</t>
  </si>
  <si>
    <t>产品型号</t>
  </si>
  <si>
    <t>创建日期</t>
  </si>
  <si>
    <t>计划关闭时间</t>
  </si>
  <si>
    <t>关单是否达标</t>
  </si>
  <si>
    <t>是否关闭</t>
  </si>
  <si>
    <t>当前状态</t>
  </si>
  <si>
    <t>关闭原因</t>
  </si>
  <si>
    <t>1</t>
  </si>
  <si>
    <t>5977</t>
  </si>
  <si>
    <t>【Enyca】(bug)E21 安装在不同地点会有回音噪音或者听不到声音</t>
  </si>
  <si>
    <t>嵌入式研发部</t>
  </si>
  <si>
    <t>B</t>
  </si>
  <si>
    <t>嵌入式 - 室内机&amp;门口机</t>
  </si>
  <si>
    <t>E21</t>
  </si>
  <si>
    <t>2020-10-10 10:45:51.0</t>
  </si>
  <si>
    <t>2020-11-30</t>
  </si>
  <si>
    <t>否</t>
  </si>
  <si>
    <t>激活</t>
  </si>
  <si>
    <t/>
  </si>
  <si>
    <t>ID</t>
  </si>
  <si>
    <t>优先级</t>
  </si>
  <si>
    <t>名称</t>
  </si>
  <si>
    <t>所属产品</t>
  </si>
  <si>
    <t>所属项目</t>
  </si>
  <si>
    <t>版本</t>
  </si>
  <si>
    <t>负责人</t>
  </si>
  <si>
    <t>开始日期</t>
  </si>
  <si>
    <t>结束日期</t>
  </si>
  <si>
    <t>状态</t>
  </si>
  <si>
    <t>6444</t>
  </si>
  <si>
    <t>A</t>
  </si>
  <si>
    <t>C313 AKCLOUDUNION 113.30.4.185 (release) 版本测试</t>
  </si>
  <si>
    <t>嵌入式室内机&amp;门口机 beta</t>
  </si>
  <si>
    <t xml:space="preserve"> 113.30.4.185</t>
  </si>
  <si>
    <t>李丹敏</t>
  </si>
  <si>
    <t>2020-10-10</t>
  </si>
  <si>
    <t>2020-10-13</t>
  </si>
  <si>
    <t>被阻塞</t>
  </si>
  <si>
    <t>C313</t>
  </si>
  <si>
    <t>2</t>
  </si>
  <si>
    <t>6449</t>
  </si>
  <si>
    <t>R67 CORALNTPC 67.114.6.201 beta版本测试</t>
  </si>
  <si>
    <t>嵌入式 - 话机</t>
  </si>
  <si>
    <t>R5XR6X 主线</t>
  </si>
  <si>
    <t>67.114.6.201</t>
  </si>
  <si>
    <t>郭惠珍</t>
  </si>
  <si>
    <t>2020-10-12</t>
  </si>
  <si>
    <t>2020-10-14</t>
  </si>
  <si>
    <t>已完成</t>
  </si>
  <si>
    <t>R67</t>
  </si>
  <si>
    <t>3</t>
  </si>
  <si>
    <t>6451</t>
  </si>
  <si>
    <t>C313 NAG 113.143.4.35 (release版本) 版本测试</t>
  </si>
  <si>
    <t>113.143.4.35</t>
  </si>
  <si>
    <t>2020-10-16</t>
  </si>
  <si>
    <t>4</t>
  </si>
  <si>
    <t>6463</t>
  </si>
  <si>
    <t>C313 AKCLOUDUNION 113.30.4.187 (release) 版本测试</t>
  </si>
  <si>
    <t>113.30.4.187</t>
  </si>
  <si>
    <t>2020-10-15</t>
  </si>
  <si>
    <t>5</t>
  </si>
  <si>
    <t>6465</t>
  </si>
  <si>
    <t>AUSTCO SONICGUARD 2.54.1.28 beta版本测试</t>
  </si>
  <si>
    <t>2.54.1.28</t>
  </si>
  <si>
    <t>2020-10-21</t>
  </si>
  <si>
    <t>AUSTCO</t>
  </si>
  <si>
    <t>6</t>
  </si>
  <si>
    <t>6468</t>
  </si>
  <si>
    <t>C313 AKCLOUDUNION 113.30.4.188 (release) 版本测试</t>
  </si>
  <si>
    <t>113.30.4.188</t>
  </si>
  <si>
    <t>7</t>
  </si>
  <si>
    <t>6469</t>
  </si>
  <si>
    <t>C313 NAG 113.143.4.36 (release版本) 版本测试</t>
  </si>
  <si>
    <t>113.143.4.36</t>
  </si>
  <si>
    <t>8</t>
  </si>
  <si>
    <t>6484</t>
  </si>
  <si>
    <t>C313 AKCLOUDUNION 113.30.4.191 (Beta) 版本测试</t>
  </si>
  <si>
    <t>113.30.4.191</t>
  </si>
  <si>
    <t>2020-10-20</t>
  </si>
  <si>
    <t>2020-10-23</t>
  </si>
  <si>
    <t>9</t>
  </si>
  <si>
    <t>6488</t>
  </si>
  <si>
    <t>C313 INTELBRAS 113.57.4.57（Beta版本）版本测试</t>
  </si>
  <si>
    <t>113.57.4.57</t>
  </si>
  <si>
    <t>2020-10-25</t>
  </si>
  <si>
    <t>已取消</t>
  </si>
  <si>
    <t>10</t>
  </si>
  <si>
    <t>6489</t>
  </si>
  <si>
    <t>C313 AKCLOUDUNION 113.30.4.192 (Beta) 版本测试</t>
  </si>
  <si>
    <t>113.30.4.192</t>
  </si>
  <si>
    <t>2020-10-22</t>
  </si>
  <si>
    <t>11</t>
  </si>
  <si>
    <t>6491</t>
  </si>
  <si>
    <t>E21 - 221.30.1.120 【AKCLOUDUNION】beta版本测试</t>
  </si>
  <si>
    <t>嵌入式门口机</t>
  </si>
  <si>
    <t>E21 - 221.30.1.120【AKCLOUDUNION】</t>
  </si>
  <si>
    <t>吴高峰</t>
  </si>
  <si>
    <t>12</t>
  </si>
  <si>
    <t>6494</t>
  </si>
  <si>
    <t>C313 AKCLOUDUNION 113.30.4.195 (Beta) 版本测试</t>
  </si>
  <si>
    <t>113.30.4.195</t>
  </si>
  <si>
    <t>13</t>
  </si>
  <si>
    <t>6500</t>
  </si>
  <si>
    <t>C312 AKCLOUD 112.30.2.67 (beta版本) 版本测试</t>
  </si>
  <si>
    <t>112.30.2.67</t>
  </si>
  <si>
    <t>2020-10-26</t>
  </si>
  <si>
    <t>2020-10-29</t>
  </si>
  <si>
    <t>C312</t>
  </si>
  <si>
    <t>14</t>
  </si>
  <si>
    <t>6501</t>
  </si>
  <si>
    <t>C313 JTS 113.30.4.196 (Beta) 版本测试</t>
  </si>
  <si>
    <t>113.30.4.196</t>
  </si>
  <si>
    <t>15</t>
  </si>
  <si>
    <t>6505</t>
  </si>
  <si>
    <t>E21 - 221.30.1.122【AKCLOUDUNION】beta版本测试</t>
  </si>
  <si>
    <t>221.30.1.122</t>
  </si>
  <si>
    <t>16</t>
  </si>
  <si>
    <t>6508</t>
  </si>
  <si>
    <t>C313 INTELBRAS 113.57.4.60（Beta版本）版本测试</t>
  </si>
  <si>
    <t>113.57.4.60</t>
  </si>
  <si>
    <t>2020-10-30</t>
  </si>
  <si>
    <t>17</t>
  </si>
  <si>
    <t>6511</t>
  </si>
  <si>
    <t>C313 JTS 113.30.4.198 (Beta) 版本测试</t>
  </si>
  <si>
    <t>113.30.4.198</t>
  </si>
  <si>
    <t>2020-10-27</t>
  </si>
  <si>
    <t>18</t>
  </si>
  <si>
    <t>6515</t>
  </si>
  <si>
    <t>C313 JTS 113.30.4.199 (Beta) 版本测试</t>
  </si>
  <si>
    <t>113.30.4.199</t>
  </si>
  <si>
    <t>19</t>
  </si>
  <si>
    <t>6517</t>
  </si>
  <si>
    <t>C313 INTELBRAS 113.57.4.55 PDM</t>
  </si>
  <si>
    <t>[PDM]113.57.4.55</t>
  </si>
  <si>
    <t>20</t>
  </si>
  <si>
    <t>6518</t>
  </si>
  <si>
    <t>C313S AKCLOUDUNION 113.30.4.148 PDM</t>
  </si>
  <si>
    <t>[PDM]113.30.4.148</t>
  </si>
  <si>
    <t>21</t>
  </si>
  <si>
    <t>6519</t>
  </si>
  <si>
    <t>C313N AKCLOUDUNION 113.30.4.148 PDM</t>
  </si>
  <si>
    <t>22</t>
  </si>
  <si>
    <t>6521</t>
  </si>
  <si>
    <t>R67 CORALNTPC 67.114.6.204 PDM检查</t>
  </si>
  <si>
    <t>[PDM]67.114.6.204</t>
  </si>
  <si>
    <t>2020-10-28</t>
  </si>
  <si>
    <t>23</t>
  </si>
  <si>
    <t>6525</t>
  </si>
  <si>
    <t>C313 ROBERT 113.207.6.3（Beta版本）版本测试</t>
  </si>
  <si>
    <t>113.207.6.3</t>
  </si>
  <si>
    <t>24</t>
  </si>
  <si>
    <t>6528</t>
  </si>
  <si>
    <t>C313 ROBERT 113.207.6.5（Beta版本）版本测试</t>
  </si>
  <si>
    <t>113.207.6.5</t>
  </si>
  <si>
    <t>BUG标题</t>
  </si>
  <si>
    <t>严重程度</t>
  </si>
  <si>
    <t>是否低级问题</t>
  </si>
  <si>
    <t>Bug状态</t>
  </si>
  <si>
    <t>创建人</t>
  </si>
  <si>
    <t>创建时间</t>
  </si>
  <si>
    <t>开发负责人</t>
  </si>
  <si>
    <t>级别</t>
  </si>
  <si>
    <t>Bug标题</t>
  </si>
  <si>
    <t>影响版本</t>
  </si>
  <si>
    <t>创建</t>
  </si>
  <si>
    <t>指派给</t>
  </si>
  <si>
    <t>解决</t>
  </si>
  <si>
    <t>方案</t>
  </si>
  <si>
    <t>22503</t>
  </si>
  <si>
    <t>P2</t>
  </si>
  <si>
    <t>113.30.4.181版本，话机有未读消息、未读录音时，在detect log界面看不见未读的红点</t>
  </si>
  <si>
    <t>113.30.4.181</t>
  </si>
  <si>
    <t>活跃</t>
  </si>
  <si>
    <t>2020-10-09 15:41:53.0</t>
  </si>
  <si>
    <t>巫有福</t>
  </si>
  <si>
    <t>22517</t>
  </si>
  <si>
    <t>P1</t>
  </si>
  <si>
    <t>65.145.2.15版本 环接pc口，lan口，重启后话机起不来，一直卡在开机logo界面</t>
  </si>
  <si>
    <t>65.145.2.11</t>
  </si>
  <si>
    <t>2020-10-10 18:24:15.0</t>
  </si>
  <si>
    <t>郑国忠</t>
  </si>
  <si>
    <t>22544</t>
  </si>
  <si>
    <t>113.30.4.185版本，在具体的联系人群组test点击clear all也会删除all contacts的联系人</t>
  </si>
  <si>
    <t>2020-10-13 11:53:50.0</t>
  </si>
  <si>
    <t>22555</t>
  </si>
  <si>
    <t>113.30.4.185版本，A与B,C建立通话后发起会议，B在通话中 hold解hold，会议通话三方没有声音</t>
  </si>
  <si>
    <t>已关闭</t>
  </si>
  <si>
    <t>2020-10-13 16:29:15.0</t>
  </si>
  <si>
    <t>转为需求</t>
  </si>
  <si>
    <t>22589</t>
  </si>
  <si>
    <t>113.143.4.35版本，2个室内机sip通话预览第三方设备，这时门口机ip来电，切换到门口机来电，点击预览键无法预览（113.30.4.185有同样问题）</t>
  </si>
  <si>
    <t>2020-10-15 09:37:25.0</t>
  </si>
  <si>
    <t>袁观福</t>
  </si>
  <si>
    <t>22595</t>
  </si>
  <si>
    <t>113.143.4.35版本，screen locker无法勾选上</t>
  </si>
  <si>
    <t>2020-10-15 10:13:30.0</t>
  </si>
  <si>
    <t>黄耀鹏</t>
  </si>
  <si>
    <t>已解决</t>
  </si>
  <si>
    <t>22596</t>
  </si>
  <si>
    <t>P0</t>
  </si>
  <si>
    <t>113.30.4.187版本 G729下建立会议通话，本方hold解hold，对方再hold解hold后VA异常，通话无声音，退出通话按按键以及去电都没声音</t>
  </si>
  <si>
    <t>2020-10-15 10:35:42.0</t>
  </si>
  <si>
    <t>22597</t>
  </si>
  <si>
    <t>113.143.4.35版本，RF setting功能没有实现，需隐藏</t>
  </si>
  <si>
    <t>2020-10-15 11:03:25.0</t>
  </si>
  <si>
    <t>22599</t>
  </si>
  <si>
    <t>113.143.4.35版本，话机监控E21（221.30.1.119）的MJPEG的1080P的分辨率提示失败后，再将其分辨率修改为720P，话机再次选择E21设备进行监控会出现画面分屏，退出再次进入则正常</t>
  </si>
  <si>
    <t>2020-10-15 11:19:03.0</t>
  </si>
  <si>
    <t>22614</t>
  </si>
  <si>
    <t>113.30.4.188版本，网页语言为波兰语时，网页从key/display切换到其他页面会弹窗</t>
  </si>
  <si>
    <t>2020-10-16 10:31:42.0</t>
  </si>
  <si>
    <t>22632</t>
  </si>
  <si>
    <t>113.30.4.191版本，网页设置key设置为Smart Living后label无法输入,unlock的label可编辑</t>
  </si>
  <si>
    <t>2020-10-20 10:45:32.0</t>
  </si>
  <si>
    <t>陈芳航</t>
  </si>
  <si>
    <t>22677</t>
  </si>
  <si>
    <t>113.57.4.57版本，monitor的设备名称含有特殊字符的会进行转译</t>
  </si>
  <si>
    <t>2020-10-21 11:53:37.0</t>
  </si>
  <si>
    <t>林琦玉</t>
  </si>
  <si>
    <t>22684</t>
  </si>
  <si>
    <t>113.57.4.57版本，系统在默认语言情况，web界面的菜单栏显示会被遮挡</t>
  </si>
  <si>
    <t>2020-10-21 14:31:12.0</t>
  </si>
  <si>
    <t>22764</t>
  </si>
  <si>
    <t>221.30.1.120版本，E21升级到221.30.1.120，恢复出产设置，设备无法连接上sdmc</t>
  </si>
  <si>
    <t>2020-10-23 14:45:21.0</t>
  </si>
  <si>
    <t>22776</t>
  </si>
  <si>
    <t>112.30.2.67版本，设备云模式下网页联系人列表不显示从账号</t>
  </si>
  <si>
    <t>2020-10-26 11:06:11.0</t>
  </si>
  <si>
    <t>不予解决</t>
  </si>
  <si>
    <t>22778</t>
  </si>
  <si>
    <t>113.30.4.196版本 capture全部改成capture log（需求原型有误）</t>
  </si>
  <si>
    <t>2020-10-26 11:19:11.0</t>
  </si>
  <si>
    <t>22780</t>
  </si>
  <si>
    <t>112.30.2.67版本，设备SDMC模式下网页联系人显示所有节点下设备，不显示APP</t>
  </si>
  <si>
    <t>2020-10-26 11:22:41.0</t>
  </si>
  <si>
    <t>22782</t>
  </si>
  <si>
    <t>113.30.4.196版本 Home Page Display设置Area2为Capture log类型，设备端图标显示有误，与底部图标连为一块</t>
  </si>
  <si>
    <t>2020-10-26 11:31:34.0</t>
  </si>
  <si>
    <t>22783</t>
  </si>
  <si>
    <t>113.30.4.196版本 autop模板应增加Capture Log配置值</t>
  </si>
  <si>
    <t>2020-10-26 13:45:13.0</t>
  </si>
  <si>
    <t>22785</t>
  </si>
  <si>
    <t>113.30.4.196版本 PC Manage升级Config.Indoor.PAGE1AREA1.DisplayType配置升级失败</t>
  </si>
  <si>
    <t>2020-10-26 14:54:11.0</t>
  </si>
  <si>
    <t>22795</t>
  </si>
  <si>
    <t>113.30.4.198版本 点击text message按钮之后，Notification按钮消失</t>
  </si>
  <si>
    <t>2020-10-27 09:16:19.0</t>
  </si>
  <si>
    <t>22797</t>
  </si>
  <si>
    <t>113.30.4.198版本 Detect log界面变成与Capture log一样的界面</t>
  </si>
  <si>
    <t>2020-10-27 09:28:07.0</t>
  </si>
  <si>
    <t>22805</t>
  </si>
  <si>
    <t>113.57.4.60版本，设备处于云模式的时候，设置设置之间走sip，无法进行监控</t>
  </si>
  <si>
    <t>2020-10-27 14:47:42.0</t>
  </si>
  <si>
    <t>22811</t>
  </si>
  <si>
    <t>113.57.4.60版本 设备端添加Door Station，密码未密文显示（旧版本就存在问题）</t>
  </si>
  <si>
    <t>2020-10-27 15:46:41.0</t>
  </si>
  <si>
    <t>25</t>
  </si>
  <si>
    <t>22813</t>
  </si>
  <si>
    <t>113.57.4.60版本 一路第三方sip来电预览（走域名rtsp），一路门口机ip来电，切换到门口机ip来电界面无法预览，提示“Please try latter”</t>
  </si>
  <si>
    <t>2020-10-27 16:34:33.0</t>
  </si>
  <si>
    <t>26</t>
  </si>
  <si>
    <t>22818</t>
  </si>
  <si>
    <t>113.57.4.60版本，网页RTSP设置用户名、密码输入除下划线（_）以外所有的特殊字符保存，不会标红</t>
  </si>
  <si>
    <t>2020-10-27 17:53:38.0</t>
  </si>
  <si>
    <t>27</t>
  </si>
  <si>
    <t>22833</t>
  </si>
  <si>
    <t>67.114.6.201版本 未同步4996需求</t>
  </si>
  <si>
    <t>2020-10-28 14:03:32.0</t>
  </si>
  <si>
    <t>蔡钊锋</t>
  </si>
  <si>
    <t>28</t>
  </si>
  <si>
    <t>22859</t>
  </si>
  <si>
    <t>113.207.6.3版本 设置设备背光睡眠时间为15s，触发http门铃，等到屏幕灭门铃不继续响</t>
  </si>
  <si>
    <t>2020-10-29 10:12:12.0</t>
  </si>
  <si>
    <t>29</t>
  </si>
  <si>
    <t>22861</t>
  </si>
  <si>
    <t>113.207.6.3版本 bellin,doorbell,http门铃同时触发时，应响最后一次触发的门铃</t>
  </si>
  <si>
    <t>2020-10-29 10:34:51.0</t>
  </si>
  <si>
    <t>30</t>
  </si>
  <si>
    <t>22862</t>
  </si>
  <si>
    <t>触发的http命令里用户名和密码不能带#、&amp;、+符号，设备会识别错误无法触发门铃</t>
  </si>
  <si>
    <t>2020-10-29 10:37:24.0</t>
  </si>
  <si>
    <t>31</t>
  </si>
  <si>
    <t>22864</t>
  </si>
  <si>
    <t>113.207.6.3版本，短信输入的时候，切换不同的语言（英语，中文，简体繁体），光标位置不正确</t>
  </si>
  <si>
    <t>2020-10-29 10:54:21.0</t>
  </si>
  <si>
    <t>32</t>
  </si>
  <si>
    <t>22865</t>
  </si>
  <si>
    <t xml:space="preserve">113.207.6.3版本，设备rtsp语音监听功能默认不开启，建议网页开放语音监听配置项或者同原来版本一致默认开启语音监听功能 </t>
  </si>
  <si>
    <t>2020-10-29 10:56:40.0</t>
  </si>
  <si>
    <t>33</t>
  </si>
  <si>
    <t>22869</t>
  </si>
  <si>
    <t>113.207.6.3版本 设置 HTTPDOORBELL.Enable 为非法值，autop时应将该值设置为disable</t>
  </si>
  <si>
    <t>2020-10-29 11:57:31.0</t>
  </si>
  <si>
    <t>34</t>
  </si>
  <si>
    <t>22871</t>
  </si>
  <si>
    <t>113.207.6.3版本，设备连接云（设置设备之间走sip），点击拨号-门口机，无法呼叫门口机</t>
  </si>
  <si>
    <t>2020-10-29 13:47:36.0</t>
  </si>
  <si>
    <t>35</t>
  </si>
  <si>
    <t>22874</t>
  </si>
  <si>
    <t>113.207.6.3版本，先触发door bell门铃，再触发http门铃，点击取消，http触发的门铃停止</t>
  </si>
  <si>
    <t>2020-10-29 14:16:02.0</t>
  </si>
  <si>
    <t>36</t>
  </si>
  <si>
    <t>22876</t>
  </si>
  <si>
    <t>113.207.6.3版本，触发bell in，设备从sound界面退出，不应该停止响铃（旧版本存在问题）</t>
  </si>
  <si>
    <t>2020-10-29 14:21:52.0</t>
  </si>
  <si>
    <t>37</t>
  </si>
  <si>
    <t>22879</t>
  </si>
  <si>
    <t>113.207.6.3版本，设备开启第八通道口作为布撤防开关，第1通道短路会布防</t>
  </si>
  <si>
    <t>2020-10-29 15:54:48.0</t>
  </si>
  <si>
    <t>38</t>
  </si>
  <si>
    <t>22881</t>
  </si>
  <si>
    <t>113.207.6.3版本，其他设备告警，本设备进入解除告警，APP先解除告警</t>
  </si>
  <si>
    <t>2020-10-29 16:29:03.0</t>
  </si>
  <si>
    <t>39</t>
  </si>
  <si>
    <t>22887</t>
  </si>
  <si>
    <t>113.57.4.62版本 RTC重启后不生效（测试疏忽，上一轮未测试出来）</t>
  </si>
  <si>
    <t>2020-10-30 11:45:25.0</t>
  </si>
  <si>
    <r>
      <rPr>
        <b/>
        <sz val="11"/>
        <color rgb="FF333333"/>
        <rFont val="Helvetica"/>
        <charset val="134"/>
      </rPr>
      <t>Bug</t>
    </r>
    <r>
      <rPr>
        <b/>
        <sz val="11"/>
        <color rgb="FF333333"/>
        <rFont val="宋体"/>
        <charset val="134"/>
      </rPr>
      <t>标题</t>
    </r>
  </si>
  <si>
    <t>17445</t>
  </si>
  <si>
    <t>65.145.0.69版本 话机出现卡顿现象</t>
  </si>
  <si>
    <t>65.145.0.61</t>
  </si>
  <si>
    <t>2019-11-07 09:47:52.0</t>
  </si>
  <si>
    <t>张明发</t>
  </si>
  <si>
    <t>18458</t>
  </si>
  <si>
    <t>[113.30.4.57]smartplus呼叫C313,C313马赛克严重</t>
  </si>
  <si>
    <t>施智海</t>
  </si>
  <si>
    <t>2020-01-02 11:34:28.0</t>
  </si>
  <si>
    <t>游炳坤</t>
  </si>
  <si>
    <t>18585</t>
  </si>
  <si>
    <t>65.145.0.105版本 挂通话切换模式压力测试四五次之后网页登不上，telnet登不上，sip呼叫不通，必须要重启才能恢复</t>
  </si>
  <si>
    <t>65.145.0.105</t>
  </si>
  <si>
    <t>2020-01-09 18:12:31.0</t>
  </si>
  <si>
    <t>18660</t>
  </si>
  <si>
    <t>113.30.4.74版本 网页导出monitor数据与网页显示的不一致</t>
  </si>
  <si>
    <t>113.31.6.43</t>
  </si>
  <si>
    <t>2020-01-17 14:18:12.0</t>
  </si>
  <si>
    <t>18697</t>
  </si>
  <si>
    <t>313监控315失败</t>
  </si>
  <si>
    <t>113.30.4.76</t>
  </si>
  <si>
    <t>2020-01-20 15:18:29.0</t>
  </si>
  <si>
    <t>18869</t>
  </si>
  <si>
    <t>113.30.4.86版本 网页部分日语翻译显示不美观</t>
  </si>
  <si>
    <t>113.30.4.86</t>
  </si>
  <si>
    <t>2020-02-21 14:49:32.0</t>
  </si>
  <si>
    <t>19241</t>
  </si>
  <si>
    <t>113.30.4.99版本 对方开启DND，话机从历史记录呼叫对方有时会进入通话界面有时不会</t>
  </si>
  <si>
    <t>113.30.4.99</t>
  </si>
  <si>
    <t>2020-03-11 10:05:27.0</t>
  </si>
  <si>
    <t>19251</t>
  </si>
  <si>
    <t>63.161.10.1版本 话机盲转对方拒绝后，Recall来电界面会显示busy提示语后显示来电界面</t>
  </si>
  <si>
    <t>63.161.10.1</t>
  </si>
  <si>
    <t>unresolve</t>
  </si>
  <si>
    <t>2020-03-11 16:01:28.0</t>
  </si>
  <si>
    <t>19307</t>
  </si>
  <si>
    <t>65.145.0.138版本 话机sip通话中存在自动挂断通话现象</t>
  </si>
  <si>
    <t>65.145.0.138</t>
  </si>
  <si>
    <t>2020-03-14 20:30:54.0</t>
  </si>
  <si>
    <t>19344</t>
  </si>
  <si>
    <t>113.30.4.104版本，话机几率性出现不发起DHCP续约请求</t>
  </si>
  <si>
    <t>113.30.4.104</t>
  </si>
  <si>
    <t>苏婉琴</t>
  </si>
  <si>
    <t>2020-03-17 16:51:39.0</t>
  </si>
  <si>
    <t>19356</t>
  </si>
  <si>
    <t>65.145.0.142版本 通话中拔插USB耳机会出现没声音现象</t>
  </si>
  <si>
    <t>65.145.0.142</t>
  </si>
  <si>
    <t>2020-03-18 15:54:49.0</t>
  </si>
  <si>
    <t>19379</t>
  </si>
  <si>
    <t>65.145.0.142版本 话机挂sip重注册压力测试两天之后，操作话机出现phone挂掉现象</t>
  </si>
  <si>
    <t>2020-03-20 10:16:02.0</t>
  </si>
  <si>
    <t>19414</t>
  </si>
  <si>
    <t>65.145.0.142版本 话机挂切换模式压力测试查看top命令部分进程重启</t>
  </si>
  <si>
    <t>2020-03-21 18:13:14.0</t>
  </si>
  <si>
    <t>19422</t>
  </si>
  <si>
    <t>65.145.0.146版本 话机挂opus长时间会议通话出现/sbin/getty 38400 tty1进程重启</t>
  </si>
  <si>
    <t>2020-03-23 10:58:42.0</t>
  </si>
  <si>
    <t>19425</t>
  </si>
  <si>
    <t>65.145.0.146版本 话机挂USB耳机模式通话压力测试出现{ALSAUsbToCssHdl} /app/bin/vaMain进程死掉现象，导致USB模式下讲话对方听不到本方声音</t>
  </si>
  <si>
    <t>2020-03-23 14:28:50.0</t>
  </si>
  <si>
    <t>19435</t>
  </si>
  <si>
    <t>65.145.0.146版本 拨号界面从USB耳机模式模式切换到免提模式声音异常</t>
  </si>
  <si>
    <t>2020-03-23 17:27:02.0</t>
  </si>
  <si>
    <t>19475</t>
  </si>
  <si>
    <t>113.30.4.104版本 话机通话中或者监控中解锁方式如果是local relay，点击之后应该直接解锁，而不是弹出relay开关</t>
  </si>
  <si>
    <t>2020-03-25 11:04:29.0</t>
  </si>
  <si>
    <t>19505</t>
  </si>
  <si>
    <t>113.30.4.104 版本，开启远程log，会导致主板测试卡在ping 测试</t>
  </si>
  <si>
    <t>2020-03-26 14:04:24.0</t>
  </si>
  <si>
    <t>19571</t>
  </si>
  <si>
    <t>113.180.1.243版本，话机SDMC模式下，使用节点呼叫房号应过滤门口机，不应呼叫门口机（旧版本也存在该问题）</t>
  </si>
  <si>
    <t>113.180.1.243</t>
  </si>
  <si>
    <t>2020-03-31 10:26:09.0</t>
  </si>
  <si>
    <t>19610</t>
  </si>
  <si>
    <t>113.30.4.104版本，话机跑rtsp模块相关自动化用例，发生VA进程重启</t>
  </si>
  <si>
    <t>2020-04-02 14:55:05.0</t>
  </si>
  <si>
    <t>19625</t>
  </si>
  <si>
    <t>113.18.4.5版本，话机中文翻译问题汇总</t>
  </si>
  <si>
    <t>113.18.4.5</t>
  </si>
  <si>
    <t>2020-04-02 18:26:14.0</t>
  </si>
  <si>
    <t>19627</t>
  </si>
  <si>
    <t>113.30.4.104版本,话机（V1.4印制板）整机测试阶段PON OUT默认是关闭的不符合产品调试说明接E10S作为辅机网络测试项，在整机测试阶段应默认开启PON OUt</t>
  </si>
  <si>
    <t>2020-04-03 10:11:42.0</t>
  </si>
  <si>
    <t>19839</t>
  </si>
  <si>
    <t>153.0.6.108版本 扩展台label超过一定字符建议滚动显示</t>
  </si>
  <si>
    <t>153.0.6.108</t>
  </si>
  <si>
    <t>2020-04-13 18:27:01.0</t>
  </si>
  <si>
    <t>19847</t>
  </si>
  <si>
    <t>153.0.6.108版本 扩展台label带有中文符号设置后扩展台不显示lable</t>
  </si>
  <si>
    <t>163.0.106.111</t>
  </si>
  <si>
    <t>2020-04-14 09:26:34.0</t>
  </si>
  <si>
    <t>19901</t>
  </si>
  <si>
    <t>113.30.4.119版本，话机通道设置为24H模式，话机当前布防模式下，话机24H通道会受Alarm Delay时间影响通道异常不会立马响警报</t>
  </si>
  <si>
    <t>113.30.4.119</t>
  </si>
  <si>
    <t>2020-04-16 09:46:11.0</t>
  </si>
  <si>
    <t>蔡在添</t>
  </si>
  <si>
    <t>19940</t>
  </si>
  <si>
    <t>113.30.4.119版本，话机挂拷机压力测试一晚上第二天查看画面卡住不动，声音正常（内存不足）</t>
  </si>
  <si>
    <t>2020-04-17 09:01:22.0</t>
  </si>
  <si>
    <t>19999</t>
  </si>
  <si>
    <t>50.214.6.170版本无法tftp autop升级rom包到50.214.6.173版本</t>
  </si>
  <si>
    <t>50.214.6.173</t>
  </si>
  <si>
    <t>2020-04-20 15:17:42.0</t>
  </si>
  <si>
    <t>20005</t>
  </si>
  <si>
    <t>50.214.6.173版本，话机网页status界面显示的硬件版本号后面多了V6.0</t>
  </si>
  <si>
    <t>2020-04-20 16:09:17.0</t>
  </si>
  <si>
    <t>20022</t>
  </si>
  <si>
    <t>63.148.10.2版本，话机网页配置Call Waiting Tone Loop Mode为Disable，话机一路通话中接收到另外一路来电一直未接起直到对方挂断，话机会响Tone音四次，间隔20S响一次</t>
  </si>
  <si>
    <t>63.148.10.2</t>
  </si>
  <si>
    <t>2020-04-21 13:39:00.0</t>
  </si>
  <si>
    <t>20154</t>
  </si>
  <si>
    <t>55.66.6.204版本 话机在使用过程中出现卡顿现象（基本是网页操作跟打电话）</t>
  </si>
  <si>
    <t>55.66.6.204</t>
  </si>
  <si>
    <t>2020-04-29 17:27:22.0</t>
  </si>
  <si>
    <t>20203</t>
  </si>
  <si>
    <t>relay开启，reboot话机以后话机一直是on状态，复位时间到不会自动复位要再次两次手动开关以后才能恢复正常</t>
  </si>
  <si>
    <t>113.30.4.126</t>
  </si>
  <si>
    <t>2020-05-08 11:55:34.0</t>
  </si>
  <si>
    <t>20251</t>
  </si>
  <si>
    <t>65.145.0.174版本 话机注册失败情况下，未再进行dns请求</t>
  </si>
  <si>
    <t xml:space="preserve"> 65.145.0.174</t>
  </si>
  <si>
    <t>2020-05-12 12:22:36.0</t>
  </si>
  <si>
    <t>20275</t>
  </si>
  <si>
    <t>65.145.0.174版本 通话中拔插网线后会出现sip注册不上现象，再次拔插后正常</t>
  </si>
  <si>
    <t>2020-05-13 16:04:51.0</t>
  </si>
  <si>
    <t>20440</t>
  </si>
  <si>
    <t>113.30.4.134版本 20来电，话机接起来电，视频流概率性出现一两条马赛克</t>
  </si>
  <si>
    <t>113.30.4.134</t>
  </si>
  <si>
    <t>2020-05-22 16:40:28.0</t>
  </si>
  <si>
    <t>20480</t>
  </si>
  <si>
    <t>65.145.2.2版本 opus下，设置ptime为10，话机呼出建立一路通话，通话中不发rtp包</t>
  </si>
  <si>
    <t>63.145.10.16</t>
  </si>
  <si>
    <t>2020-05-27 11:40:46.0</t>
  </si>
  <si>
    <t>20505</t>
  </si>
  <si>
    <t>65.145.2.2版本 Visual BLF PickUp Alert开启之后，代答时invite包不带代答码，导致代答失败</t>
  </si>
  <si>
    <t>2020-05-28 14:29:09.0</t>
  </si>
  <si>
    <t>20549</t>
  </si>
  <si>
    <t>65.145.2.2版本 话机USB测试中出现Phone卡顿现象，来电无响应，log一直打Drop timer 0</t>
  </si>
  <si>
    <t>65.145.2.2</t>
  </si>
  <si>
    <t>2020-06-02 11:41:45.0</t>
  </si>
  <si>
    <t>20551</t>
  </si>
  <si>
    <t>话机从Dial界面超时进入休眠状态，话机的背光未完全关闭，还能看到有背光的存在​</t>
  </si>
  <si>
    <t>113.30.4.176</t>
  </si>
  <si>
    <t>2020-06-02 14:17:46.0</t>
  </si>
  <si>
    <t>20552</t>
  </si>
  <si>
    <t>221.31.1.119版本，话机云下呼出对方一直未接超时以后，话机声音异常</t>
  </si>
  <si>
    <t xml:space="preserve"> E21 - 221.31.1.119【CLOUDUNION】</t>
  </si>
  <si>
    <t>2020-06-02 15:11:16.0</t>
  </si>
  <si>
    <t>黄长发</t>
  </si>
  <si>
    <t>40</t>
  </si>
  <si>
    <t>20585</t>
  </si>
  <si>
    <t>113.30.4.143版本 同时升级带url形式的配置项跟rom包，url配置项下载成功，rom包下载失败的情况下会导致url配置项升级失败（旧版本就存在问题）</t>
  </si>
  <si>
    <t>113.30.4.143</t>
  </si>
  <si>
    <t>2020-06-05 16:25:46.0</t>
  </si>
  <si>
    <t>41</t>
  </si>
  <si>
    <t>20586</t>
  </si>
  <si>
    <t>113.30.4.143版本 建议下载url配置项下载失败提示语显示为红色，跟rom包升级失败的颜色显示一致</t>
  </si>
  <si>
    <t>2020-06-05 16:29:12.0</t>
  </si>
  <si>
    <t>42</t>
  </si>
  <si>
    <t>20588</t>
  </si>
  <si>
    <t>113.30.4.143版本  同时升级带url形式的配置项跟rom包，url配置项下载成功，rom包下载失败的界面进度条显示为100%</t>
  </si>
  <si>
    <t>2020-06-05 16:32:16.0</t>
  </si>
  <si>
    <t>43</t>
  </si>
  <si>
    <t>20628</t>
  </si>
  <si>
    <t>63.145.10.16版本 通话中快速按DTMF按键，DTMF音异常</t>
  </si>
  <si>
    <t>2020-06-09 18:10:29.0</t>
  </si>
  <si>
    <t>44</t>
  </si>
  <si>
    <t>20648</t>
  </si>
  <si>
    <t>63.145.10.16版本 网页最多只能设置10条dialnow，autop升级超过10条dialnow能升级成功，网页显示多余10条</t>
  </si>
  <si>
    <t>2020-06-11 10:20:06.0</t>
  </si>
  <si>
    <t>45</t>
  </si>
  <si>
    <t>20660</t>
  </si>
  <si>
    <t>227.230.3.21版本，网页韦根读卡类型是26，网页进行卡添加，点击obtain按钮的时候先刷一下34的卡读取不到再刷一下26的卡此时读到的26卡号错误，再次读取这张26的卡号会是另外一个</t>
  </si>
  <si>
    <t>【Cellgate】R27-V2 227.230.3.21</t>
  </si>
  <si>
    <t>2020-06-11 15:22:01.0</t>
  </si>
  <si>
    <t>46</t>
  </si>
  <si>
    <t>20661</t>
  </si>
  <si>
    <t>63.145.10.16版本 Jitter Buffer配置fixed模式，配置了无效</t>
  </si>
  <si>
    <t>2020-06-11 15:23:12.0</t>
  </si>
  <si>
    <t>47</t>
  </si>
  <si>
    <t>20667</t>
  </si>
  <si>
    <t>63.145.10.16版本 自定义tone音设置后实际效果与设置的频率不一致</t>
  </si>
  <si>
    <t>2020-06-11 17:53:32.0</t>
  </si>
  <si>
    <t>48</t>
  </si>
  <si>
    <t>20781</t>
  </si>
  <si>
    <t>65.145.0.181版本 话机挂切换模式压测出现没声音现象，acgVoice报错“RTP: CaptureHdlr: snd_pcm_readi CSS capt failed due to -77: File descriptor in bad state”</t>
  </si>
  <si>
    <t>65.145.0.181</t>
  </si>
  <si>
    <t>2020-06-19 09:43:54.0</t>
  </si>
  <si>
    <t>49</t>
  </si>
  <si>
    <t>20838</t>
  </si>
  <si>
    <t>话机自动化8849隐藏界面，建议在导入bin文件生效以后，增加8849界面的网页ID界面可实现界面的跳转而不是要URL去跳转，方便用例编写</t>
  </si>
  <si>
    <t>2020-06-28 10:28:52.0</t>
  </si>
  <si>
    <t>50</t>
  </si>
  <si>
    <t>20956</t>
  </si>
  <si>
    <t>【稳定性】进行测试时phone发生段错误</t>
  </si>
  <si>
    <t>王居辉</t>
  </si>
  <si>
    <t>2020-07-06 17:42:04.0</t>
  </si>
  <si>
    <t>51</t>
  </si>
  <si>
    <t>21017</t>
  </si>
  <si>
    <t>221.30.1.111版本，话机几率性出现指示灯会闪红色灯两三秒而后恢复正常蓝色</t>
  </si>
  <si>
    <t xml:space="preserve"> E21 - 221.30.1.111【AKCLOUDUNION】</t>
  </si>
  <si>
    <t>2020-07-09 14:31:19.0</t>
  </si>
  <si>
    <t>52</t>
  </si>
  <si>
    <t>21097</t>
  </si>
  <si>
    <t>113.57.3.36版本 tranfer时出现转接失败，通话无声音现象（偶然出现）</t>
  </si>
  <si>
    <t>113.57.4.34</t>
  </si>
  <si>
    <t>2020-07-14 14:20:42.0</t>
  </si>
  <si>
    <t>53</t>
  </si>
  <si>
    <t>21102</t>
  </si>
  <si>
    <t>113.57.4.36版本 门口机ip来电，forward界面未输入号码直接点击forward，错误提示语背景显示为来电预览界面加tranfer界面</t>
  </si>
  <si>
    <t>2020-07-14 16:33:51.0</t>
  </si>
  <si>
    <t>54</t>
  </si>
  <si>
    <t>21175</t>
  </si>
  <si>
    <t>221.30.1.115版本，网页配置Push To Hang Up为disable，话机通话中按pushbutton能挂断通话</t>
  </si>
  <si>
    <t xml:space="preserve"> E21 - 221.30.1.115【AKCLOUDUNION】</t>
  </si>
  <si>
    <t>2020-07-21 09:55:58.0</t>
  </si>
  <si>
    <t>55</t>
  </si>
  <si>
    <t>21176</t>
  </si>
  <si>
    <t>221.30.1.115版本，话机设置多位relay DTMF解锁，设备接收到DTMF解锁码relay解锁存在异常</t>
  </si>
  <si>
    <t>2020-07-21 10:12:27.0</t>
  </si>
  <si>
    <t>56</t>
  </si>
  <si>
    <t>21177</t>
  </si>
  <si>
    <t>113.30.4.148版本，话机当前为布防模式，话机进入高级设置》Zone Settings界面未有任何操作按返回按钮，话机布防模式就直接变为撤防模式</t>
  </si>
  <si>
    <t>113.30.4.148</t>
  </si>
  <si>
    <t>2020-07-21 10:33:26.0</t>
  </si>
  <si>
    <t>57</t>
  </si>
  <si>
    <t>21182</t>
  </si>
  <si>
    <t>221.30.1.115版本，RTSP Video Codec设置成JMPEG编码器，播放第二路流会花屏</t>
  </si>
  <si>
    <t>2020-07-21 11:37:52.0</t>
  </si>
  <si>
    <t>58</t>
  </si>
  <si>
    <t>21183</t>
  </si>
  <si>
    <t>221.30.1.115版本，Call Log界面的滚动条会有一点遮挡选中框</t>
  </si>
  <si>
    <t>2020-07-21 11:42:19.0</t>
  </si>
  <si>
    <t>59</t>
  </si>
  <si>
    <t>21186</t>
  </si>
  <si>
    <t>221.30.1.115版本，RTSP Video Codec设置成JMPEG编码器，设置帧率为10/15/30，实际帧率都是25</t>
  </si>
  <si>
    <t>2020-07-21 13:47:42.0</t>
  </si>
  <si>
    <t>60</t>
  </si>
  <si>
    <t>21191</t>
  </si>
  <si>
    <t>221.30.1.115版本，话机网页可去除Cloud sever配置项</t>
  </si>
  <si>
    <t>2020-07-21 14:57:09.0</t>
  </si>
  <si>
    <t>61</t>
  </si>
  <si>
    <t>21196</t>
  </si>
  <si>
    <t>221.30.1.115版本 Schedule Name输入为重复的Name可以添加成功</t>
  </si>
  <si>
    <t>2020-07-21 16:39:49.0</t>
  </si>
  <si>
    <t>62</t>
  </si>
  <si>
    <t>21197</t>
  </si>
  <si>
    <t>221.30.1.115版本，话机不会发起DHCp续约请求</t>
  </si>
  <si>
    <t>2020-07-21 16:44:01.0</t>
  </si>
  <si>
    <t>63</t>
  </si>
  <si>
    <t>21202</t>
  </si>
  <si>
    <t>221.30.1.115版本 删除Schedule Manage某一页所有时间后不会跳转到前一页</t>
  </si>
  <si>
    <t>2020-07-21 17:10:40.0</t>
  </si>
  <si>
    <t>64</t>
  </si>
  <si>
    <t>21204</t>
  </si>
  <si>
    <t>221.30.1.115版本，Motion的time不能设置为0</t>
  </si>
  <si>
    <t>2020-07-21 17:26:07.0</t>
  </si>
  <si>
    <t>65</t>
  </si>
  <si>
    <t>21206</t>
  </si>
  <si>
    <t>221.30.1.115版本，Motion Detect Time Setting设置时间都是HH-MM，设置成功之后开始时间变成00:00,而结束时间变成HH:MM，不统一</t>
  </si>
  <si>
    <t>2020-07-21 17:58:07.0</t>
  </si>
  <si>
    <t>66</t>
  </si>
  <si>
    <t>21210</t>
  </si>
  <si>
    <t>221.30.1.115版本，Http-Api，auth mode设置为basic，username可以设置为空的，而设置密码为空的时候也没有相应的提示</t>
  </si>
  <si>
    <t>2020-07-22 14:38:34.0</t>
  </si>
  <si>
    <t>67</t>
  </si>
  <si>
    <t>21211</t>
  </si>
  <si>
    <t>221.30.1.115版本，Http-Api，auth mode设置为basic，username和passwor都设置为@#￥，可以保存成功，但是执行对应的api命令的时候，无法获取信息</t>
  </si>
  <si>
    <t>2020-07-22 14:48:46.0</t>
  </si>
  <si>
    <t>68</t>
  </si>
  <si>
    <t>21214</t>
  </si>
  <si>
    <t>221.30.1.115版本，话机无法使用bin文件进行升级</t>
  </si>
  <si>
    <t>2020-07-22 17:17:25.0</t>
  </si>
  <si>
    <t>69</t>
  </si>
  <si>
    <t>21220</t>
  </si>
  <si>
    <t>221.30.1.115版本 门口机注册方式改为TLS，注册失败</t>
  </si>
  <si>
    <t>2020-07-22 19:42:13.0</t>
  </si>
  <si>
    <t>70</t>
  </si>
  <si>
    <t>21223</t>
  </si>
  <si>
    <t>221.30.1.115版本，网页phone》action URL相关配置项很多不适用于门口机，该配置项应隐藏</t>
  </si>
  <si>
    <t>2020-07-23 14:05:15.0</t>
  </si>
  <si>
    <t>71</t>
  </si>
  <si>
    <t>21232</t>
  </si>
  <si>
    <t>221.30.1.115版本，话机Voice中涉及到的解锁失败提示音配置项可去除隐藏，该机型是单按键设备不存在解锁失败提示的情况</t>
  </si>
  <si>
    <t>2020-07-23 16:11:23.0</t>
  </si>
  <si>
    <t>72</t>
  </si>
  <si>
    <t>21235</t>
  </si>
  <si>
    <t>221.30.1.115版本，话机组播Paging Barge：1；Paging Priority Active：Disabled；门口机当前在sip/Ip通话中，收到组播1地址来电，话机不会挂断当前SIP/IP通话</t>
  </si>
  <si>
    <t>2020-07-23 17:32:50.0</t>
  </si>
  <si>
    <t>73</t>
  </si>
  <si>
    <t>21236</t>
  </si>
  <si>
    <t>113.30.4.148版本，话机当前在alarm告警弹窗界面，8849界面输入指令0_gohome，话机会返回IDLE界面，但是还是处于布防模式alarm告警声音还在，重启话机以后会有alarm告警弹窗</t>
  </si>
  <si>
    <t>2020-07-23 17:42:10.0</t>
  </si>
  <si>
    <t>74</t>
  </si>
  <si>
    <t>21240</t>
  </si>
  <si>
    <t>50.112.6.204版本 话机挂重启ip检查压测出现重启后获取不到ip，拔插网线后可正常获取</t>
  </si>
  <si>
    <t>50.112.6.204</t>
  </si>
  <si>
    <t>2020-07-27 09:40:15.0</t>
  </si>
  <si>
    <t>75</t>
  </si>
  <si>
    <t>21259</t>
  </si>
  <si>
    <t>113.30.4.148版本，自动化8849界面进入Privacy Policy界面，刷新出现Phone重启</t>
  </si>
  <si>
    <t>2020-07-28 17:01:33.0</t>
  </si>
  <si>
    <t>76</t>
  </si>
  <si>
    <t>21279</t>
  </si>
  <si>
    <t>65.145.2.8版本 服务器作用域被停用，话机续约时间到期，话机未释放掉ip</t>
  </si>
  <si>
    <t>65.145.2.8</t>
  </si>
  <si>
    <t>2020-07-29 20:20:41.0</t>
  </si>
  <si>
    <t>77</t>
  </si>
  <si>
    <t>21281</t>
  </si>
  <si>
    <t>65.145.2.8版本  网页设置话机ip为静态ip，设置成功之后使用静态ip登不上网页，旧ip能登上</t>
  </si>
  <si>
    <t>2020-07-29 20:51:33.0</t>
  </si>
  <si>
    <t>78</t>
  </si>
  <si>
    <t>21282</t>
  </si>
  <si>
    <t>65.145.2.8版本 话机设置静态ip（已被使用），续租时话机会重新请求之前使用过的动态ip，并将该ip设为静态ip</t>
  </si>
  <si>
    <t>2020-07-29 21:11:41.0</t>
  </si>
  <si>
    <t>79</t>
  </si>
  <si>
    <t>21321</t>
  </si>
  <si>
    <t>65.145.2.11版本 通话中对方按DTMF按键，本方听到的DTMF音伴有杂音（三种模式下都存在该问题）；对方静音情况下，本方听到的DTMF音则正常</t>
  </si>
  <si>
    <t>2020-08-01 11:00:45.0</t>
  </si>
  <si>
    <t>80</t>
  </si>
  <si>
    <t>21322</t>
  </si>
  <si>
    <t>65.145.2.11版本 自定义Tone音设置了无效</t>
  </si>
  <si>
    <t>2020-08-01 14:24:20.0</t>
  </si>
  <si>
    <t>81</t>
  </si>
  <si>
    <t>21325</t>
  </si>
  <si>
    <t>65.145.2.11版本 Jabra BIZ 2300耳机，进入拨号界面，按数字按键，切换模式后耳机端听不到声音，log一直报PlayThreadClose(1) CSSToUSBThread quit</t>
  </si>
  <si>
    <t>2020-08-01 16:17:23.0</t>
  </si>
  <si>
    <t>82</t>
  </si>
  <si>
    <t>21330</t>
  </si>
  <si>
    <t>65.145.2.11版本 epipe错误，log为-32 broken pipe</t>
  </si>
  <si>
    <t>2020-08-03 11:49:36.0</t>
  </si>
  <si>
    <t>83</t>
  </si>
  <si>
    <t>21337</t>
  </si>
  <si>
    <t>227.230.3.24版本，话机在去电界面频繁不断按下wiegand 键盘的解锁码，对方接起来电以后话机有几率出现VA进程重启（双方通话无声音和视频画面）</t>
  </si>
  <si>
    <t>【Cellgate】R27-V2 227.230.3.24</t>
  </si>
  <si>
    <t>2020-08-03 14:44:01.0</t>
  </si>
  <si>
    <t>84</t>
  </si>
  <si>
    <t>21502</t>
  </si>
  <si>
    <t>113.57.4.46版本 话机已注册账号情况下，呼叫call centert提示账号不可用</t>
  </si>
  <si>
    <t>113.57.4.46</t>
  </si>
  <si>
    <t>2020-08-08 18:20:35.0</t>
  </si>
  <si>
    <t>85</t>
  </si>
  <si>
    <t>21509</t>
  </si>
  <si>
    <t>113.30.4.155版本 话机从call界面进入Phonebook，触发bell in弹窗不响铃</t>
  </si>
  <si>
    <t>113.30.4.155</t>
  </si>
  <si>
    <t>2020-08-10 09:29:19.0</t>
  </si>
  <si>
    <t>86</t>
  </si>
  <si>
    <t>21642</t>
  </si>
  <si>
    <t>221.1.3.5版本，进行双工通话，无法听到E21的声音（双工较差，同时说话E21端会被消掉一些听到的声音变小）</t>
  </si>
  <si>
    <t>221.1.3.5</t>
  </si>
  <si>
    <t>2020-08-17 15:41:24.0</t>
  </si>
  <si>
    <t>87</t>
  </si>
  <si>
    <t>21643</t>
  </si>
  <si>
    <t>221.1.3.5版本，HTTP API设置账号空的时候没有提示</t>
  </si>
  <si>
    <t>2020-08-17 16:21:45.0</t>
  </si>
  <si>
    <t>88</t>
  </si>
  <si>
    <t>21645</t>
  </si>
  <si>
    <t>65.145.0.221版本 路由器设置短租期（1或者2分钟），话机连接该路由器下的wifi，续租时ip不会继续使用原来的ip，一直处于重新获取新的ip状态</t>
  </si>
  <si>
    <t>65.145.0.221</t>
  </si>
  <si>
    <t>2020-08-17 16:59:25.0</t>
  </si>
  <si>
    <t>89</t>
  </si>
  <si>
    <t>21646</t>
  </si>
  <si>
    <t>65.145.0.221版本 连上wifi后再忘记，status界面仍然显示着原来的ip</t>
  </si>
  <si>
    <t>2020-08-17 17:44:28.0</t>
  </si>
  <si>
    <t>90</t>
  </si>
  <si>
    <t>21647</t>
  </si>
  <si>
    <t>65.145.0.221版本 wifi连接下，如果有设置静态ip，话机会走静态ip</t>
  </si>
  <si>
    <t>2020-08-17 18:06:05.0</t>
  </si>
  <si>
    <t>91</t>
  </si>
  <si>
    <t>21649</t>
  </si>
  <si>
    <t>65.145.0.221版本 wifi列表连续连接多个wifi，已连接过的wifi仍然需要输入密码，刷新一下才正常</t>
  </si>
  <si>
    <t>2020-08-18 09:38:30.0</t>
  </si>
  <si>
    <t>92</t>
  </si>
  <si>
    <t>21654</t>
  </si>
  <si>
    <t>65.145.0.221版本 反复开关wifi，wifi设置界面显示wifi连接成功，待机界面一直处于获取ip状态，需要重启才能恢复</t>
  </si>
  <si>
    <t>2020-08-18 16:38:43.0</t>
  </si>
  <si>
    <t>93</t>
  </si>
  <si>
    <t>21655</t>
  </si>
  <si>
    <t>65.145.0.221版本 未连接wifi驱动，wifi模式下主界面只提示网络不可用，未显示wifi连接失败的图标</t>
  </si>
  <si>
    <t>2020-08-18 17:05:13.0</t>
  </si>
  <si>
    <t>94</t>
  </si>
  <si>
    <t>21665</t>
  </si>
  <si>
    <t>65.145.0.221版本  话机呼出一路通话建立通话，通话无声音，挂断通话后也无声音，log不再打acgvocie的log</t>
  </si>
  <si>
    <t>2020-08-19 18:35:27.0</t>
  </si>
  <si>
    <t>95</t>
  </si>
  <si>
    <t>21671</t>
  </si>
  <si>
    <t>需求5076：Set As DHCP Server默认应该是开启状态</t>
  </si>
  <si>
    <t>113.30.4.159</t>
  </si>
  <si>
    <t>2020-08-20 15:56:31.0</t>
  </si>
  <si>
    <t>96</t>
  </si>
  <si>
    <t>21678</t>
  </si>
  <si>
    <t>65.145.0.221版本 wifi模式下，未插着USB+wifi驱动，无法关闭wifi模式，一直提示未连着wifi驱动设备</t>
  </si>
  <si>
    <t>2020-08-21 11:54:11.0</t>
  </si>
  <si>
    <t>97</t>
  </si>
  <si>
    <t>21687</t>
  </si>
  <si>
    <t>80.30.4.13版本，门口机rtsp的分辨率设置为1080P来电建立通话以后，再将门口机的分辨率设置为其他分辨率IP来电，话机有几率在来电预览界面指示黑屏提示load video failed</t>
  </si>
  <si>
    <t>80.30.4.13</t>
  </si>
  <si>
    <t>2020-08-24 13:46:04.0</t>
  </si>
  <si>
    <t>98</t>
  </si>
  <si>
    <t>21688</t>
  </si>
  <si>
    <t>113.223.4.47 版本，在313E机子上，生产校验时，会包E10S测试失败问题</t>
  </si>
  <si>
    <t>2020-08-24 13:47:12.0</t>
  </si>
  <si>
    <t>99</t>
  </si>
  <si>
    <t>21690</t>
  </si>
  <si>
    <t>65.145.0.221版本 wifi连接模式下登录网页，话机概率性出现段错误重启</t>
  </si>
  <si>
    <t>2020-08-24 14:48:26.0</t>
  </si>
  <si>
    <t>100</t>
  </si>
  <si>
    <t>21691</t>
  </si>
  <si>
    <t>65.145.0.221版本 wifi连接模式下，网页升级高级界面设置抓包，stop抓包时报错“Stop PCAP Failed”（客户反馈问题）</t>
  </si>
  <si>
    <t>2020-08-24 14:55:18.0</t>
  </si>
  <si>
    <t>101</t>
  </si>
  <si>
    <t>21694</t>
  </si>
  <si>
    <t>65.145.0.221版本 wifi模式下，再接上有线网线，网络就异常了</t>
  </si>
  <si>
    <t>2020-08-24 15:43:55.0</t>
  </si>
  <si>
    <t>102</t>
  </si>
  <si>
    <t>21712</t>
  </si>
  <si>
    <t>80.30.4.13版本，话机A的Voice Encryption(SRTP)设为ZRTP，话机B的Voice Encryption(SRTP)设置为SRTP(Compulsory)，话机A呼叫话机B，无法接通</t>
  </si>
  <si>
    <t>2020-08-25 10:49:44.0</t>
  </si>
  <si>
    <t>赖俊霖</t>
  </si>
  <si>
    <t>103</t>
  </si>
  <si>
    <t>21723</t>
  </si>
  <si>
    <t>80.30.4.13版本，设备编辑network为静态ip，1min后自动跳回DHCP设置界面</t>
  </si>
  <si>
    <t>2020-08-25 16:14:08.0</t>
  </si>
  <si>
    <t>104</t>
  </si>
  <si>
    <t>21734</t>
  </si>
  <si>
    <t>65.145.0.221版本 客户环境下wifi列表都是显示同一个wifi</t>
  </si>
  <si>
    <t>2020-08-26 10:52:31.0</t>
  </si>
  <si>
    <t>105</t>
  </si>
  <si>
    <t>21761</t>
  </si>
  <si>
    <t>80.30.4.13版本，话机在某些弹窗界面按下感应按键返回的时候界面显示不美观</t>
  </si>
  <si>
    <t>2020-08-27 11:51:56.0</t>
  </si>
  <si>
    <t>106</t>
  </si>
  <si>
    <t>21822</t>
  </si>
  <si>
    <t>68.145.3.34版本，最右边一列整体上移了一个像素</t>
  </si>
  <si>
    <t>2020-09-01 16:11:51.0</t>
  </si>
  <si>
    <t>107</t>
  </si>
  <si>
    <t>21835</t>
  </si>
  <si>
    <t>113.248.4.100版本，达硕分支没有同步升级保护代码</t>
  </si>
  <si>
    <t>113.248.4.100</t>
  </si>
  <si>
    <t>2020-09-02 15:38:05.0</t>
  </si>
  <si>
    <t>108</t>
  </si>
  <si>
    <t>21836</t>
  </si>
  <si>
    <t>113.248.4.100版本，话机存在词条未翻译为繁体中文</t>
  </si>
  <si>
    <t>2020-09-02 15:42:14.0</t>
  </si>
  <si>
    <t>109</t>
  </si>
  <si>
    <t>21839</t>
  </si>
  <si>
    <t>113.248.4.100版本，话机来电界面音频接听图标UI为黑色，不美观（旧版本已存在）</t>
  </si>
  <si>
    <t>2020-09-02 16:02:41.0</t>
  </si>
  <si>
    <t>110</t>
  </si>
  <si>
    <t>21943</t>
  </si>
  <si>
    <t>67.214.6.210版本 CMU500条加本地联系人500条话机存在卡顿</t>
  </si>
  <si>
    <t>67.214.6.210</t>
  </si>
  <si>
    <t>2020-09-09 09:24:38.0</t>
  </si>
  <si>
    <t>111</t>
  </si>
  <si>
    <t>21950</t>
  </si>
  <si>
    <t>65.145.0.221版本 话机被hold时codec没有重新协商，导致hold时hold音异常</t>
  </si>
  <si>
    <t>2020-09-10 09:34:33.0</t>
  </si>
  <si>
    <t>112</t>
  </si>
  <si>
    <t>21952</t>
  </si>
  <si>
    <t>68.145.3.41版本 通话中解hold后会画面会闪一下</t>
  </si>
  <si>
    <t>68.145.3.41</t>
  </si>
  <si>
    <t>2020-09-10 10:11:36.0</t>
  </si>
  <si>
    <t>113</t>
  </si>
  <si>
    <t>21956</t>
  </si>
  <si>
    <t>上报配置文件下载失败上报,连接云失败告警,配置文件解析失败的时候，内存泄漏不能上报</t>
  </si>
  <si>
    <t>221.30.1.117</t>
  </si>
  <si>
    <t>2020-09-10 17:02:24.0</t>
  </si>
  <si>
    <t>114</t>
  </si>
  <si>
    <t>21958</t>
  </si>
  <si>
    <t>68.145.3.41版本 USB耳机模式建立一路通话，通话中偶尔伴有噪音</t>
  </si>
  <si>
    <t>2020-09-10 17:18:12.0</t>
  </si>
  <si>
    <t>115</t>
  </si>
  <si>
    <t>21959</t>
  </si>
  <si>
    <t>联系人解析失败不上报</t>
  </si>
  <si>
    <t>2020-09-10 17:46:08.0</t>
  </si>
  <si>
    <t>116</t>
  </si>
  <si>
    <t>21978</t>
  </si>
  <si>
    <t>68.145.3.41版本 挂通话切换模式压力测试出现驱动层内存泄漏</t>
  </si>
  <si>
    <t>2020-09-14 09:55:34.0</t>
  </si>
  <si>
    <t>117</t>
  </si>
  <si>
    <t>21985</t>
  </si>
  <si>
    <t>113.30.4.176版本，话机SDMC下发白名单配置，话机没有重启</t>
  </si>
  <si>
    <t>2020-09-14 14:07:12.0</t>
  </si>
  <si>
    <t>118</t>
  </si>
  <si>
    <t>21993</t>
  </si>
  <si>
    <t>221.30.1.119版本，话机前后发送多位DTMF分别解锁relayA和relayB，解锁存在几率性失败</t>
  </si>
  <si>
    <t>221.30.1.119</t>
  </si>
  <si>
    <t>2020-09-14 14:55:37.0</t>
  </si>
  <si>
    <t>119</t>
  </si>
  <si>
    <t>22000</t>
  </si>
  <si>
    <t>113.30.4.176版本，注册sip账号的时候启用outbound之后，再禁用outbound，重新进行注册请求，注册时候还是会走outbound的流程</t>
  </si>
  <si>
    <t>2020-09-14 15:48:04.0</t>
  </si>
  <si>
    <t>黄志超</t>
  </si>
  <si>
    <t>120</t>
  </si>
  <si>
    <t>22068</t>
  </si>
  <si>
    <t>227.230.3.31版本，话机使用bin文件升级以后网页指示的MAC地址是随机的，非0C:11:05:00:00:00</t>
  </si>
  <si>
    <t>227.230.3.31</t>
  </si>
  <si>
    <t>2020-09-16 09:58:52.0</t>
  </si>
  <si>
    <t>121</t>
  </si>
  <si>
    <t>22101</t>
  </si>
  <si>
    <t>113.30.4.176版本，话机连接SDMC后公共管理机的排序比同房间管理机排序低</t>
  </si>
  <si>
    <t>2020-09-16 18:31:56.0</t>
  </si>
  <si>
    <t>122</t>
  </si>
  <si>
    <t>22180</t>
  </si>
  <si>
    <t>词条库翻译错误</t>
  </si>
  <si>
    <t>2020-09-18 11:35:13.0</t>
  </si>
  <si>
    <t>123</t>
  </si>
  <si>
    <t>22263</t>
  </si>
  <si>
    <t>20.230.3.24版本，进行apps-R2X呼叫测试辅助,使用最新的辅助通话后，进行恢复出产设置没有成功</t>
  </si>
  <si>
    <t>20.230.3.24</t>
  </si>
  <si>
    <t>2020-09-22 11:47:31.0</t>
  </si>
  <si>
    <t xml:space="preserve"> 卢达龙</t>
  </si>
  <si>
    <t>124</t>
  </si>
  <si>
    <t>22275</t>
  </si>
  <si>
    <t>221.31.1.119版本，话机使用过程中出现pushbutton按下无反应也无任何log信息，掉电重启恢复正常</t>
  </si>
  <si>
    <t>2020-09-22 15:20:15.0</t>
  </si>
  <si>
    <t>125</t>
  </si>
  <si>
    <t>22277</t>
  </si>
  <si>
    <t>113.248.4.110版本，话机网页Phone》time/lang界面未做任何修改切换到其他界面会弹窗提示</t>
  </si>
  <si>
    <t>113.248.4.110</t>
  </si>
  <si>
    <t>2020-09-22 15:27:25.0</t>
  </si>
  <si>
    <t>126</t>
  </si>
  <si>
    <t>22279</t>
  </si>
  <si>
    <t>113.248.4.110版本，话机calllog存在转接记录，选择该条转接记录的详情界面，转接图标未显示</t>
  </si>
  <si>
    <t>2020-09-22 15:40:01.0</t>
  </si>
  <si>
    <t>127</t>
  </si>
  <si>
    <t>22299</t>
  </si>
  <si>
    <t>113.180.1.244版本，话机连接SDMC节点为F.1.1.1.1，话机显示的门口机设备是1.1.1.1.1节点的父节点设备</t>
  </si>
  <si>
    <t>113.180.1.244</t>
  </si>
  <si>
    <t>2020-09-23 10:40:48.0</t>
  </si>
  <si>
    <t>128</t>
  </si>
  <si>
    <t>22323</t>
  </si>
  <si>
    <t>113.143.4.30版本，网页导入超过100条白名单联系人，超过部分不会被截断</t>
  </si>
  <si>
    <t>113.143.4.32</t>
  </si>
  <si>
    <t>2020-09-23 16:50:48.0</t>
  </si>
  <si>
    <t>129</t>
  </si>
  <si>
    <t>22348</t>
  </si>
  <si>
    <t>113.143.4.32版本，话机在Family Msg录音过程中有Doorbell和bell In按下重复几次操作以后，话机出现无声音状态，只能软重启话机才能恢复正常</t>
  </si>
  <si>
    <t>2020-09-24 09:44:28.0</t>
  </si>
  <si>
    <t>130</t>
  </si>
  <si>
    <t>22400</t>
  </si>
  <si>
    <t>113.18.4.19版本 设置RF长按短按操作，设置之后应增加手动点击保存操作</t>
  </si>
  <si>
    <t>113.18.4.19</t>
  </si>
  <si>
    <t>2020-09-25 10:54:29.0</t>
  </si>
  <si>
    <t>131</t>
  </si>
  <si>
    <t>22403</t>
  </si>
  <si>
    <t>113.18.4.19版本 点击RF学习按钮以及RF学习界面点击确认按钮会有点卡顿</t>
  </si>
  <si>
    <t>2020-09-25 11:18:37.0</t>
  </si>
  <si>
    <t>132</t>
  </si>
  <si>
    <t>22405</t>
  </si>
  <si>
    <t>113.18.4.19版本 设置长按无动作，通话中长按也会挂断通话</t>
  </si>
  <si>
    <t>2020-09-25 11:49:15.0</t>
  </si>
  <si>
    <t>133</t>
  </si>
  <si>
    <t>22418</t>
  </si>
  <si>
    <t>113.143.4.32版本，A只设置pcmu编码格式，A呼叫B，A呼叫C，建立会议，会议中B进行hold解hold，三个人说话都没有声音</t>
  </si>
  <si>
    <t>2020-09-27 10:03:23.0</t>
  </si>
  <si>
    <t>张晋华</t>
  </si>
  <si>
    <t>134</t>
  </si>
  <si>
    <t>22421</t>
  </si>
  <si>
    <t>113.18.4.19版本 删除RF提示界面UI风格与话机UI风格不匹配</t>
  </si>
  <si>
    <t>2020-09-27 10:33:50.0</t>
  </si>
  <si>
    <t>135</t>
  </si>
  <si>
    <t>22424</t>
  </si>
  <si>
    <t>113.143.4.32版本，话机执行过autop升级的操作，话机处于非空闲的状态操作话机网页进入upgrade》basic界面，话机网页此时会不断的刷新</t>
  </si>
  <si>
    <t>2020-09-27 11:11:30.0</t>
  </si>
  <si>
    <t>136</t>
  </si>
  <si>
    <t>22432</t>
  </si>
  <si>
    <t>话机使用一段时间几率性会出现点击触摸屏没有声音的现象，试听铃声后或进入call界面恢复正常</t>
  </si>
  <si>
    <t>2020-09-27 14:27:47.0</t>
  </si>
  <si>
    <t>137</t>
  </si>
  <si>
    <t>22436</t>
  </si>
  <si>
    <t>113.142.4.32版本，话机IDLE界面点击右上角的logo会有点击控件的声音，应同其他无控件的一致按下无声音</t>
  </si>
  <si>
    <t>2020-09-27 15:06:42.0</t>
  </si>
  <si>
    <t>138</t>
  </si>
  <si>
    <t>22441</t>
  </si>
  <si>
    <t>113.143.4.32版本，话机默认语言下，存在词条未翻译为默认语言</t>
  </si>
  <si>
    <t>2020-09-27 16:12:44.0</t>
  </si>
  <si>
    <t>139</t>
  </si>
  <si>
    <t>22448</t>
  </si>
  <si>
    <t>113.143.4.32版本，话机SDMC下发白名单配置，话机没有重启</t>
  </si>
  <si>
    <t>2020-09-27 17:45:59.0</t>
  </si>
  <si>
    <t>140</t>
  </si>
  <si>
    <t>22466</t>
  </si>
  <si>
    <t>113.30.4.181版本，同组云下添加了多台室内机均处于布防状态，有一台触发alarm解除以后其余的机子均会被撤防</t>
  </si>
  <si>
    <t>2020-09-28 14:17:48.0</t>
  </si>
  <si>
    <t>141</t>
  </si>
  <si>
    <t>22468</t>
  </si>
  <si>
    <t>113.30.4.181版本，话机A进行IP直播主叫话机B、C建立会议通话，话机B或者话机C按了hold解hold以后通话三方均无声音</t>
  </si>
  <si>
    <t>2020-09-28 14:57:28.0</t>
  </si>
  <si>
    <t>142</t>
  </si>
  <si>
    <t>22472</t>
  </si>
  <si>
    <t>113.30.4.181版本，话机rtsp不兼容R20T30（220.30.1.202）MJPEG的720P分辨率，监控十几秒以后视频画面会卡住，其他分辨率不断连接进入有几率显示黑屏</t>
  </si>
  <si>
    <t>2020-09-28 16:37:04.0</t>
  </si>
  <si>
    <t>143</t>
  </si>
  <si>
    <t>22485</t>
  </si>
  <si>
    <t>113.30.4.181版本，室内机没有删除 /data/resconfig/ 目录下的.svn文件</t>
  </si>
  <si>
    <t>2020-09-29 14:21:29.0</t>
  </si>
  <si>
    <t>144</t>
  </si>
  <si>
    <t>22490</t>
  </si>
  <si>
    <t>113.30.4.181版本，话机连接云平台后公共管理机的排序比同房间管理机排序低</t>
  </si>
  <si>
    <t>2020-09-29 18:05:20.0</t>
  </si>
  <si>
    <t>145</t>
  </si>
  <si>
    <t>146</t>
  </si>
  <si>
    <t>147</t>
  </si>
  <si>
    <t>148</t>
  </si>
  <si>
    <t>149</t>
  </si>
  <si>
    <t>150</t>
  </si>
  <si>
    <t>序号</t>
  </si>
  <si>
    <t>id</t>
  </si>
  <si>
    <t>P</t>
  </si>
  <si>
    <t>需求名称</t>
  </si>
  <si>
    <t>指派</t>
  </si>
  <si>
    <t xml:space="preserve">状态   </t>
  </si>
  <si>
    <t>截止日期</t>
  </si>
  <si>
    <t>发布日期</t>
  </si>
  <si>
    <t>阶段</t>
  </si>
  <si>
    <t>5074</t>
  </si>
  <si>
    <t>【Akuvox】Black List 和White List 名称修改</t>
  </si>
  <si>
    <t>施海涛</t>
  </si>
  <si>
    <t>closed</t>
  </si>
  <si>
    <t>2020-10-31</t>
  </si>
  <si>
    <t>已发布</t>
  </si>
  <si>
    <t>5252</t>
  </si>
  <si>
    <t>【Dhub】室内机联系人黑名单功能</t>
  </si>
  <si>
    <t>王健</t>
  </si>
  <si>
    <t>5433</t>
  </si>
  <si>
    <t>【Eureka】C313 支持home control，显示8个button用于发送不同的HTTP 命令控制sensor</t>
  </si>
  <si>
    <t>张晓敏</t>
  </si>
  <si>
    <t>5537</t>
  </si>
  <si>
    <t>【云 5.4】支持从云下发时间格式和夏令时</t>
  </si>
  <si>
    <t>郑浪双</t>
  </si>
  <si>
    <t>测试完成</t>
  </si>
  <si>
    <t>5555</t>
  </si>
  <si>
    <t>【Wildix】R65 耳机模式通话声音失真</t>
  </si>
  <si>
    <t>林珊</t>
  </si>
  <si>
    <t>5557</t>
  </si>
  <si>
    <t>【Wildix】R63 语音留言提示显示</t>
  </si>
  <si>
    <t>2020-09-29</t>
  </si>
  <si>
    <t>5659</t>
  </si>
  <si>
    <t>【NAG】解决5134的问题且需要经过测试生成发布版本+优化梯控+和BAS-IP通话时需要preview</t>
  </si>
  <si>
    <t>黄润西</t>
  </si>
  <si>
    <t>2020-10-19</t>
  </si>
  <si>
    <t>5712</t>
  </si>
  <si>
    <t>【达硕】C313 Chime Bell音量可调节</t>
  </si>
  <si>
    <t>郑为尊</t>
  </si>
  <si>
    <t>2020-09-22</t>
  </si>
  <si>
    <t>5755</t>
  </si>
  <si>
    <t>【JTS】室内机主界面添加可配查看capture log</t>
  </si>
  <si>
    <t>2020-11-03</t>
  </si>
  <si>
    <t>5793</t>
  </si>
  <si>
    <t>【任务】313 AKCLOUD 大版本发布</t>
  </si>
  <si>
    <t>5817</t>
  </si>
  <si>
    <t>【Wildix】 R68 68.145.3.41 版本测试反馈</t>
  </si>
  <si>
    <t>5830</t>
  </si>
  <si>
    <t>R50 &amp; R47 通话自动挂断问题</t>
  </si>
  <si>
    <t>2020-09-30</t>
  </si>
  <si>
    <t>5842</t>
  </si>
  <si>
    <t>云5.4不支持device code，室内机连接云后没有去掉device code</t>
  </si>
  <si>
    <t>5845</t>
  </si>
  <si>
    <t>【CoralNTPC】R67, 话机的UI和密码的2个需求+背景图的1个需求+生产测试=4个需求</t>
  </si>
  <si>
    <t>5859</t>
  </si>
  <si>
    <t>【CIE】C312缺少Network-advanced的配置项</t>
  </si>
  <si>
    <t>5882</t>
  </si>
  <si>
    <t>【Wildix】R68 USB 耳机音量和RJ9一致</t>
  </si>
  <si>
    <t>5913</t>
  </si>
  <si>
    <t>【Robert】113.207.4.176版本优化</t>
  </si>
  <si>
    <t>6053</t>
  </si>
  <si>
    <t>C</t>
  </si>
  <si>
    <t>【Voxcloud】准备beta版本，保证一次升级可以成功</t>
  </si>
  <si>
    <t>5974</t>
  </si>
  <si>
    <t>【云 5.4】支持从云下发时间格式和夏令时，双码流问题</t>
  </si>
  <si>
    <t>已立项</t>
  </si>
  <si>
    <t>5983</t>
  </si>
  <si>
    <t>【Inprice】工作量评估：把Registration Period（30~65535s）的时间限制拓宽为（3~65535s）</t>
  </si>
  <si>
    <t>5984</t>
  </si>
  <si>
    <t>【Inprice】工作量评估：新增一个选项用来填IP+port，在通话时，把相关的网络包同时转发到这个IP+port上。</t>
  </si>
  <si>
    <t>6006</t>
  </si>
  <si>
    <t>R50V3 WILDIX 型号变更为WP410R3</t>
  </si>
  <si>
    <t>研发完毕</t>
  </si>
  <si>
    <t>6103</t>
  </si>
  <si>
    <t>【Wildix】sidetone 的声音相对R63来说比较小</t>
  </si>
  <si>
    <t>6126</t>
  </si>
  <si>
    <t>关闭日期</t>
  </si>
  <si>
    <t>是否及时交付</t>
  </si>
  <si>
    <t>2020-10-23 11:57:28.0</t>
  </si>
  <si>
    <t>是</t>
  </si>
  <si>
    <t>2020-10-23 09:52:29.0</t>
  </si>
  <si>
    <t>2020-10-30 09:45:12.0</t>
  </si>
  <si>
    <t>2020-10-26 14:23:28.0</t>
  </si>
  <si>
    <t>2020-09-29 18:17:18.0</t>
  </si>
  <si>
    <t>2020-10-19 10:14:04.0</t>
  </si>
  <si>
    <t>2020-09-22 17:49:15.0</t>
  </si>
  <si>
    <t>2020-10-21 09:13:05.0</t>
  </si>
  <si>
    <t>2020-09-29 11:46:54.0</t>
  </si>
  <si>
    <t>2020-09-30 11:47:05.0</t>
  </si>
  <si>
    <t>2020-10-10 10:51:27.0</t>
  </si>
  <si>
    <t>2020-10-14 09:45:07.0</t>
  </si>
  <si>
    <t>2020-09-30 11:18:09.0</t>
  </si>
  <si>
    <t>2020-10-30 17:12:23.0</t>
  </si>
  <si>
    <t>2020-10-30 15:14:16.0</t>
  </si>
  <si>
    <t>2020-10-12 13:00:00.0</t>
  </si>
  <si>
    <t>2020-10-12 13:00:43.0</t>
  </si>
  <si>
    <t>2020-10-30 18:35:56.0</t>
  </si>
  <si>
    <t>2020-10-30 16:35:19.0</t>
  </si>
  <si>
    <t>3822</t>
  </si>
  <si>
    <t>【优化】	family MSG录音和播放的时候息屏时间应不生效</t>
  </si>
  <si>
    <t>已分析</t>
  </si>
  <si>
    <t>2018-11-30</t>
  </si>
  <si>
    <t>未开始</t>
  </si>
  <si>
    <t>4356</t>
  </si>
  <si>
    <t>归一化生产工具支持313低配版本的测试</t>
  </si>
  <si>
    <t>2020-06-27</t>
  </si>
  <si>
    <t>4748</t>
  </si>
  <si>
    <t>D</t>
  </si>
  <si>
    <t>设计如此</t>
  </si>
  <si>
    <t>2020-04-22</t>
  </si>
  <si>
    <t>4757</t>
  </si>
  <si>
    <t>翻译整理</t>
  </si>
  <si>
    <t>2020-04-23</t>
  </si>
  <si>
    <t>4780</t>
  </si>
  <si>
    <t>【Akuvox】 30通用需求规划</t>
  </si>
  <si>
    <t>2020-07-15</t>
  </si>
  <si>
    <t>4786</t>
  </si>
  <si>
    <t>历史遗留问题</t>
  </si>
  <si>
    <t>2021-12-31</t>
  </si>
  <si>
    <t>4805</t>
  </si>
  <si>
    <t>Wildix R65 SDK2.12升级</t>
  </si>
  <si>
    <t>已变更</t>
  </si>
  <si>
    <t>2020-11-07</t>
  </si>
  <si>
    <t>4913</t>
  </si>
  <si>
    <t>ICE支持</t>
  </si>
  <si>
    <t>2020-12-31</t>
  </si>
  <si>
    <t>5031</t>
  </si>
  <si>
    <t>[优化]C313音质优化</t>
  </si>
  <si>
    <t>2020-07-31</t>
  </si>
  <si>
    <t>5230</t>
  </si>
  <si>
    <t>【GDX】室内机preview页面支持云下发unlock button</t>
  </si>
  <si>
    <t>黄培炜</t>
  </si>
  <si>
    <t>2020-11-14</t>
  </si>
  <si>
    <t>5455</t>
  </si>
  <si>
    <t>【akuvox】室内机植入健康监控工具，适配网管系统</t>
  </si>
  <si>
    <t>颜建海</t>
  </si>
  <si>
    <t>5796</t>
  </si>
  <si>
    <t>【Pardik】【Palwintec】C313 bell口增加触发action, 可以弹窗显示特定的monitor界面</t>
  </si>
  <si>
    <t>2020-11-06</t>
  </si>
  <si>
    <t>5819</t>
  </si>
  <si>
    <t>80.30.4.13版本，话机zone的status状态被设置为24H，网页的Customized Alarm对应的Zone无法修改提交保存</t>
  </si>
  <si>
    <t>5829</t>
  </si>
  <si>
    <t>嵌入式室内机首次登录密码修改</t>
  </si>
  <si>
    <t>5846</t>
  </si>
  <si>
    <t>【BLVS】 室内机需要提供选项 支持联系人列表直接按首字母顺序排列</t>
  </si>
  <si>
    <t>卢俊</t>
  </si>
  <si>
    <t>5860</t>
  </si>
  <si>
    <t>【Akuvox】联系人和Monitor导入的XML格式分别统一</t>
  </si>
  <si>
    <t>5879</t>
  </si>
  <si>
    <t>【光莆科技】C313W（433）中文需求</t>
  </si>
  <si>
    <t>2020-11-08</t>
  </si>
  <si>
    <t>5900</t>
  </si>
  <si>
    <t>【土耳其代理】C313不播放联系人的自定义铃声</t>
  </si>
  <si>
    <t>5908</t>
  </si>
  <si>
    <t>113.30.4.176版本，网页开启账号2的No Answer Forward功能，话机状态栏不会显示No Answer Forward图标</t>
  </si>
  <si>
    <t>验收中</t>
  </si>
  <si>
    <t>6003</t>
  </si>
  <si>
    <t>【Wildix】R65 增加Sidetone可配置</t>
  </si>
  <si>
    <t>2020-11-19</t>
  </si>
  <si>
    <t>6074</t>
  </si>
  <si>
    <t>【Wildix】R63 修改通话过程中的 德语翻译</t>
  </si>
  <si>
    <t>2020-11-12</t>
  </si>
  <si>
    <t>6079</t>
  </si>
  <si>
    <t>【Wildix】 R5X在 attendant transfer后声音有2~3s是被mute掉的</t>
  </si>
  <si>
    <t>改进项来源</t>
  </si>
  <si>
    <t>改进项背景</t>
  </si>
  <si>
    <t>行动项</t>
  </si>
  <si>
    <t>验收人</t>
  </si>
  <si>
    <t>改进提出时间</t>
  </si>
  <si>
    <t>计划完成时间</t>
  </si>
  <si>
    <t>实际完成时间</t>
  </si>
  <si>
    <t>进度</t>
  </si>
  <si>
    <t>进度说明</t>
  </si>
  <si>
    <t>XX故障</t>
  </si>
  <si>
    <t>XX回溯</t>
  </si>
  <si>
    <t>XX改进</t>
  </si>
  <si>
    <t>2019年</t>
  </si>
  <si>
    <t>2020年</t>
  </si>
  <si>
    <t>重大故障</t>
  </si>
  <si>
    <t>总数</t>
  </si>
  <si>
    <t>产品问题</t>
  </si>
  <si>
    <t>E10</t>
  </si>
  <si>
    <t>E11</t>
  </si>
  <si>
    <t>R20</t>
  </si>
  <si>
    <t>版本质量</t>
  </si>
  <si>
    <t>研发内部质量</t>
  </si>
  <si>
    <t>线上缺陷数</t>
  </si>
  <si>
    <t>-</t>
  </si>
  <si>
    <t>低级缺陷数</t>
  </si>
  <si>
    <t>新增Bug数</t>
  </si>
  <si>
    <t>总遗留Bug数</t>
  </si>
  <si>
    <t>版本提测质量-设计类缺陷占比</t>
  </si>
  <si>
    <t>(参考数据)2019-设计类缺陷占比</t>
  </si>
  <si>
    <t>需求交付率</t>
  </si>
  <si>
    <t>--</t>
  </si>
  <si>
    <t>需求交付及时交付率</t>
  </si>
  <si>
    <t>每月交付需求总数</t>
  </si>
</sst>
</file>

<file path=xl/styles.xml><?xml version="1.0" encoding="utf-8"?>
<styleSheet xmlns="http://schemas.openxmlformats.org/spreadsheetml/2006/main">
  <numFmts count="6">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yyyy/m/d\ h:mm;@"/>
    <numFmt numFmtId="177" formatCode="0_ "/>
  </numFmts>
  <fonts count="76">
    <font>
      <sz val="11"/>
      <color theme="1"/>
      <name val="等线"/>
      <charset val="134"/>
      <scheme val="minor"/>
    </font>
    <font>
      <sz val="11"/>
      <color theme="1"/>
      <name val="微软雅黑"/>
      <charset val="134"/>
    </font>
    <font>
      <b/>
      <sz val="10"/>
      <color theme="1"/>
      <name val="微软雅黑"/>
      <charset val="134"/>
    </font>
    <font>
      <sz val="10"/>
      <color theme="1"/>
      <name val="微软雅黑"/>
      <charset val="134"/>
    </font>
    <font>
      <b/>
      <sz val="10"/>
      <color theme="0"/>
      <name val="微软雅黑"/>
      <charset val="134"/>
    </font>
    <font>
      <b/>
      <sz val="11"/>
      <color theme="1"/>
      <name val="等线"/>
      <charset val="134"/>
      <scheme val="minor"/>
    </font>
    <font>
      <b/>
      <sz val="10"/>
      <name val="微软雅黑"/>
      <charset val="134"/>
    </font>
    <font>
      <b/>
      <sz val="10"/>
      <color rgb="FFFF0000"/>
      <name val="微软雅黑"/>
      <charset val="134"/>
    </font>
    <font>
      <b/>
      <sz val="11"/>
      <color theme="1"/>
      <name val="微软雅黑"/>
      <charset val="134"/>
    </font>
    <font>
      <sz val="10"/>
      <name val="微软雅黑"/>
      <charset val="134"/>
    </font>
    <font>
      <b/>
      <sz val="9"/>
      <color theme="1"/>
      <name val="微软雅黑"/>
      <charset val="134"/>
    </font>
    <font>
      <sz val="9"/>
      <color theme="1"/>
      <name val="微软雅黑"/>
      <charset val="134"/>
    </font>
    <font>
      <sz val="12"/>
      <color theme="1"/>
      <name val="等线"/>
      <charset val="134"/>
      <scheme val="minor"/>
    </font>
    <font>
      <sz val="12"/>
      <name val="等线"/>
      <charset val="134"/>
      <scheme val="minor"/>
    </font>
    <font>
      <b/>
      <sz val="12"/>
      <color rgb="FF0033CC"/>
      <name val="等线"/>
      <charset val="134"/>
      <scheme val="minor"/>
    </font>
    <font>
      <b/>
      <sz val="12"/>
      <color rgb="FF333333"/>
      <name val="等线"/>
      <charset val="134"/>
      <scheme val="minor"/>
    </font>
    <font>
      <b/>
      <sz val="12"/>
      <name val="等线"/>
      <charset val="134"/>
      <scheme val="minor"/>
    </font>
    <font>
      <u/>
      <sz val="11"/>
      <color indexed="12"/>
      <name val="Calibri"/>
      <charset val="134"/>
    </font>
    <font>
      <b/>
      <sz val="11"/>
      <color rgb="FF0033CC"/>
      <name val="等线"/>
      <charset val="134"/>
      <scheme val="minor"/>
    </font>
    <font>
      <b/>
      <sz val="11"/>
      <color rgb="FF333333"/>
      <name val="等线"/>
      <charset val="134"/>
      <scheme val="minor"/>
    </font>
    <font>
      <sz val="14"/>
      <color theme="1"/>
      <name val="等线"/>
      <charset val="134"/>
      <scheme val="minor"/>
    </font>
    <font>
      <sz val="14"/>
      <name val="等线"/>
      <charset val="134"/>
      <scheme val="minor"/>
    </font>
    <font>
      <b/>
      <sz val="14"/>
      <color rgb="FF0033CC"/>
      <name val="等线"/>
      <charset val="134"/>
      <scheme val="minor"/>
    </font>
    <font>
      <b/>
      <sz val="14"/>
      <color rgb="FF333333"/>
      <name val="等线"/>
      <charset val="134"/>
      <scheme val="minor"/>
    </font>
    <font>
      <b/>
      <sz val="14"/>
      <name val="等线"/>
      <charset val="134"/>
      <scheme val="minor"/>
    </font>
    <font>
      <sz val="11"/>
      <color rgb="FF000000"/>
      <name val="等线"/>
      <charset val="134"/>
      <scheme val="minor"/>
    </font>
    <font>
      <b/>
      <sz val="11"/>
      <color rgb="FF0033CC"/>
      <name val="Helvetica"/>
      <charset val="134"/>
    </font>
    <font>
      <b/>
      <sz val="11"/>
      <color rgb="FF333333"/>
      <name val="宋体"/>
      <charset val="134"/>
    </font>
    <font>
      <b/>
      <sz val="11"/>
      <color rgb="FF333333"/>
      <name val="Helvetica"/>
      <charset val="134"/>
    </font>
    <font>
      <b/>
      <sz val="16"/>
      <color rgb="FF333333"/>
      <name val="等线"/>
      <charset val="134"/>
      <scheme val="minor"/>
    </font>
    <font>
      <b/>
      <sz val="16"/>
      <color rgb="FF0033CC"/>
      <name val="等线"/>
      <charset val="134"/>
      <scheme val="minor"/>
    </font>
    <font>
      <sz val="16"/>
      <color theme="1"/>
      <name val="等线"/>
      <charset val="134"/>
      <scheme val="minor"/>
    </font>
    <font>
      <sz val="16"/>
      <color theme="1"/>
      <name val="微软雅黑"/>
      <charset val="134"/>
    </font>
    <font>
      <sz val="24"/>
      <color theme="1"/>
      <name val="等线"/>
      <charset val="134"/>
      <scheme val="minor"/>
    </font>
    <font>
      <sz val="10"/>
      <color theme="1"/>
      <name val="等线"/>
      <charset val="134"/>
      <scheme val="minor"/>
    </font>
    <font>
      <b/>
      <sz val="12"/>
      <color theme="0"/>
      <name val="微软雅黑"/>
      <charset val="134"/>
    </font>
    <font>
      <b/>
      <sz val="14"/>
      <color theme="0"/>
      <name val="微软雅黑"/>
      <charset val="134"/>
    </font>
    <font>
      <sz val="10"/>
      <color rgb="FF00B050"/>
      <name val="微软雅黑"/>
      <charset val="134"/>
    </font>
    <font>
      <sz val="10"/>
      <color rgb="FFFF0000"/>
      <name val="微软雅黑"/>
      <charset val="134"/>
    </font>
    <font>
      <sz val="10"/>
      <color theme="0"/>
      <name val="微软雅黑"/>
      <charset val="134"/>
    </font>
    <font>
      <b/>
      <sz val="10"/>
      <color rgb="FF0000FF"/>
      <name val="微软雅黑"/>
      <charset val="134"/>
    </font>
    <font>
      <sz val="11"/>
      <name val="微软雅黑"/>
      <charset val="134"/>
    </font>
    <font>
      <sz val="11"/>
      <color rgb="FFFF0000"/>
      <name val="微软雅黑"/>
      <charset val="134"/>
    </font>
    <font>
      <b/>
      <sz val="18"/>
      <color theme="0"/>
      <name val="微软雅黑"/>
      <charset val="134"/>
    </font>
    <font>
      <b/>
      <sz val="10"/>
      <color theme="5" tint="-0.249977111117893"/>
      <name val="微软雅黑"/>
      <charset val="134"/>
    </font>
    <font>
      <u/>
      <sz val="10"/>
      <color rgb="FF800080"/>
      <name val="微软雅黑"/>
      <charset val="134"/>
    </font>
    <font>
      <b/>
      <sz val="11"/>
      <color rgb="FFFF0000"/>
      <name val="等线"/>
      <charset val="134"/>
      <scheme val="minor"/>
    </font>
    <font>
      <b/>
      <sz val="10"/>
      <color theme="1" tint="0.349986266670736"/>
      <name val="微软雅黑"/>
      <charset val="134"/>
    </font>
    <font>
      <b/>
      <sz val="14"/>
      <color rgb="FF00B050"/>
      <name val="微软雅黑"/>
      <charset val="134"/>
    </font>
    <font>
      <b/>
      <sz val="12"/>
      <color theme="5" tint="-0.249977111117893"/>
      <name val="微软雅黑"/>
      <charset val="134"/>
    </font>
    <font>
      <sz val="12"/>
      <color rgb="FF00B050"/>
      <name val="微软雅黑"/>
      <charset val="134"/>
    </font>
    <font>
      <b/>
      <sz val="12"/>
      <color rgb="FF00B050"/>
      <name val="微软雅黑"/>
      <charset val="134"/>
    </font>
    <font>
      <b/>
      <sz val="12"/>
      <color theme="1"/>
      <name val="微软雅黑"/>
      <charset val="134"/>
    </font>
    <font>
      <u/>
      <sz val="10"/>
      <color rgb="FF800080"/>
      <name val="等线"/>
      <charset val="134"/>
      <scheme val="minor"/>
    </font>
    <font>
      <u/>
      <sz val="11"/>
      <color rgb="FF800080"/>
      <name val="等线"/>
      <charset val="134"/>
      <scheme val="minor"/>
    </font>
    <font>
      <u/>
      <sz val="11"/>
      <color theme="10"/>
      <name val="等线"/>
      <charset val="134"/>
      <scheme val="minor"/>
    </font>
    <font>
      <sz val="11"/>
      <color theme="1"/>
      <name val="等线"/>
      <charset val="0"/>
      <scheme val="minor"/>
    </font>
    <font>
      <sz val="11"/>
      <color rgb="FF9C0006"/>
      <name val="等线"/>
      <charset val="0"/>
      <scheme val="minor"/>
    </font>
    <font>
      <sz val="11"/>
      <color rgb="FFFF0000"/>
      <name val="等线"/>
      <charset val="0"/>
      <scheme val="minor"/>
    </font>
    <font>
      <b/>
      <sz val="13"/>
      <color theme="3"/>
      <name val="等线"/>
      <charset val="134"/>
      <scheme val="minor"/>
    </font>
    <font>
      <sz val="11"/>
      <color rgb="FF3F3F76"/>
      <name val="等线"/>
      <charset val="0"/>
      <scheme val="minor"/>
    </font>
    <font>
      <sz val="11"/>
      <color theme="0"/>
      <name val="等线"/>
      <charset val="0"/>
      <scheme val="minor"/>
    </font>
    <font>
      <sz val="11"/>
      <color rgb="FFFA7D00"/>
      <name val="等线"/>
      <charset val="0"/>
      <scheme val="minor"/>
    </font>
    <font>
      <b/>
      <sz val="18"/>
      <color theme="3"/>
      <name val="等线"/>
      <charset val="134"/>
      <scheme val="minor"/>
    </font>
    <font>
      <b/>
      <sz val="11"/>
      <color theme="3"/>
      <name val="等线"/>
      <charset val="134"/>
      <scheme val="minor"/>
    </font>
    <font>
      <b/>
      <sz val="15"/>
      <color theme="3"/>
      <name val="等线"/>
      <charset val="134"/>
      <scheme val="minor"/>
    </font>
    <font>
      <b/>
      <sz val="11"/>
      <color rgb="FFFFFFFF"/>
      <name val="等线"/>
      <charset val="0"/>
      <scheme val="minor"/>
    </font>
    <font>
      <sz val="11"/>
      <color rgb="FF9C6500"/>
      <name val="等线"/>
      <charset val="0"/>
      <scheme val="minor"/>
    </font>
    <font>
      <b/>
      <sz val="11"/>
      <color rgb="FF3F3F3F"/>
      <name val="等线"/>
      <charset val="0"/>
      <scheme val="minor"/>
    </font>
    <font>
      <b/>
      <sz val="11"/>
      <color rgb="FFFA7D00"/>
      <name val="等线"/>
      <charset val="0"/>
      <scheme val="minor"/>
    </font>
    <font>
      <i/>
      <sz val="11"/>
      <color rgb="FF7F7F7F"/>
      <name val="等线"/>
      <charset val="0"/>
      <scheme val="minor"/>
    </font>
    <font>
      <u/>
      <sz val="11"/>
      <color rgb="FF800080"/>
      <name val="等线"/>
      <charset val="0"/>
      <scheme val="minor"/>
    </font>
    <font>
      <sz val="11"/>
      <color rgb="FF006100"/>
      <name val="等线"/>
      <charset val="0"/>
      <scheme val="minor"/>
    </font>
    <font>
      <b/>
      <sz val="11"/>
      <color theme="1"/>
      <name val="等线"/>
      <charset val="0"/>
      <scheme val="minor"/>
    </font>
    <font>
      <b/>
      <sz val="10"/>
      <color rgb="FF00B050"/>
      <name val="微软雅黑"/>
      <charset val="134"/>
    </font>
    <font>
      <b/>
      <sz val="10"/>
      <color rgb="FFC00000"/>
      <name val="微软雅黑"/>
      <charset val="134"/>
    </font>
  </fonts>
  <fills count="53">
    <fill>
      <patternFill patternType="none"/>
    </fill>
    <fill>
      <patternFill patternType="gray125"/>
    </fill>
    <fill>
      <patternFill patternType="solid">
        <fgColor theme="5" tint="0.599993896298105"/>
        <bgColor indexed="64"/>
      </patternFill>
    </fill>
    <fill>
      <patternFill patternType="solid">
        <fgColor theme="3" tint="0.399884029663991"/>
        <bgColor theme="4"/>
      </patternFill>
    </fill>
    <fill>
      <patternFill patternType="solid">
        <fgColor theme="4" tint="0.399884029663991"/>
        <bgColor theme="4"/>
      </patternFill>
    </fill>
    <fill>
      <patternFill patternType="solid">
        <fgColor theme="7" tint="0.399884029663991"/>
        <bgColor indexed="64"/>
      </patternFill>
    </fill>
    <fill>
      <patternFill patternType="solid">
        <fgColor theme="0"/>
        <bgColor indexed="64"/>
      </patternFill>
    </fill>
    <fill>
      <patternFill patternType="solid">
        <fgColor theme="5" tint="0.399884029663991"/>
        <bgColor indexed="64"/>
      </patternFill>
    </fill>
    <fill>
      <patternFill patternType="solid">
        <fgColor theme="9" tint="0.599993896298105"/>
        <bgColor indexed="64"/>
      </patternFill>
    </fill>
    <fill>
      <patternFill patternType="solid">
        <fgColor theme="5" tint="0.399670400097659"/>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7" tint="0.399914548173467"/>
        <bgColor indexed="64"/>
      </patternFill>
    </fill>
    <fill>
      <patternFill patternType="solid">
        <fgColor theme="7" tint="0.599993896298105"/>
        <bgColor indexed="64"/>
      </patternFill>
    </fill>
    <fill>
      <patternFill patternType="solid">
        <fgColor theme="8" tint="0.599993896298105"/>
        <bgColor theme="4"/>
      </patternFill>
    </fill>
    <fill>
      <patternFill patternType="solid">
        <fgColor theme="4"/>
        <bgColor indexed="64"/>
      </patternFill>
    </fill>
    <fill>
      <patternFill patternType="solid">
        <fgColor rgb="FFF1F1F1"/>
        <bgColor indexed="64"/>
      </patternFill>
    </fill>
    <fill>
      <patternFill patternType="solid">
        <fgColor rgb="FFFFFFFF"/>
        <bgColor indexed="64"/>
      </patternFill>
    </fill>
    <fill>
      <patternFill patternType="solid">
        <fgColor theme="3" tint="0.799920651875362"/>
        <bgColor indexed="64"/>
      </patternFill>
    </fill>
    <fill>
      <patternFill patternType="solid">
        <fgColor theme="4" tint="0.599993896298105"/>
        <bgColor indexed="64"/>
      </patternFill>
    </fill>
    <fill>
      <patternFill patternType="solid">
        <fgColor rgb="FFFFFF00"/>
        <bgColor indexed="64"/>
      </patternFill>
    </fill>
    <fill>
      <patternFill patternType="solid">
        <fgColor theme="8" tint="0.599993896298105"/>
        <bgColor indexed="64"/>
      </patternFill>
    </fill>
    <fill>
      <patternFill patternType="solid">
        <fgColor theme="8" tint="-0.249977111117893"/>
        <bgColor indexed="64"/>
      </patternFill>
    </fill>
    <fill>
      <patternFill patternType="solid">
        <fgColor theme="8" tint="-0.249977111117893"/>
        <bgColor theme="4"/>
      </patternFill>
    </fill>
    <fill>
      <patternFill patternType="solid">
        <fgColor theme="3" tint="-0.499984740745262"/>
        <bgColor indexed="64"/>
      </patternFill>
    </fill>
    <fill>
      <patternFill patternType="solid">
        <fgColor theme="8" tint="-0.499984740745262"/>
        <bgColor indexed="64"/>
      </patternFill>
    </fill>
    <fill>
      <patternFill patternType="solid">
        <fgColor theme="4" tint="0.399853511154515"/>
        <bgColor indexed="64"/>
      </patternFill>
    </fill>
    <fill>
      <patternFill patternType="solid">
        <fgColor theme="4" tint="0.79985961485641"/>
        <bgColor indexed="64"/>
      </patternFill>
    </fill>
    <fill>
      <patternFill patternType="solid">
        <fgColor rgb="FFFFC7CE"/>
        <bgColor indexed="64"/>
      </patternFill>
    </fill>
    <fill>
      <patternFill patternType="solid">
        <fgColor theme="5"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5"/>
        <bgColor indexed="64"/>
      </patternFill>
    </fill>
    <fill>
      <patternFill patternType="solid">
        <fgColor rgb="FFFFFFCC"/>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rgb="FFFFEB9C"/>
        <bgColor indexed="64"/>
      </patternFill>
    </fill>
    <fill>
      <patternFill patternType="solid">
        <fgColor theme="7"/>
        <bgColor indexed="64"/>
      </patternFill>
    </fill>
    <fill>
      <patternFill patternType="solid">
        <fgColor rgb="FFF2F2F2"/>
        <bgColor indexed="64"/>
      </patternFill>
    </fill>
    <fill>
      <patternFill patternType="solid">
        <fgColor theme="6"/>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rgb="FFC6EFCE"/>
        <bgColor indexed="64"/>
      </patternFill>
    </fill>
    <fill>
      <patternFill patternType="solid">
        <fgColor theme="8"/>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8" tint="0.799981688894314"/>
        <bgColor indexed="64"/>
      </patternFill>
    </fill>
  </fills>
  <borders count="4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diagonal/>
    </border>
    <border>
      <left style="thin">
        <color theme="0" tint="-0.499984740745262"/>
      </left>
      <right style="thin">
        <color auto="1"/>
      </right>
      <top style="thin">
        <color rgb="FFFFFFFF"/>
      </top>
      <bottom style="thin">
        <color theme="0" tint="-0.499984740745262"/>
      </bottom>
      <diagonal/>
    </border>
    <border>
      <left style="thin">
        <color auto="1"/>
      </left>
      <right style="thin">
        <color auto="1"/>
      </right>
      <top style="thin">
        <color rgb="FFFFFFFF"/>
      </top>
      <bottom style="thin">
        <color theme="0" tint="-0.499984740745262"/>
      </bottom>
      <diagonal/>
    </border>
    <border>
      <left style="thin">
        <color theme="0" tint="-0.499984740745262"/>
      </left>
      <right style="thin">
        <color auto="1"/>
      </right>
      <top style="thin">
        <color rgb="FFFFFFFF"/>
      </top>
      <bottom/>
      <diagonal/>
    </border>
    <border>
      <left style="thin">
        <color auto="1"/>
      </left>
      <right style="thin">
        <color auto="1"/>
      </right>
      <top style="thin">
        <color rgb="FFFFFFFF"/>
      </top>
      <bottom/>
      <diagonal/>
    </border>
    <border>
      <left style="thin">
        <color theme="0" tint="-0.499984740745262"/>
      </left>
      <right style="thin">
        <color theme="0" tint="-0.499984740745262"/>
      </right>
      <top style="thin">
        <color rgb="FFFFFFFF"/>
      </top>
      <bottom style="thin">
        <color theme="0" tint="-0.499984740745262"/>
      </bottom>
      <diagonal/>
    </border>
    <border>
      <left style="thin">
        <color theme="0" tint="-0.499984740745262"/>
      </left>
      <right/>
      <top style="thin">
        <color rgb="FFFFFFFF"/>
      </top>
      <bottom style="thin">
        <color theme="0" tint="-0.499984740745262"/>
      </bottom>
      <diagonal/>
    </border>
    <border>
      <left/>
      <right/>
      <top style="thin">
        <color rgb="FFFFFFFF"/>
      </top>
      <bottom style="thin">
        <color theme="0" tint="-0.499984740745262"/>
      </bottom>
      <diagonal/>
    </border>
    <border>
      <left style="thin">
        <color theme="0" tint="-0.499984740745262"/>
      </left>
      <right style="thin">
        <color theme="0" tint="-0.499984740745262"/>
      </right>
      <top style="thin">
        <color rgb="FFFFFFFF"/>
      </top>
      <bottom/>
      <diagonal/>
    </border>
    <border>
      <left style="thin">
        <color theme="0" tint="-0.499984740745262"/>
      </left>
      <right/>
      <top style="thin">
        <color rgb="FFFFFFFF"/>
      </top>
      <bottom/>
      <diagonal/>
    </border>
    <border>
      <left/>
      <right/>
      <top style="thin">
        <color rgb="FFFFFFFF"/>
      </top>
      <bottom/>
      <diagonal/>
    </border>
    <border>
      <left/>
      <right style="thin">
        <color theme="0" tint="-0.499984740745262"/>
      </right>
      <top style="thin">
        <color rgb="FFFFFFFF"/>
      </top>
      <bottom style="thin">
        <color theme="0" tint="-0.499984740745262"/>
      </bottom>
      <diagonal/>
    </border>
    <border>
      <left/>
      <right style="thin">
        <color theme="0" tint="-0.499984740745262"/>
      </right>
      <top style="thin">
        <color rgb="FFFFFFFF"/>
      </top>
      <bottom/>
      <diagonal/>
    </border>
    <border>
      <left style="thin">
        <color auto="1"/>
      </left>
      <right style="thin">
        <color theme="0" tint="-0.499984740745262"/>
      </right>
      <top style="thin">
        <color rgb="FFFFFFFF"/>
      </top>
      <bottom style="thin">
        <color theme="0" tint="-0.499984740745262"/>
      </bottom>
      <diagonal/>
    </border>
    <border>
      <left style="thin">
        <color auto="1"/>
      </left>
      <right style="thin">
        <color theme="0" tint="-0.499984740745262"/>
      </right>
      <top style="thin">
        <color rgb="FFFFFFFF"/>
      </top>
      <bottom/>
      <diagonal/>
    </border>
    <border>
      <left style="medium">
        <color auto="1"/>
      </left>
      <right/>
      <top/>
      <bottom/>
      <diagonal/>
    </border>
    <border>
      <left style="thin">
        <color indexed="8"/>
      </left>
      <right style="thin">
        <color indexed="8"/>
      </right>
      <top style="thin">
        <color indexed="8"/>
      </top>
      <bottom style="thin">
        <color indexed="8"/>
      </bottom>
      <diagonal/>
    </border>
    <border>
      <left style="thin">
        <color theme="0" tint="-0.499984740745262"/>
      </left>
      <right/>
      <top/>
      <bottom/>
      <diagonal/>
    </border>
    <border>
      <left/>
      <right/>
      <top/>
      <bottom style="thin">
        <color rgb="FFFFFFFF"/>
      </bottom>
      <diagonal/>
    </border>
    <border>
      <left/>
      <right style="thin">
        <color rgb="FFFFFFFF"/>
      </right>
      <top/>
      <bottom style="thin">
        <color theme="0" tint="-0.499984740745262"/>
      </bottom>
      <diagonal/>
    </border>
    <border>
      <left/>
      <right style="thin">
        <color rgb="FFFFFFFF"/>
      </right>
      <top/>
      <bottom/>
      <diagonal/>
    </border>
    <border>
      <left/>
      <right/>
      <top/>
      <bottom style="medium">
        <color rgb="FF4472C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rgb="FF4472C4"/>
      </top>
      <bottom style="double">
        <color theme="4"/>
      </bottom>
      <diagonal/>
    </border>
  </borders>
  <cellStyleXfs count="66">
    <xf numFmtId="0" fontId="0" fillId="0" borderId="0">
      <alignment vertical="center"/>
    </xf>
    <xf numFmtId="42" fontId="0" fillId="0" borderId="0" applyFont="0" applyFill="0" applyBorder="0" applyAlignment="0" applyProtection="0">
      <alignment vertical="center"/>
    </xf>
    <xf numFmtId="0" fontId="56" fillId="37" borderId="0" applyNumberFormat="0" applyBorder="0" applyAlignment="0" applyProtection="0">
      <alignment vertical="center"/>
    </xf>
    <xf numFmtId="0" fontId="60" fillId="30" borderId="4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6" fillId="31" borderId="0" applyNumberFormat="0" applyBorder="0" applyAlignment="0" applyProtection="0">
      <alignment vertical="center"/>
    </xf>
    <xf numFmtId="0" fontId="57" fillId="28" borderId="0" applyNumberFormat="0" applyBorder="0" applyAlignment="0" applyProtection="0">
      <alignment vertical="center"/>
    </xf>
    <xf numFmtId="43" fontId="0" fillId="0" borderId="0" applyFont="0" applyFill="0" applyBorder="0" applyAlignment="0" applyProtection="0">
      <alignment vertical="center"/>
    </xf>
    <xf numFmtId="0" fontId="61" fillId="43" borderId="0" applyNumberFormat="0" applyBorder="0" applyAlignment="0" applyProtection="0">
      <alignment vertical="center"/>
    </xf>
    <xf numFmtId="0" fontId="55" fillId="0" borderId="0" applyNumberFormat="0" applyFill="0" applyBorder="0" applyAlignment="0" applyProtection="0">
      <alignment vertical="center"/>
    </xf>
    <xf numFmtId="9" fontId="0" fillId="0" borderId="0" applyFont="0" applyFill="0" applyBorder="0" applyAlignment="0" applyProtection="0">
      <alignment vertical="center"/>
    </xf>
    <xf numFmtId="0" fontId="71" fillId="0" borderId="0" applyNumberFormat="0" applyFill="0" applyBorder="0" applyAlignment="0" applyProtection="0">
      <alignment vertical="center"/>
    </xf>
    <xf numFmtId="0" fontId="0" fillId="33" borderId="44" applyNumberFormat="0" applyFont="0" applyAlignment="0" applyProtection="0">
      <alignment vertical="center"/>
    </xf>
    <xf numFmtId="0" fontId="0" fillId="0" borderId="0"/>
    <xf numFmtId="9" fontId="0" fillId="0" borderId="0" applyFont="0" applyFill="0" applyBorder="0" applyAlignment="0" applyProtection="0">
      <alignment vertical="center"/>
    </xf>
    <xf numFmtId="0" fontId="61" fillId="49" borderId="0" applyNumberFormat="0" applyBorder="0" applyAlignment="0" applyProtection="0">
      <alignment vertical="center"/>
    </xf>
    <xf numFmtId="0" fontId="64"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0" fillId="0" borderId="0"/>
    <xf numFmtId="0" fontId="70" fillId="0" borderId="0" applyNumberFormat="0" applyFill="0" applyBorder="0" applyAlignment="0" applyProtection="0">
      <alignment vertical="center"/>
    </xf>
    <xf numFmtId="0" fontId="65" fillId="0" borderId="41" applyNumberFormat="0" applyFill="0" applyAlignment="0" applyProtection="0">
      <alignment vertical="center"/>
    </xf>
    <xf numFmtId="0" fontId="59" fillId="0" borderId="41" applyNumberFormat="0" applyFill="0" applyAlignment="0" applyProtection="0">
      <alignment vertical="center"/>
    </xf>
    <xf numFmtId="0" fontId="61" fillId="34" borderId="0" applyNumberFormat="0" applyBorder="0" applyAlignment="0" applyProtection="0">
      <alignment vertical="center"/>
    </xf>
    <xf numFmtId="0" fontId="64" fillId="0" borderId="41" applyNumberFormat="0" applyFill="0" applyAlignment="0" applyProtection="0">
      <alignment vertical="center"/>
    </xf>
    <xf numFmtId="0" fontId="61" fillId="46" borderId="0" applyNumberFormat="0" applyBorder="0" applyAlignment="0" applyProtection="0">
      <alignment vertical="center"/>
    </xf>
    <xf numFmtId="0" fontId="68" fillId="41" borderId="46" applyNumberFormat="0" applyAlignment="0" applyProtection="0">
      <alignment vertical="center"/>
    </xf>
    <xf numFmtId="0" fontId="69" fillId="41" borderId="42" applyNumberFormat="0" applyAlignment="0" applyProtection="0">
      <alignment vertical="center"/>
    </xf>
    <xf numFmtId="0" fontId="66" fillId="38" borderId="45" applyNumberFormat="0" applyAlignment="0" applyProtection="0">
      <alignment vertical="center"/>
    </xf>
    <xf numFmtId="0" fontId="56" fillId="35" borderId="0" applyNumberFormat="0" applyBorder="0" applyAlignment="0" applyProtection="0">
      <alignment vertical="center"/>
    </xf>
    <xf numFmtId="0" fontId="61" fillId="32" borderId="0" applyNumberFormat="0" applyBorder="0" applyAlignment="0" applyProtection="0">
      <alignment vertical="center"/>
    </xf>
    <xf numFmtId="0" fontId="62" fillId="0" borderId="43" applyNumberFormat="0" applyFill="0" applyAlignment="0" applyProtection="0">
      <alignment vertical="center"/>
    </xf>
    <xf numFmtId="0" fontId="73" fillId="0" borderId="47" applyNumberFormat="0" applyFill="0" applyAlignment="0" applyProtection="0">
      <alignment vertical="center"/>
    </xf>
    <xf numFmtId="0" fontId="72" fillId="47" borderId="0" applyNumberFormat="0" applyBorder="0" applyAlignment="0" applyProtection="0">
      <alignment vertical="center"/>
    </xf>
    <xf numFmtId="0" fontId="67" fillId="39" borderId="0" applyNumberFormat="0" applyBorder="0" applyAlignment="0" applyProtection="0">
      <alignment vertical="center"/>
    </xf>
    <xf numFmtId="9" fontId="0" fillId="0" borderId="0" applyFont="0" applyFill="0" applyBorder="0" applyAlignment="0" applyProtection="0">
      <alignment vertical="center"/>
    </xf>
    <xf numFmtId="0" fontId="56" fillId="52" borderId="0" applyNumberFormat="0" applyBorder="0" applyAlignment="0" applyProtection="0">
      <alignment vertical="center"/>
    </xf>
    <xf numFmtId="0" fontId="61" fillId="15" borderId="0" applyNumberFormat="0" applyBorder="0" applyAlignment="0" applyProtection="0">
      <alignment vertical="center"/>
    </xf>
    <xf numFmtId="0" fontId="56" fillId="50" borderId="0" applyNumberFormat="0" applyBorder="0" applyAlignment="0" applyProtection="0">
      <alignment vertical="center"/>
    </xf>
    <xf numFmtId="0" fontId="55" fillId="0" borderId="0" applyNumberFormat="0" applyFill="0" applyBorder="0" applyAlignment="0" applyProtection="0">
      <alignment vertical="center"/>
    </xf>
    <xf numFmtId="0" fontId="56" fillId="19" borderId="0" applyNumberFormat="0" applyBorder="0" applyAlignment="0" applyProtection="0">
      <alignment vertical="center"/>
    </xf>
    <xf numFmtId="0" fontId="56" fillId="29" borderId="0" applyNumberFormat="0" applyBorder="0" applyAlignment="0" applyProtection="0">
      <alignment vertical="center"/>
    </xf>
    <xf numFmtId="0" fontId="0" fillId="0" borderId="0"/>
    <xf numFmtId="0" fontId="56" fillId="2" borderId="0" applyNumberFormat="0" applyBorder="0" applyAlignment="0" applyProtection="0">
      <alignment vertical="center"/>
    </xf>
    <xf numFmtId="0" fontId="61" fillId="42" borderId="0" applyNumberFormat="0" applyBorder="0" applyAlignment="0" applyProtection="0">
      <alignment vertical="center"/>
    </xf>
    <xf numFmtId="0" fontId="61" fillId="40" borderId="0" applyNumberFormat="0" applyBorder="0" applyAlignment="0" applyProtection="0">
      <alignment vertical="center"/>
    </xf>
    <xf numFmtId="0" fontId="56" fillId="51" borderId="0" applyNumberFormat="0" applyBorder="0" applyAlignment="0" applyProtection="0">
      <alignment vertical="center"/>
    </xf>
    <xf numFmtId="0" fontId="56" fillId="13" borderId="0" applyNumberFormat="0" applyBorder="0" applyAlignment="0" applyProtection="0">
      <alignment vertical="center"/>
    </xf>
    <xf numFmtId="0" fontId="61" fillId="48" borderId="0" applyNumberFormat="0" applyBorder="0" applyAlignment="0" applyProtection="0">
      <alignment vertical="center"/>
    </xf>
    <xf numFmtId="0" fontId="56" fillId="21" borderId="0" applyNumberFormat="0" applyBorder="0" applyAlignment="0" applyProtection="0">
      <alignment vertical="center"/>
    </xf>
    <xf numFmtId="0" fontId="61" fillId="36" borderId="0" applyNumberFormat="0" applyBorder="0" applyAlignment="0" applyProtection="0">
      <alignment vertical="center"/>
    </xf>
    <xf numFmtId="0" fontId="61" fillId="45" borderId="0" applyNumberFormat="0" applyBorder="0" applyAlignment="0" applyProtection="0">
      <alignment vertical="center"/>
    </xf>
    <xf numFmtId="0" fontId="0" fillId="0" borderId="0">
      <alignment vertical="center"/>
    </xf>
    <xf numFmtId="0" fontId="56" fillId="8" borderId="0" applyNumberFormat="0" applyBorder="0" applyAlignment="0" applyProtection="0">
      <alignment vertical="center"/>
    </xf>
    <xf numFmtId="0" fontId="61" fillId="44"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5" fillId="0" borderId="0" applyNumberFormat="0" applyFill="0" applyBorder="0" applyAlignment="0" applyProtection="0"/>
    <xf numFmtId="0" fontId="55" fillId="0" borderId="0" applyNumberFormat="0" applyFill="0" applyBorder="0" applyAlignment="0" applyProtection="0"/>
  </cellStyleXfs>
  <cellXfs count="321">
    <xf numFmtId="0" fontId="0" fillId="0" borderId="0" xfId="0">
      <alignment vertical="center"/>
    </xf>
    <xf numFmtId="0" fontId="1" fillId="0" borderId="0" xfId="0" applyFont="1">
      <alignment vertical="center"/>
    </xf>
    <xf numFmtId="0" fontId="0" fillId="0" borderId="0" xfId="0" applyBorder="1">
      <alignment vertical="center"/>
    </xf>
    <xf numFmtId="0" fontId="2" fillId="0" borderId="0" xfId="60" applyFont="1" applyAlignment="1">
      <alignment horizontal="center"/>
    </xf>
    <xf numFmtId="0" fontId="3" fillId="0" borderId="0" xfId="60" applyFont="1" applyAlignment="1">
      <alignment horizontal="center"/>
    </xf>
    <xf numFmtId="0" fontId="3" fillId="2" borderId="1" xfId="60" applyFont="1" applyFill="1" applyBorder="1" applyAlignment="1">
      <alignment horizontal="center"/>
    </xf>
    <xf numFmtId="0" fontId="3" fillId="2" borderId="2" xfId="60" applyFont="1" applyFill="1" applyBorder="1" applyAlignment="1">
      <alignment horizontal="center"/>
    </xf>
    <xf numFmtId="0" fontId="3" fillId="2" borderId="3" xfId="60" applyFont="1" applyFill="1" applyBorder="1" applyAlignment="1">
      <alignment horizontal="center"/>
    </xf>
    <xf numFmtId="0" fontId="4" fillId="3" borderId="4" xfId="60" applyFont="1" applyFill="1" applyBorder="1" applyAlignment="1">
      <alignment horizontal="center" vertical="center" wrapText="1"/>
    </xf>
    <xf numFmtId="0" fontId="4" fillId="3" borderId="3" xfId="60" applyFont="1" applyFill="1" applyBorder="1" applyAlignment="1">
      <alignment horizontal="center" vertical="center" wrapText="1"/>
    </xf>
    <xf numFmtId="0" fontId="4" fillId="4" borderId="4" xfId="60" applyFont="1" applyFill="1" applyBorder="1" applyAlignment="1">
      <alignment horizontal="center" vertical="center" wrapText="1"/>
    </xf>
    <xf numFmtId="0" fontId="2" fillId="5" borderId="5" xfId="60" applyFont="1" applyFill="1" applyBorder="1" applyAlignment="1">
      <alignment horizontal="center" vertical="center"/>
    </xf>
    <xf numFmtId="0" fontId="2" fillId="5" borderId="3" xfId="60" applyFont="1" applyFill="1" applyBorder="1" applyAlignment="1">
      <alignment horizontal="center" vertical="center"/>
    </xf>
    <xf numFmtId="0" fontId="0" fillId="5" borderId="4" xfId="0" applyFill="1" applyBorder="1" applyAlignment="1">
      <alignment horizontal="center" vertical="center"/>
    </xf>
    <xf numFmtId="0" fontId="2" fillId="5" borderId="6" xfId="60" applyFont="1" applyFill="1" applyBorder="1" applyAlignment="1">
      <alignment horizontal="center" vertical="center"/>
    </xf>
    <xf numFmtId="0" fontId="2" fillId="6" borderId="3" xfId="60" applyFont="1" applyFill="1" applyBorder="1" applyAlignment="1">
      <alignment horizontal="center" vertical="center"/>
    </xf>
    <xf numFmtId="0" fontId="0" fillId="0" borderId="4" xfId="0" applyBorder="1">
      <alignment vertical="center"/>
    </xf>
    <xf numFmtId="0" fontId="5" fillId="7" borderId="5" xfId="0" applyFont="1" applyFill="1" applyBorder="1" applyAlignment="1">
      <alignment horizontal="center" vertical="center"/>
    </xf>
    <xf numFmtId="0" fontId="2" fillId="7" borderId="4" xfId="60" applyFont="1" applyFill="1" applyBorder="1" applyAlignment="1">
      <alignment horizontal="center" vertical="center"/>
    </xf>
    <xf numFmtId="0" fontId="6" fillId="7" borderId="4" xfId="60" applyFont="1" applyFill="1" applyBorder="1" applyAlignment="1">
      <alignment horizontal="center" vertical="center"/>
    </xf>
    <xf numFmtId="0" fontId="5" fillId="7" borderId="6" xfId="0" applyFont="1" applyFill="1" applyBorder="1" applyAlignment="1">
      <alignment horizontal="center" vertical="center"/>
    </xf>
    <xf numFmtId="0" fontId="2" fillId="6" borderId="4" xfId="60" applyFont="1" applyFill="1" applyBorder="1" applyAlignment="1">
      <alignment horizontal="center" vertical="center"/>
    </xf>
    <xf numFmtId="0" fontId="0" fillId="0" borderId="4" xfId="0" applyBorder="1" applyAlignment="1">
      <alignment horizontal="center" vertical="center"/>
    </xf>
    <xf numFmtId="0" fontId="5" fillId="5" borderId="4" xfId="0" applyFont="1" applyFill="1" applyBorder="1" applyAlignment="1">
      <alignment horizontal="center" vertical="center"/>
    </xf>
    <xf numFmtId="0" fontId="7" fillId="5" borderId="1" xfId="60" applyFont="1" applyFill="1" applyBorder="1" applyAlignment="1">
      <alignment horizontal="center" vertical="center"/>
    </xf>
    <xf numFmtId="9" fontId="5" fillId="5" borderId="4" xfId="0" applyNumberFormat="1" applyFont="1" applyFill="1" applyBorder="1" applyAlignment="1">
      <alignment horizontal="center" vertical="center"/>
    </xf>
    <xf numFmtId="9" fontId="5" fillId="6" borderId="4" xfId="0" applyNumberFormat="1" applyFont="1" applyFill="1" applyBorder="1" applyAlignment="1">
      <alignment horizontal="center" vertical="center"/>
    </xf>
    <xf numFmtId="9" fontId="0" fillId="0" borderId="4" xfId="0" applyNumberFormat="1" applyBorder="1" applyAlignment="1">
      <alignment horizontal="center" vertical="center"/>
    </xf>
    <xf numFmtId="0" fontId="2" fillId="5" borderId="1" xfId="60" applyFont="1" applyFill="1" applyBorder="1" applyAlignment="1">
      <alignment horizontal="center" vertical="center"/>
    </xf>
    <xf numFmtId="0" fontId="5" fillId="0" borderId="4" xfId="0" applyFont="1" applyFill="1" applyBorder="1" applyAlignment="1">
      <alignment horizontal="center" vertical="center"/>
    </xf>
    <xf numFmtId="0" fontId="5" fillId="7" borderId="5" xfId="0" applyFont="1" applyFill="1" applyBorder="1" applyAlignment="1">
      <alignment horizontal="center" vertical="center" wrapText="1"/>
    </xf>
    <xf numFmtId="0" fontId="2" fillId="7" borderId="1" xfId="60" applyFont="1" applyFill="1" applyBorder="1" applyAlignment="1">
      <alignment horizontal="center" vertical="center"/>
    </xf>
    <xf numFmtId="9" fontId="5" fillId="7" borderId="4" xfId="0" applyNumberFormat="1" applyFont="1" applyFill="1" applyBorder="1" applyAlignment="1">
      <alignment horizontal="center" vertical="center"/>
    </xf>
    <xf numFmtId="0" fontId="5" fillId="7" borderId="6" xfId="0" applyFont="1" applyFill="1" applyBorder="1" applyAlignment="1">
      <alignment horizontal="center" vertical="center" wrapText="1"/>
    </xf>
    <xf numFmtId="0" fontId="5" fillId="7" borderId="4" xfId="0" applyFont="1" applyFill="1" applyBorder="1" applyAlignment="1">
      <alignment horizontal="center" vertical="center"/>
    </xf>
    <xf numFmtId="0" fontId="6" fillId="8" borderId="1" xfId="60" applyFont="1" applyFill="1" applyBorder="1" applyAlignment="1">
      <alignment horizontal="center" vertical="center"/>
    </xf>
    <xf numFmtId="9" fontId="8" fillId="8" borderId="4" xfId="0" applyNumberFormat="1" applyFont="1" applyFill="1" applyBorder="1" applyAlignment="1">
      <alignment horizontal="center" vertical="center"/>
    </xf>
    <xf numFmtId="0" fontId="6" fillId="6" borderId="4" xfId="60" applyFont="1" applyFill="1" applyBorder="1" applyAlignment="1">
      <alignment horizontal="center" vertical="center"/>
    </xf>
    <xf numFmtId="9" fontId="1" fillId="6" borderId="4" xfId="0" applyNumberFormat="1" applyFont="1" applyFill="1" applyBorder="1" applyAlignment="1">
      <alignment horizontal="center" vertical="center"/>
    </xf>
    <xf numFmtId="0" fontId="8" fillId="9" borderId="6" xfId="0" applyFont="1" applyFill="1" applyBorder="1" applyAlignment="1">
      <alignment horizontal="center" vertical="center" wrapText="1"/>
    </xf>
    <xf numFmtId="0" fontId="6" fillId="10" borderId="1" xfId="60" applyFont="1" applyFill="1" applyBorder="1" applyAlignment="1">
      <alignment horizontal="center" vertical="center"/>
    </xf>
    <xf numFmtId="9" fontId="2" fillId="11" borderId="1" xfId="11" applyFont="1" applyFill="1" applyBorder="1" applyAlignment="1">
      <alignment horizontal="center" vertical="center"/>
    </xf>
    <xf numFmtId="0" fontId="6" fillId="6" borderId="1" xfId="60" applyFont="1" applyFill="1" applyBorder="1" applyAlignment="1">
      <alignment horizontal="center" vertical="center"/>
    </xf>
    <xf numFmtId="9" fontId="3" fillId="0" borderId="1" xfId="11" applyFont="1" applyFill="1" applyBorder="1" applyAlignment="1">
      <alignment horizontal="center" vertical="center"/>
    </xf>
    <xf numFmtId="0" fontId="8" fillId="5" borderId="5" xfId="0" applyFont="1" applyFill="1" applyBorder="1" applyAlignment="1">
      <alignment horizontal="center" vertical="center"/>
    </xf>
    <xf numFmtId="0" fontId="2" fillId="12" borderId="4" xfId="60" applyFont="1" applyFill="1" applyBorder="1" applyAlignment="1">
      <alignment horizontal="center" vertical="center" wrapText="1"/>
    </xf>
    <xf numFmtId="9" fontId="6" fillId="12" borderId="4" xfId="60" applyNumberFormat="1" applyFont="1" applyFill="1" applyBorder="1" applyAlignment="1">
      <alignment horizontal="center" vertical="center" wrapText="1"/>
    </xf>
    <xf numFmtId="9" fontId="2" fillId="12" borderId="4" xfId="60" applyNumberFormat="1" applyFont="1" applyFill="1" applyBorder="1" applyAlignment="1">
      <alignment horizontal="center" vertical="center" wrapText="1"/>
    </xf>
    <xf numFmtId="0" fontId="8" fillId="5" borderId="6" xfId="0" applyFont="1" applyFill="1" applyBorder="1" applyAlignment="1">
      <alignment horizontal="center" vertical="center"/>
    </xf>
    <xf numFmtId="9" fontId="9" fillId="6" borderId="4" xfId="60" applyNumberFormat="1" applyFont="1" applyFill="1" applyBorder="1" applyAlignment="1">
      <alignment horizontal="center" vertical="center" wrapText="1"/>
    </xf>
    <xf numFmtId="0" fontId="2" fillId="13" borderId="4" xfId="60" applyFont="1" applyFill="1" applyBorder="1" applyAlignment="1">
      <alignment horizontal="center" vertical="center" wrapText="1"/>
    </xf>
    <xf numFmtId="9" fontId="6" fillId="13" borderId="4" xfId="60" applyNumberFormat="1" applyFont="1" applyFill="1" applyBorder="1" applyAlignment="1">
      <alignment horizontal="center" vertical="center" wrapText="1"/>
    </xf>
    <xf numFmtId="0" fontId="3" fillId="2" borderId="7" xfId="60" applyFont="1" applyFill="1" applyBorder="1" applyAlignment="1">
      <alignment horizontal="center"/>
    </xf>
    <xf numFmtId="0" fontId="3" fillId="2" borderId="8" xfId="60" applyFont="1" applyFill="1" applyBorder="1" applyAlignment="1">
      <alignment horizontal="center"/>
    </xf>
    <xf numFmtId="0" fontId="5" fillId="0" borderId="9" xfId="0" applyFont="1" applyBorder="1" applyAlignment="1">
      <alignment horizontal="center" vertical="center"/>
    </xf>
    <xf numFmtId="0" fontId="4" fillId="4" borderId="1" xfId="60" applyFont="1" applyFill="1" applyBorder="1" applyAlignment="1">
      <alignment horizontal="center" vertical="center" wrapText="1"/>
    </xf>
    <xf numFmtId="0" fontId="4" fillId="14" borderId="10" xfId="60" applyFont="1" applyFill="1" applyBorder="1" applyAlignment="1">
      <alignment horizontal="center" vertical="center" wrapText="1"/>
    </xf>
    <xf numFmtId="0" fontId="4" fillId="14" borderId="11" xfId="60" applyFont="1" applyFill="1" applyBorder="1" applyAlignment="1">
      <alignment horizontal="center" vertical="center" wrapText="1"/>
    </xf>
    <xf numFmtId="0" fontId="4" fillId="3" borderId="12" xfId="60" applyFont="1" applyFill="1" applyBorder="1" applyAlignment="1">
      <alignment horizontal="center" vertical="center" wrapText="1"/>
    </xf>
    <xf numFmtId="0" fontId="4" fillId="14" borderId="3" xfId="60" applyFont="1" applyFill="1" applyBorder="1" applyAlignment="1">
      <alignment horizontal="center" vertical="center" wrapText="1"/>
    </xf>
    <xf numFmtId="0" fontId="4" fillId="14" borderId="4" xfId="60" applyFont="1" applyFill="1" applyBorder="1" applyAlignment="1">
      <alignment horizontal="center" vertical="center" wrapText="1"/>
    </xf>
    <xf numFmtId="0" fontId="0" fillId="5" borderId="1" xfId="0" applyFill="1" applyBorder="1" applyAlignment="1">
      <alignment horizontal="center" vertical="center"/>
    </xf>
    <xf numFmtId="0" fontId="0" fillId="5" borderId="13" xfId="0" applyFill="1" applyBorder="1" applyAlignment="1">
      <alignment horizontal="center" vertical="center"/>
    </xf>
    <xf numFmtId="0" fontId="0" fillId="0" borderId="1" xfId="0" applyBorder="1">
      <alignment vertical="center"/>
    </xf>
    <xf numFmtId="0" fontId="5" fillId="0" borderId="4" xfId="0" applyFont="1" applyFill="1" applyBorder="1">
      <alignment vertical="center"/>
    </xf>
    <xf numFmtId="0" fontId="0" fillId="0" borderId="13" xfId="0" applyBorder="1">
      <alignment vertical="center"/>
    </xf>
    <xf numFmtId="0" fontId="0" fillId="0" borderId="4" xfId="0" applyFill="1" applyBorder="1">
      <alignment vertical="center"/>
    </xf>
    <xf numFmtId="0" fontId="2" fillId="7" borderId="13" xfId="60" applyFont="1" applyFill="1" applyBorder="1" applyAlignment="1">
      <alignment horizontal="center" vertical="center"/>
    </xf>
    <xf numFmtId="0" fontId="2" fillId="0" borderId="4" xfId="60" applyFont="1" applyFill="1"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3" fillId="6" borderId="1" xfId="60" applyFont="1" applyFill="1" applyBorder="1" applyAlignment="1">
      <alignment horizontal="center" vertical="center"/>
    </xf>
    <xf numFmtId="0" fontId="0" fillId="0" borderId="4" xfId="0" applyFill="1" applyBorder="1" applyAlignment="1">
      <alignment horizontal="center" vertical="center"/>
    </xf>
    <xf numFmtId="9" fontId="5" fillId="5" borderId="1" xfId="0" applyNumberFormat="1" applyFont="1" applyFill="1" applyBorder="1" applyAlignment="1">
      <alignment horizontal="center" vertical="center"/>
    </xf>
    <xf numFmtId="9" fontId="5" fillId="5" borderId="13" xfId="0" applyNumberFormat="1" applyFont="1" applyFill="1" applyBorder="1" applyAlignment="1">
      <alignment horizontal="center" vertical="center"/>
    </xf>
    <xf numFmtId="9" fontId="5" fillId="0" borderId="4" xfId="0" applyNumberFormat="1" applyFont="1" applyFill="1" applyBorder="1" applyAlignment="1">
      <alignment horizontal="center" vertical="center"/>
    </xf>
    <xf numFmtId="9" fontId="5" fillId="6" borderId="1" xfId="0" applyNumberFormat="1" applyFont="1" applyFill="1" applyBorder="1" applyAlignment="1">
      <alignment horizontal="center" vertical="center"/>
    </xf>
    <xf numFmtId="9" fontId="5" fillId="6" borderId="13" xfId="0" applyNumberFormat="1" applyFont="1" applyFill="1" applyBorder="1" applyAlignment="1">
      <alignment horizontal="center" vertical="center"/>
    </xf>
    <xf numFmtId="9" fontId="0" fillId="0" borderId="1" xfId="0" applyNumberFormat="1" applyBorder="1" applyAlignment="1">
      <alignment horizontal="center" vertical="center"/>
    </xf>
    <xf numFmtId="9" fontId="0" fillId="0" borderId="13" xfId="0" applyNumberFormat="1" applyBorder="1" applyAlignment="1">
      <alignment horizontal="center" vertical="center"/>
    </xf>
    <xf numFmtId="9" fontId="0" fillId="0" borderId="4" xfId="0" applyNumberFormat="1" applyFill="1" applyBorder="1" applyAlignment="1">
      <alignment horizontal="center" vertical="center"/>
    </xf>
    <xf numFmtId="0" fontId="5" fillId="5" borderId="1" xfId="0" applyFont="1" applyFill="1" applyBorder="1" applyAlignment="1">
      <alignment horizontal="center" vertical="center"/>
    </xf>
    <xf numFmtId="0" fontId="5" fillId="5" borderId="13" xfId="0" applyFont="1" applyFill="1" applyBorder="1" applyAlignment="1">
      <alignment horizontal="center" vertical="center"/>
    </xf>
    <xf numFmtId="9" fontId="5" fillId="7" borderId="1" xfId="0" applyNumberFormat="1" applyFont="1" applyFill="1" applyBorder="1" applyAlignment="1">
      <alignment horizontal="center" vertical="center"/>
    </xf>
    <xf numFmtId="9" fontId="5" fillId="7" borderId="13" xfId="0" applyNumberFormat="1"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6" borderId="1" xfId="0" applyNumberFormat="1" applyFont="1" applyFill="1" applyBorder="1" applyAlignment="1">
      <alignment horizontal="center" vertical="center"/>
    </xf>
    <xf numFmtId="0" fontId="5" fillId="7" borderId="1" xfId="0" applyFont="1" applyFill="1" applyBorder="1" applyAlignment="1">
      <alignment horizontal="center" vertical="center"/>
    </xf>
    <xf numFmtId="0" fontId="5" fillId="7"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0" fillId="0" borderId="3" xfId="0" applyFill="1" applyBorder="1" applyAlignment="1">
      <alignment horizontal="center" vertical="center"/>
    </xf>
    <xf numFmtId="9" fontId="8" fillId="8" borderId="1" xfId="0" applyNumberFormat="1" applyFont="1" applyFill="1" applyBorder="1" applyAlignment="1">
      <alignment horizontal="center" vertical="center"/>
    </xf>
    <xf numFmtId="9" fontId="8" fillId="8" borderId="13" xfId="0" applyNumberFormat="1" applyFont="1" applyFill="1" applyBorder="1" applyAlignment="1">
      <alignment horizontal="center" vertical="center"/>
    </xf>
    <xf numFmtId="9" fontId="8" fillId="8" borderId="14" xfId="0" applyNumberFormat="1" applyFont="1" applyFill="1" applyBorder="1" applyAlignment="1">
      <alignment horizontal="center" vertical="center"/>
    </xf>
    <xf numFmtId="0" fontId="1" fillId="0" borderId="0" xfId="0" applyFont="1" applyFill="1">
      <alignment vertical="center"/>
    </xf>
    <xf numFmtId="9" fontId="1" fillId="6" borderId="1" xfId="0" applyNumberFormat="1" applyFont="1" applyFill="1" applyBorder="1" applyAlignment="1">
      <alignment horizontal="center" vertical="center"/>
    </xf>
    <xf numFmtId="9" fontId="1" fillId="6" borderId="13" xfId="0" applyNumberFormat="1" applyFont="1" applyFill="1" applyBorder="1" applyAlignment="1">
      <alignment horizontal="center" vertical="center"/>
    </xf>
    <xf numFmtId="9" fontId="1" fillId="6" borderId="14" xfId="0" applyNumberFormat="1" applyFont="1" applyFill="1" applyBorder="1" applyAlignment="1">
      <alignment horizontal="center" vertical="center"/>
    </xf>
    <xf numFmtId="9" fontId="2" fillId="11" borderId="13" xfId="11" applyFont="1" applyFill="1" applyBorder="1" applyAlignment="1">
      <alignment horizontal="center" vertical="center"/>
    </xf>
    <xf numFmtId="9" fontId="2" fillId="11" borderId="4" xfId="11" applyFont="1" applyFill="1" applyBorder="1" applyAlignment="1">
      <alignment horizontal="center" vertical="center"/>
    </xf>
    <xf numFmtId="9" fontId="2" fillId="11" borderId="14" xfId="11" applyFont="1" applyFill="1" applyBorder="1" applyAlignment="1">
      <alignment horizontal="center" vertical="center"/>
    </xf>
    <xf numFmtId="9" fontId="3" fillId="0" borderId="13" xfId="11" applyFont="1" applyFill="1" applyBorder="1" applyAlignment="1">
      <alignment horizontal="center" vertical="center"/>
    </xf>
    <xf numFmtId="9" fontId="3" fillId="0" borderId="4" xfId="11" applyFont="1" applyFill="1" applyBorder="1" applyAlignment="1">
      <alignment horizontal="center" vertical="center"/>
    </xf>
    <xf numFmtId="9" fontId="3" fillId="0" borderId="14" xfId="11" applyFont="1" applyFill="1" applyBorder="1" applyAlignment="1">
      <alignment horizontal="center" vertical="center"/>
    </xf>
    <xf numFmtId="9" fontId="6" fillId="12" borderId="1" xfId="60" applyNumberFormat="1" applyFont="1" applyFill="1" applyBorder="1" applyAlignment="1">
      <alignment horizontal="center" vertical="center" wrapText="1"/>
    </xf>
    <xf numFmtId="9" fontId="6" fillId="12" borderId="13" xfId="60" applyNumberFormat="1" applyFont="1" applyFill="1" applyBorder="1" applyAlignment="1">
      <alignment horizontal="center" vertical="center" wrapText="1"/>
    </xf>
    <xf numFmtId="9" fontId="6" fillId="12" borderId="14" xfId="60" applyNumberFormat="1" applyFont="1" applyFill="1" applyBorder="1" applyAlignment="1">
      <alignment horizontal="center" vertical="center" wrapText="1"/>
    </xf>
    <xf numFmtId="0" fontId="0" fillId="0" borderId="0" xfId="0" applyFill="1">
      <alignment vertical="center"/>
    </xf>
    <xf numFmtId="9" fontId="9" fillId="6" borderId="1" xfId="60" applyNumberFormat="1" applyFont="1" applyFill="1" applyBorder="1" applyAlignment="1">
      <alignment horizontal="center" vertical="center" wrapText="1"/>
    </xf>
    <xf numFmtId="9" fontId="9" fillId="6" borderId="13" xfId="60" applyNumberFormat="1" applyFont="1" applyFill="1" applyBorder="1" applyAlignment="1">
      <alignment horizontal="center" vertical="center" wrapText="1"/>
    </xf>
    <xf numFmtId="9" fontId="9" fillId="6" borderId="14" xfId="60" applyNumberFormat="1" applyFont="1" applyFill="1" applyBorder="1" applyAlignment="1">
      <alignment horizontal="center" vertical="center" wrapText="1"/>
    </xf>
    <xf numFmtId="9" fontId="6" fillId="13" borderId="1" xfId="60" applyNumberFormat="1" applyFont="1" applyFill="1" applyBorder="1" applyAlignment="1">
      <alignment horizontal="center" vertical="center" wrapText="1"/>
    </xf>
    <xf numFmtId="9" fontId="6" fillId="13" borderId="13" xfId="60" applyNumberFormat="1" applyFont="1" applyFill="1" applyBorder="1" applyAlignment="1">
      <alignment horizontal="center" vertical="center" wrapText="1"/>
    </xf>
    <xf numFmtId="9" fontId="6" fillId="13" borderId="14" xfId="60" applyNumberFormat="1" applyFont="1" applyFill="1" applyBorder="1" applyAlignment="1">
      <alignment horizontal="center" vertical="center" wrapText="1"/>
    </xf>
    <xf numFmtId="0" fontId="4" fillId="14" borderId="14" xfId="60" applyFont="1" applyFill="1" applyBorder="1" applyAlignment="1">
      <alignment horizontal="center" vertical="center" wrapText="1"/>
    </xf>
    <xf numFmtId="0" fontId="3" fillId="0" borderId="4" xfId="60" applyFont="1" applyFill="1" applyBorder="1" applyAlignment="1">
      <alignment horizontal="center" vertical="center"/>
    </xf>
    <xf numFmtId="10" fontId="5" fillId="0" borderId="4" xfId="0" applyNumberFormat="1" applyFont="1" applyFill="1" applyBorder="1" applyAlignment="1">
      <alignment horizontal="center" vertical="center"/>
    </xf>
    <xf numFmtId="0" fontId="0" fillId="0" borderId="17" xfId="0" applyFill="1" applyBorder="1" applyAlignment="1">
      <alignment horizontal="center" vertical="center"/>
    </xf>
    <xf numFmtId="0" fontId="0" fillId="0" borderId="14" xfId="0" applyFill="1" applyBorder="1" applyAlignment="1">
      <alignment horizontal="center" vertical="center"/>
    </xf>
    <xf numFmtId="9" fontId="7" fillId="12" borderId="4" xfId="60" applyNumberFormat="1" applyFont="1" applyFill="1" applyBorder="1" applyAlignment="1">
      <alignment horizontal="center" vertical="center" wrapText="1"/>
    </xf>
    <xf numFmtId="9" fontId="3" fillId="6" borderId="4" xfId="60" applyNumberFormat="1" applyFont="1" applyFill="1" applyBorder="1" applyAlignment="1">
      <alignment horizontal="center" vertical="center" wrapText="1"/>
    </xf>
    <xf numFmtId="9" fontId="7" fillId="13" borderId="4" xfId="60" applyNumberFormat="1" applyFont="1" applyFill="1" applyBorder="1" applyAlignment="1">
      <alignment horizontal="center" vertical="center" wrapText="1"/>
    </xf>
    <xf numFmtId="10" fontId="9" fillId="6" borderId="4" xfId="60" applyNumberFormat="1" applyFont="1" applyFill="1" applyBorder="1" applyAlignment="1">
      <alignment horizontal="center" vertical="center" wrapText="1"/>
    </xf>
    <xf numFmtId="20" fontId="0" fillId="0" borderId="0" xfId="0" applyNumberFormat="1">
      <alignment vertical="center"/>
    </xf>
    <xf numFmtId="0" fontId="0" fillId="0" borderId="14" xfId="0" applyBorder="1">
      <alignment vertical="center"/>
    </xf>
    <xf numFmtId="0" fontId="10" fillId="15" borderId="4" xfId="60" applyFont="1" applyFill="1" applyBorder="1" applyAlignment="1">
      <alignment horizontal="center" vertical="center" wrapText="1"/>
    </xf>
    <xf numFmtId="0" fontId="11" fillId="0" borderId="4" xfId="60" applyFont="1" applyBorder="1" applyAlignment="1">
      <alignment vertical="center" wrapText="1"/>
    </xf>
    <xf numFmtId="0" fontId="11" fillId="0" borderId="4" xfId="60" applyFont="1" applyBorder="1" applyAlignment="1">
      <alignment horizontal="left" vertical="center" wrapText="1"/>
    </xf>
    <xf numFmtId="0" fontId="3" fillId="0" borderId="4" xfId="0" applyFont="1" applyBorder="1" applyAlignment="1">
      <alignment vertical="center" wrapText="1"/>
    </xf>
    <xf numFmtId="0" fontId="3" fillId="6" borderId="4" xfId="0" applyFont="1" applyFill="1" applyBorder="1" applyAlignment="1">
      <alignment horizontal="center" vertical="center" wrapText="1"/>
    </xf>
    <xf numFmtId="14" fontId="3" fillId="0" borderId="4" xfId="53" applyNumberFormat="1" applyFont="1" applyBorder="1" applyAlignment="1">
      <alignment horizontal="center" vertical="center" wrapText="1"/>
    </xf>
    <xf numFmtId="14" fontId="3" fillId="0" borderId="4" xfId="53" applyNumberFormat="1" applyFont="1" applyBorder="1" applyAlignment="1">
      <alignment horizontal="center" vertical="center"/>
    </xf>
    <xf numFmtId="0" fontId="10" fillId="15" borderId="6" xfId="60" applyFont="1" applyFill="1" applyBorder="1" applyAlignment="1">
      <alignment horizontal="center" vertical="center" wrapText="1"/>
    </xf>
    <xf numFmtId="0" fontId="3" fillId="0" borderId="4" xfId="0" applyFont="1" applyBorder="1" applyAlignment="1">
      <alignment horizontal="center" vertical="center"/>
    </xf>
    <xf numFmtId="0" fontId="12" fillId="0" borderId="0" xfId="0" applyFont="1">
      <alignment vertical="center"/>
    </xf>
    <xf numFmtId="0" fontId="13" fillId="0" borderId="0" xfId="0" applyFont="1">
      <alignment vertical="center"/>
    </xf>
    <xf numFmtId="0" fontId="14" fillId="16" borderId="4" xfId="0" applyFont="1" applyFill="1" applyBorder="1" applyAlignment="1">
      <alignment horizontal="center" vertical="center"/>
    </xf>
    <xf numFmtId="0" fontId="15" fillId="16" borderId="4" xfId="0" applyFont="1" applyFill="1" applyBorder="1" applyAlignment="1">
      <alignment horizontal="center" vertical="center"/>
    </xf>
    <xf numFmtId="0" fontId="16" fillId="16" borderId="4" xfId="0" applyFont="1" applyFill="1" applyBorder="1" applyAlignment="1">
      <alignment horizontal="center" vertical="center"/>
    </xf>
    <xf numFmtId="0" fontId="17" fillId="0" borderId="0" xfId="0" applyFont="1" applyAlignment="1"/>
    <xf numFmtId="0" fontId="0" fillId="0" borderId="0" xfId="0" applyFont="1">
      <alignment vertical="center"/>
    </xf>
    <xf numFmtId="0" fontId="18" fillId="16" borderId="4" xfId="0" applyFont="1" applyFill="1" applyBorder="1" applyAlignment="1">
      <alignment horizontal="center" vertical="center"/>
    </xf>
    <xf numFmtId="0" fontId="19" fillId="16" borderId="4" xfId="0" applyFont="1" applyFill="1" applyBorder="1" applyAlignment="1">
      <alignment horizontal="center" vertical="center"/>
    </xf>
    <xf numFmtId="0" fontId="18" fillId="16" borderId="18" xfId="0" applyFont="1" applyFill="1" applyBorder="1" applyAlignment="1">
      <alignment horizontal="center" vertical="center"/>
    </xf>
    <xf numFmtId="0" fontId="19" fillId="16" borderId="19" xfId="0" applyFont="1" applyFill="1" applyBorder="1" applyAlignment="1">
      <alignment horizontal="center" vertical="center"/>
    </xf>
    <xf numFmtId="0" fontId="20" fillId="0" borderId="4" xfId="0" applyFont="1" applyBorder="1" applyAlignment="1"/>
    <xf numFmtId="0" fontId="20" fillId="0" borderId="4" xfId="14" applyFont="1" applyFill="1" applyBorder="1" applyAlignment="1">
      <alignment horizontal="center"/>
    </xf>
    <xf numFmtId="0" fontId="20" fillId="0" borderId="4" xfId="14" applyFont="1" applyFill="1" applyBorder="1"/>
    <xf numFmtId="0" fontId="21" fillId="0" borderId="4" xfId="14" applyFont="1" applyFill="1" applyBorder="1"/>
    <xf numFmtId="0" fontId="22" fillId="16" borderId="18" xfId="0" applyFont="1" applyFill="1" applyBorder="1" applyAlignment="1">
      <alignment horizontal="center" vertical="center"/>
    </xf>
    <xf numFmtId="0" fontId="23" fillId="16" borderId="19" xfId="0" applyFont="1" applyFill="1" applyBorder="1" applyAlignment="1">
      <alignment horizontal="center" vertical="center"/>
    </xf>
    <xf numFmtId="0" fontId="24" fillId="16" borderId="19" xfId="0" applyFont="1" applyFill="1" applyBorder="1" applyAlignment="1">
      <alignment horizontal="center" vertical="center"/>
    </xf>
    <xf numFmtId="0" fontId="20" fillId="17" borderId="20" xfId="0" applyFont="1" applyFill="1" applyBorder="1">
      <alignment vertical="center"/>
    </xf>
    <xf numFmtId="0" fontId="20" fillId="0" borderId="4" xfId="0" applyFont="1" applyBorder="1" applyAlignment="1">
      <alignment horizontal="center"/>
    </xf>
    <xf numFmtId="0" fontId="25" fillId="0" borderId="0" xfId="0" applyFont="1" applyAlignment="1">
      <alignment vertical="center"/>
    </xf>
    <xf numFmtId="0" fontId="0" fillId="0" borderId="0" xfId="0" applyFont="1" applyAlignment="1">
      <alignment horizontal="center" vertical="center"/>
    </xf>
    <xf numFmtId="0" fontId="26" fillId="16" borderId="18" xfId="0" applyFont="1" applyFill="1" applyBorder="1" applyAlignment="1">
      <alignment horizontal="center" vertical="center"/>
    </xf>
    <xf numFmtId="0" fontId="27" fillId="16" borderId="19" xfId="0" applyFont="1" applyFill="1" applyBorder="1" applyAlignment="1">
      <alignment horizontal="center" vertical="center"/>
    </xf>
    <xf numFmtId="0" fontId="28" fillId="16" borderId="19" xfId="0" applyFont="1" applyFill="1" applyBorder="1" applyAlignment="1">
      <alignment horizontal="center" vertical="center"/>
    </xf>
    <xf numFmtId="0" fontId="29" fillId="16" borderId="4" xfId="0" applyFont="1" applyFill="1" applyBorder="1" applyAlignment="1">
      <alignment horizontal="center" vertical="center"/>
    </xf>
    <xf numFmtId="0" fontId="30" fillId="16" borderId="4" xfId="0" applyFont="1" applyFill="1" applyBorder="1" applyAlignment="1">
      <alignment horizontal="center" vertical="center"/>
    </xf>
    <xf numFmtId="0" fontId="31" fillId="0" borderId="0" xfId="0" applyFont="1" applyAlignment="1"/>
    <xf numFmtId="0" fontId="31" fillId="0" borderId="4" xfId="57" applyFont="1" applyFill="1" applyBorder="1"/>
    <xf numFmtId="0" fontId="32" fillId="0" borderId="4" xfId="57" applyFont="1" applyFill="1" applyBorder="1"/>
    <xf numFmtId="0" fontId="20" fillId="0" borderId="0" xfId="0" applyFont="1">
      <alignment vertical="center"/>
    </xf>
    <xf numFmtId="0" fontId="20" fillId="18" borderId="4" xfId="0" applyFont="1" applyFill="1" applyBorder="1" applyAlignment="1">
      <alignment horizontal="center"/>
    </xf>
    <xf numFmtId="0" fontId="33" fillId="0" borderId="4" xfId="0" applyFont="1" applyBorder="1" applyAlignment="1">
      <alignment horizontal="center" vertical="center"/>
    </xf>
    <xf numFmtId="0" fontId="33" fillId="0" borderId="0" xfId="0" applyFont="1" applyAlignment="1">
      <alignment horizontal="center" vertical="center"/>
    </xf>
    <xf numFmtId="0" fontId="33" fillId="0" borderId="0" xfId="0" applyFont="1" applyAlignment="1">
      <alignment horizontal="left" vertical="center"/>
    </xf>
    <xf numFmtId="0" fontId="34" fillId="19" borderId="4" xfId="62" applyFont="1" applyFill="1" applyBorder="1" applyAlignment="1">
      <alignment horizontal="center" vertical="center"/>
    </xf>
    <xf numFmtId="0" fontId="34" fillId="0" borderId="0" xfId="0" applyFont="1" applyAlignment="1"/>
    <xf numFmtId="0" fontId="34" fillId="0" borderId="0" xfId="20" applyFont="1"/>
    <xf numFmtId="176" fontId="34" fillId="0" borderId="0" xfId="20" applyNumberFormat="1" applyFont="1"/>
    <xf numFmtId="0" fontId="34" fillId="0" borderId="0" xfId="0" applyFont="1">
      <alignment vertical="center"/>
    </xf>
    <xf numFmtId="0" fontId="34" fillId="19" borderId="4" xfId="62" applyFont="1" applyFill="1" applyBorder="1" applyAlignment="1">
      <alignment horizontal="center"/>
    </xf>
    <xf numFmtId="177" fontId="34" fillId="19" borderId="4" xfId="62" applyNumberFormat="1" applyFont="1" applyFill="1" applyBorder="1" applyAlignment="1">
      <alignment horizontal="center"/>
    </xf>
    <xf numFmtId="176" fontId="34" fillId="19" borderId="4" xfId="62" applyNumberFormat="1" applyFont="1" applyFill="1" applyBorder="1" applyAlignment="1">
      <alignment horizontal="center"/>
    </xf>
    <xf numFmtId="177" fontId="34" fillId="20" borderId="4" xfId="62" applyNumberFormat="1" applyFont="1" applyFill="1" applyBorder="1" applyAlignment="1">
      <alignment horizontal="center"/>
    </xf>
    <xf numFmtId="0" fontId="34" fillId="20" borderId="4" xfId="62" applyFont="1" applyFill="1" applyBorder="1" applyAlignment="1">
      <alignment horizontal="center"/>
    </xf>
    <xf numFmtId="0" fontId="3" fillId="0" borderId="0" xfId="20" applyFont="1" applyAlignment="1">
      <alignment vertical="center"/>
    </xf>
    <xf numFmtId="0" fontId="0" fillId="0" borderId="0" xfId="20" applyAlignment="1">
      <alignment vertical="center"/>
    </xf>
    <xf numFmtId="0" fontId="3" fillId="0" borderId="0" xfId="53" applyFont="1">
      <alignment vertical="center"/>
    </xf>
    <xf numFmtId="0" fontId="1" fillId="0" borderId="0" xfId="20" applyFont="1"/>
    <xf numFmtId="0" fontId="35" fillId="15" borderId="21" xfId="20" applyFont="1" applyFill="1" applyBorder="1" applyAlignment="1">
      <alignment horizontal="left" vertical="center"/>
    </xf>
    <xf numFmtId="0" fontId="35" fillId="15" borderId="22" xfId="20" applyFont="1" applyFill="1" applyBorder="1" applyAlignment="1">
      <alignment horizontal="left" vertical="center"/>
    </xf>
    <xf numFmtId="0" fontId="2" fillId="6" borderId="21" xfId="20" applyFont="1" applyFill="1" applyBorder="1" applyAlignment="1">
      <alignment horizontal="left" vertical="top" wrapText="1"/>
    </xf>
    <xf numFmtId="0" fontId="2" fillId="6" borderId="22" xfId="20" applyFont="1" applyFill="1" applyBorder="1" applyAlignment="1">
      <alignment horizontal="left" vertical="top" wrapText="1"/>
    </xf>
    <xf numFmtId="0" fontId="36" fillId="15" borderId="23" xfId="20" applyFont="1" applyFill="1" applyBorder="1" applyAlignment="1">
      <alignment horizontal="left" vertical="center"/>
    </xf>
    <xf numFmtId="0" fontId="36" fillId="15" borderId="24" xfId="20" applyFont="1" applyFill="1" applyBorder="1" applyAlignment="1">
      <alignment horizontal="left" vertical="center"/>
    </xf>
    <xf numFmtId="0" fontId="2" fillId="21" borderId="25" xfId="20" applyFont="1" applyFill="1" applyBorder="1" applyAlignment="1">
      <alignment horizontal="left" vertical="center"/>
    </xf>
    <xf numFmtId="0" fontId="2" fillId="21" borderId="26" xfId="20" applyFont="1" applyFill="1" applyBorder="1" applyAlignment="1">
      <alignment horizontal="center" vertical="center"/>
    </xf>
    <xf numFmtId="0" fontId="2" fillId="21" borderId="27" xfId="20" applyFont="1" applyFill="1" applyBorder="1" applyAlignment="1">
      <alignment horizontal="center" vertical="center"/>
    </xf>
    <xf numFmtId="0" fontId="3" fillId="6" borderId="28" xfId="20" applyFont="1" applyFill="1" applyBorder="1" applyAlignment="1">
      <alignment vertical="center"/>
    </xf>
    <xf numFmtId="0" fontId="3" fillId="6" borderId="28" xfId="20" applyFont="1" applyFill="1" applyBorder="1" applyAlignment="1">
      <alignment horizontal="left" vertical="center" wrapText="1"/>
    </xf>
    <xf numFmtId="0" fontId="3" fillId="0" borderId="29" xfId="0" applyFont="1" applyBorder="1" applyAlignment="1">
      <alignment horizontal="left" vertical="center" wrapText="1"/>
    </xf>
    <xf numFmtId="0" fontId="3" fillId="0" borderId="30" xfId="0" applyFont="1" applyBorder="1" applyAlignment="1">
      <alignment horizontal="left" vertical="center" wrapText="1"/>
    </xf>
    <xf numFmtId="0" fontId="4" fillId="22" borderId="4" xfId="60" applyFont="1" applyFill="1" applyBorder="1" applyAlignment="1">
      <alignment vertical="center" wrapText="1"/>
    </xf>
    <xf numFmtId="0" fontId="4" fillId="22" borderId="4" xfId="20" applyFont="1" applyFill="1" applyBorder="1" applyAlignment="1">
      <alignment horizontal="center" vertical="center"/>
    </xf>
    <xf numFmtId="49" fontId="4" fillId="23" borderId="4" xfId="60" applyNumberFormat="1" applyFont="1" applyFill="1" applyBorder="1" applyAlignment="1">
      <alignment horizontal="center" vertical="center" wrapText="1"/>
    </xf>
    <xf numFmtId="0" fontId="4" fillId="23" borderId="4" xfId="60" applyFont="1" applyFill="1" applyBorder="1" applyAlignment="1">
      <alignment horizontal="center" vertical="center" wrapText="1"/>
    </xf>
    <xf numFmtId="0" fontId="9" fillId="0" borderId="4" xfId="60" applyFont="1" applyBorder="1" applyAlignment="1">
      <alignment horizontal="center" vertical="center" wrapText="1"/>
    </xf>
    <xf numFmtId="0" fontId="6" fillId="0" borderId="4" xfId="60" applyFont="1" applyBorder="1" applyAlignment="1">
      <alignment horizontal="left" vertical="center" wrapText="1"/>
    </xf>
    <xf numFmtId="0" fontId="37" fillId="0" borderId="1" xfId="53" applyFont="1" applyBorder="1" applyAlignment="1">
      <alignment horizontal="center" vertical="center"/>
    </xf>
    <xf numFmtId="0" fontId="37" fillId="0" borderId="3" xfId="53" applyFont="1" applyBorder="1" applyAlignment="1">
      <alignment horizontal="center" vertical="center"/>
    </xf>
    <xf numFmtId="0" fontId="38" fillId="0" borderId="1" xfId="53" applyFont="1" applyBorder="1" applyAlignment="1">
      <alignment horizontal="center" vertical="center"/>
    </xf>
    <xf numFmtId="0" fontId="38" fillId="0" borderId="3" xfId="53" applyFont="1" applyBorder="1" applyAlignment="1">
      <alignment horizontal="center" vertical="center"/>
    </xf>
    <xf numFmtId="0" fontId="1" fillId="0" borderId="0" xfId="20" applyFont="1" applyAlignment="1">
      <alignment vertical="center"/>
    </xf>
    <xf numFmtId="0" fontId="2" fillId="21" borderId="31" xfId="20" applyFont="1" applyFill="1" applyBorder="1" applyAlignment="1">
      <alignment horizontal="center" vertical="center"/>
    </xf>
    <xf numFmtId="0" fontId="2" fillId="21" borderId="25" xfId="20" applyFont="1" applyFill="1" applyBorder="1" applyAlignment="1">
      <alignment horizontal="center" vertical="center"/>
    </xf>
    <xf numFmtId="0" fontId="3" fillId="0" borderId="32" xfId="0" applyFont="1" applyBorder="1" applyAlignment="1">
      <alignment horizontal="left" vertical="center" wrapText="1"/>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5" fillId="15" borderId="33" xfId="20" applyFont="1" applyFill="1" applyBorder="1" applyAlignment="1">
      <alignment horizontal="left" vertical="center"/>
    </xf>
    <xf numFmtId="0" fontId="3" fillId="0" borderId="0" xfId="20" applyFont="1"/>
    <xf numFmtId="0" fontId="2" fillId="6" borderId="33" xfId="20" applyFont="1" applyFill="1" applyBorder="1" applyAlignment="1">
      <alignment horizontal="left" vertical="top" wrapText="1"/>
    </xf>
    <xf numFmtId="0" fontId="36" fillId="15" borderId="34" xfId="20" applyFont="1" applyFill="1" applyBorder="1" applyAlignment="1">
      <alignment horizontal="left" vertical="center"/>
    </xf>
    <xf numFmtId="0" fontId="3" fillId="0" borderId="32" xfId="0" applyFont="1" applyBorder="1" applyAlignment="1">
      <alignment horizontal="center" vertical="center" wrapText="1"/>
    </xf>
    <xf numFmtId="0" fontId="37" fillId="0" borderId="4" xfId="53" applyFont="1" applyBorder="1">
      <alignment vertical="center"/>
    </xf>
    <xf numFmtId="0" fontId="39" fillId="0" borderId="4" xfId="53" applyFont="1" applyBorder="1" applyAlignment="1">
      <alignment horizontal="center" vertical="center"/>
    </xf>
    <xf numFmtId="0" fontId="40" fillId="0" borderId="4" xfId="53" applyFont="1" applyBorder="1" applyAlignment="1">
      <alignment horizontal="left" vertical="center" wrapText="1"/>
    </xf>
    <xf numFmtId="0" fontId="0" fillId="0" borderId="0" xfId="20"/>
    <xf numFmtId="0" fontId="12" fillId="0" borderId="0" xfId="20" applyFont="1"/>
    <xf numFmtId="0" fontId="1" fillId="0" borderId="0" xfId="53" applyFont="1">
      <alignment vertical="center"/>
    </xf>
    <xf numFmtId="0" fontId="1" fillId="0" borderId="0" xfId="53" applyFont="1" applyAlignment="1">
      <alignment vertical="top"/>
    </xf>
    <xf numFmtId="0" fontId="41" fillId="0" borderId="0" xfId="53" applyFont="1">
      <alignment vertical="center"/>
    </xf>
    <xf numFmtId="0" fontId="42" fillId="0" borderId="0" xfId="53" applyFont="1">
      <alignment vertical="center"/>
    </xf>
    <xf numFmtId="0" fontId="43" fillId="24" borderId="35" xfId="20" applyFont="1" applyFill="1" applyBorder="1" applyAlignment="1">
      <alignment horizontal="center" vertical="center"/>
    </xf>
    <xf numFmtId="0" fontId="43" fillId="24" borderId="0" xfId="20" applyFont="1" applyFill="1" applyAlignment="1">
      <alignment horizontal="center" vertical="center"/>
    </xf>
    <xf numFmtId="0" fontId="36" fillId="25" borderId="4" xfId="20" applyFont="1" applyFill="1" applyBorder="1" applyAlignment="1">
      <alignment horizontal="left" vertical="center" wrapText="1"/>
    </xf>
    <xf numFmtId="0" fontId="4" fillId="22" borderId="4" xfId="60" applyFont="1" applyFill="1" applyBorder="1" applyAlignment="1">
      <alignment horizontal="center" vertical="center" wrapText="1"/>
    </xf>
    <xf numFmtId="0" fontId="44" fillId="6" borderId="4" xfId="20" applyFont="1" applyFill="1" applyBorder="1" applyAlignment="1">
      <alignment horizontal="left" vertical="center" wrapText="1"/>
    </xf>
    <xf numFmtId="0" fontId="45" fillId="0" borderId="4" xfId="10" applyFont="1" applyBorder="1" applyAlignment="1">
      <alignment horizontal="center" vertical="top" wrapText="1"/>
    </xf>
    <xf numFmtId="0" fontId="6" fillId="0" borderId="4" xfId="60" applyFont="1" applyBorder="1" applyAlignment="1">
      <alignment horizontal="center" vertical="center"/>
    </xf>
    <xf numFmtId="0" fontId="5" fillId="0" borderId="36" xfId="0" applyNumberFormat="1" applyFont="1" applyBorder="1" applyAlignment="1">
      <alignment horizontal="center" vertical="center"/>
    </xf>
    <xf numFmtId="0" fontId="44" fillId="0" borderId="5" xfId="53" applyFont="1" applyBorder="1" applyAlignment="1">
      <alignment horizontal="center" vertical="center" wrapText="1"/>
    </xf>
    <xf numFmtId="0" fontId="6" fillId="0" borderId="5" xfId="0" applyFont="1" applyFill="1" applyBorder="1" applyAlignment="1">
      <alignment horizontal="center" vertical="center"/>
    </xf>
    <xf numFmtId="0" fontId="6" fillId="0" borderId="4" xfId="0" applyFont="1" applyFill="1" applyBorder="1" applyAlignment="1">
      <alignment horizontal="center" vertical="center"/>
    </xf>
    <xf numFmtId="0" fontId="9" fillId="0" borderId="4" xfId="60" applyFont="1" applyFill="1" applyBorder="1" applyAlignment="1">
      <alignment horizontal="center" vertical="top" wrapText="1"/>
    </xf>
    <xf numFmtId="3" fontId="5" fillId="0" borderId="36" xfId="0" applyNumberFormat="1" applyFont="1" applyBorder="1" applyAlignment="1">
      <alignment horizontal="center" vertical="center"/>
    </xf>
    <xf numFmtId="0" fontId="44" fillId="0" borderId="6" xfId="53" applyFont="1" applyBorder="1" applyAlignment="1">
      <alignment horizontal="center" vertical="center" wrapText="1"/>
    </xf>
    <xf numFmtId="0" fontId="6" fillId="0" borderId="6" xfId="0" applyFont="1" applyFill="1" applyBorder="1" applyAlignment="1">
      <alignment horizontal="center" vertical="center"/>
    </xf>
    <xf numFmtId="0" fontId="9" fillId="6" borderId="4" xfId="60" applyFont="1" applyFill="1" applyBorder="1" applyAlignment="1">
      <alignment horizontal="center" vertical="center"/>
    </xf>
    <xf numFmtId="0" fontId="6" fillId="0" borderId="4" xfId="60" applyFont="1" applyFill="1" applyBorder="1" applyAlignment="1">
      <alignment horizontal="center" vertical="center"/>
    </xf>
    <xf numFmtId="9" fontId="9" fillId="0" borderId="4" xfId="60" applyNumberFormat="1" applyFont="1" applyFill="1" applyBorder="1" applyAlignment="1">
      <alignment horizontal="center" vertical="top" wrapText="1"/>
    </xf>
    <xf numFmtId="10" fontId="46" fillId="0" borderId="36" xfId="0" applyNumberFormat="1" applyFont="1" applyBorder="1" applyAlignment="1">
      <alignment horizontal="center" vertical="center"/>
    </xf>
    <xf numFmtId="3" fontId="46" fillId="0" borderId="36" xfId="0" applyNumberFormat="1" applyFont="1" applyBorder="1" applyAlignment="1">
      <alignment horizontal="center" vertical="center"/>
    </xf>
    <xf numFmtId="0" fontId="46" fillId="0" borderId="36" xfId="0" applyNumberFormat="1" applyFont="1" applyBorder="1" applyAlignment="1">
      <alignment horizontal="center" vertical="center"/>
    </xf>
    <xf numFmtId="10" fontId="5" fillId="0" borderId="36" xfId="0" applyNumberFormat="1" applyFont="1" applyBorder="1" applyAlignment="1">
      <alignment horizontal="center" vertical="center"/>
    </xf>
    <xf numFmtId="0" fontId="9" fillId="0" borderId="4" xfId="60" applyFont="1" applyBorder="1" applyAlignment="1">
      <alignment horizontal="center" vertical="top" wrapText="1"/>
    </xf>
    <xf numFmtId="0" fontId="46" fillId="0" borderId="36" xfId="0" applyFont="1" applyBorder="1" applyAlignment="1">
      <alignment horizontal="center" vertical="center"/>
    </xf>
    <xf numFmtId="0" fontId="6" fillId="20" borderId="1" xfId="60" applyFont="1" applyFill="1" applyBorder="1" applyAlignment="1">
      <alignment horizontal="center" vertical="center"/>
    </xf>
    <xf numFmtId="49" fontId="5" fillId="0" borderId="36" xfId="0" applyNumberFormat="1" applyFont="1" applyBorder="1" applyAlignment="1">
      <alignment horizontal="center" vertical="center"/>
    </xf>
    <xf numFmtId="0" fontId="6" fillId="0" borderId="4" xfId="10" applyFont="1" applyFill="1" applyBorder="1" applyAlignment="1">
      <alignment horizontal="center" vertical="center" wrapText="1"/>
    </xf>
    <xf numFmtId="0" fontId="6" fillId="0" borderId="4" xfId="10" applyFont="1" applyFill="1" applyBorder="1" applyAlignment="1">
      <alignment horizontal="center" vertical="center"/>
    </xf>
    <xf numFmtId="9" fontId="47" fillId="0" borderId="4" xfId="60" applyNumberFormat="1" applyFont="1" applyBorder="1" applyAlignment="1">
      <alignment horizontal="center" vertical="center" wrapText="1"/>
    </xf>
    <xf numFmtId="0" fontId="6" fillId="0" borderId="4" xfId="53" applyFont="1" applyFill="1" applyBorder="1" applyAlignment="1">
      <alignment horizontal="center" vertical="center"/>
    </xf>
    <xf numFmtId="0" fontId="5" fillId="0" borderId="36" xfId="0" applyFont="1" applyBorder="1" applyAlignment="1">
      <alignment horizontal="center" vertical="center" wrapText="1"/>
    </xf>
    <xf numFmtId="3" fontId="5" fillId="0" borderId="36" xfId="0" applyNumberFormat="1" applyFont="1" applyBorder="1" applyAlignment="1">
      <alignment horizontal="center" vertical="center" wrapText="1"/>
    </xf>
    <xf numFmtId="9" fontId="7" fillId="0" borderId="4" xfId="60" applyNumberFormat="1" applyFont="1" applyBorder="1" applyAlignment="1">
      <alignment horizontal="center" vertical="center" wrapText="1"/>
    </xf>
    <xf numFmtId="10" fontId="46" fillId="0" borderId="36" xfId="0" applyNumberFormat="1" applyFont="1" applyBorder="1" applyAlignment="1">
      <alignment horizontal="center" vertical="center"/>
    </xf>
    <xf numFmtId="10" fontId="5" fillId="0" borderId="36" xfId="0" applyNumberFormat="1" applyFont="1" applyBorder="1" applyAlignment="1">
      <alignment horizontal="center" vertical="center"/>
    </xf>
    <xf numFmtId="0" fontId="9" fillId="0" borderId="4" xfId="60" applyFont="1" applyFill="1" applyBorder="1" applyAlignment="1">
      <alignment horizontal="center" vertical="center" wrapText="1"/>
    </xf>
    <xf numFmtId="177" fontId="6" fillId="0" borderId="4" xfId="10" applyNumberFormat="1" applyFont="1" applyFill="1" applyBorder="1" applyAlignment="1">
      <alignment horizontal="center" vertical="center" wrapText="1"/>
    </xf>
    <xf numFmtId="177" fontId="9" fillId="0" borderId="4" xfId="60" applyNumberFormat="1" applyFont="1" applyBorder="1" applyAlignment="1">
      <alignment horizontal="center" vertical="center" wrapText="1"/>
    </xf>
    <xf numFmtId="3" fontId="5" fillId="0" borderId="36" xfId="0" applyNumberFormat="1" applyFont="1" applyBorder="1" applyAlignment="1">
      <alignment horizontal="center" vertical="center"/>
    </xf>
    <xf numFmtId="0" fontId="43" fillId="25" borderId="4" xfId="20" applyFont="1" applyFill="1" applyBorder="1" applyAlignment="1">
      <alignment vertical="top" wrapText="1"/>
    </xf>
    <xf numFmtId="0" fontId="6" fillId="0" borderId="4" xfId="53" applyFont="1" applyBorder="1" applyAlignment="1">
      <alignment horizontal="center" vertical="center"/>
    </xf>
    <xf numFmtId="0" fontId="48" fillId="0" borderId="4" xfId="53" applyFont="1" applyBorder="1" applyAlignment="1">
      <alignment vertical="center"/>
    </xf>
    <xf numFmtId="0" fontId="2" fillId="0" borderId="4" xfId="53" applyFont="1" applyBorder="1" applyAlignment="1">
      <alignment horizontal="center" vertical="center"/>
    </xf>
    <xf numFmtId="0" fontId="7" fillId="0" borderId="4" xfId="53" applyFont="1" applyBorder="1" applyAlignment="1">
      <alignment horizontal="center" vertical="center"/>
    </xf>
    <xf numFmtId="0" fontId="9" fillId="0" borderId="4" xfId="60" applyFont="1" applyBorder="1" applyAlignment="1">
      <alignment horizontal="left" vertical="top" wrapText="1"/>
    </xf>
    <xf numFmtId="9" fontId="6" fillId="0" borderId="4" xfId="60" applyNumberFormat="1" applyFont="1" applyBorder="1" applyAlignment="1">
      <alignment horizontal="center" vertical="center" wrapText="1"/>
    </xf>
    <xf numFmtId="0" fontId="9" fillId="0" borderId="4" xfId="60" applyFont="1" applyBorder="1" applyAlignment="1">
      <alignment vertical="top" wrapText="1"/>
    </xf>
    <xf numFmtId="177" fontId="6" fillId="0" borderId="4" xfId="53" applyNumberFormat="1" applyFont="1" applyBorder="1" applyAlignment="1">
      <alignment horizontal="center" vertical="center"/>
    </xf>
    <xf numFmtId="0" fontId="9" fillId="0" borderId="4" xfId="53" applyFont="1" applyBorder="1" applyAlignment="1">
      <alignment vertical="top" wrapText="1"/>
    </xf>
    <xf numFmtId="3" fontId="0" fillId="0" borderId="36" xfId="0" applyNumberFormat="1" applyFont="1" applyBorder="1" applyAlignment="1">
      <alignment horizontal="center" vertical="center"/>
    </xf>
    <xf numFmtId="0" fontId="49" fillId="6" borderId="37" xfId="20" applyFont="1" applyFill="1" applyBorder="1" applyAlignment="1">
      <alignment horizontal="left" vertical="center" wrapText="1"/>
    </xf>
    <xf numFmtId="0" fontId="49" fillId="6" borderId="0" xfId="20" applyFont="1" applyFill="1" applyBorder="1" applyAlignment="1">
      <alignment horizontal="left" vertical="center" wrapText="1"/>
    </xf>
    <xf numFmtId="0" fontId="50" fillId="6" borderId="38" xfId="20" applyFont="1" applyFill="1" applyBorder="1" applyAlignment="1">
      <alignment horizontal="left" vertical="center" wrapText="1"/>
    </xf>
    <xf numFmtId="0" fontId="51" fillId="6" borderId="27" xfId="20" applyFont="1" applyFill="1" applyBorder="1" applyAlignment="1">
      <alignment horizontal="left" vertical="center" wrapText="1"/>
    </xf>
    <xf numFmtId="0" fontId="6" fillId="6" borderId="37" xfId="20" applyFont="1" applyFill="1" applyBorder="1" applyAlignment="1">
      <alignment horizontal="left" vertical="top" wrapText="1"/>
    </xf>
    <xf numFmtId="0" fontId="6" fillId="6" borderId="0" xfId="20" applyFont="1" applyFill="1" applyBorder="1" applyAlignment="1">
      <alignment horizontal="left" vertical="top" wrapText="1"/>
    </xf>
    <xf numFmtId="0" fontId="9" fillId="6" borderId="27" xfId="20" applyFont="1" applyFill="1" applyBorder="1" applyAlignment="1">
      <alignment horizontal="left" vertical="center" wrapText="1"/>
    </xf>
    <xf numFmtId="0" fontId="9" fillId="6" borderId="27" xfId="20" applyFont="1" applyFill="1" applyBorder="1" applyAlignment="1">
      <alignment horizontal="left" vertical="top" wrapText="1"/>
    </xf>
    <xf numFmtId="0" fontId="9" fillId="6" borderId="0" xfId="20" applyFont="1" applyFill="1" applyBorder="1" applyAlignment="1">
      <alignment horizontal="left" vertical="center" wrapText="1"/>
    </xf>
    <xf numFmtId="0" fontId="49" fillId="6" borderId="4" xfId="20" applyFont="1" applyFill="1" applyBorder="1" applyAlignment="1">
      <alignment horizontal="left" vertical="center" wrapText="1"/>
    </xf>
    <xf numFmtId="177" fontId="2" fillId="0" borderId="4" xfId="10" applyNumberFormat="1" applyFont="1" applyFill="1" applyBorder="1" applyAlignment="1">
      <alignment horizontal="left" vertical="center" wrapText="1"/>
    </xf>
    <xf numFmtId="177" fontId="7" fillId="0" borderId="4" xfId="10" applyNumberFormat="1" applyFont="1" applyFill="1" applyBorder="1" applyAlignment="1" applyProtection="1">
      <alignment horizontal="left" vertical="center" wrapText="1"/>
    </xf>
    <xf numFmtId="0" fontId="49" fillId="6" borderId="1" xfId="20" applyFont="1" applyFill="1" applyBorder="1" applyAlignment="1">
      <alignment horizontal="left" vertical="center" wrapText="1"/>
    </xf>
    <xf numFmtId="0" fontId="49" fillId="6" borderId="2" xfId="20" applyFont="1" applyFill="1" applyBorder="1" applyAlignment="1">
      <alignment horizontal="left" vertical="center" wrapText="1"/>
    </xf>
    <xf numFmtId="0" fontId="8" fillId="0" borderId="1" xfId="53" applyFont="1" applyBorder="1" applyAlignment="1">
      <alignment horizontal="left" vertical="center"/>
    </xf>
    <xf numFmtId="0" fontId="8" fillId="0" borderId="3" xfId="53" applyFont="1" applyBorder="1" applyAlignment="1">
      <alignment horizontal="left" vertical="center"/>
    </xf>
    <xf numFmtId="177" fontId="6" fillId="0" borderId="4" xfId="10" applyNumberFormat="1" applyFont="1" applyFill="1" applyBorder="1" applyAlignment="1">
      <alignment horizontal="left" vertical="center" wrapText="1"/>
    </xf>
    <xf numFmtId="177" fontId="6" fillId="0" borderId="4" xfId="10" applyNumberFormat="1" applyFont="1" applyFill="1" applyBorder="1" applyAlignment="1" applyProtection="1">
      <alignment horizontal="left" vertical="center" wrapText="1"/>
    </xf>
    <xf numFmtId="177" fontId="7" fillId="0" borderId="4" xfId="10" applyNumberFormat="1" applyFont="1" applyFill="1" applyBorder="1" applyAlignment="1">
      <alignment horizontal="left" vertical="center" wrapText="1"/>
    </xf>
    <xf numFmtId="177" fontId="6" fillId="0" borderId="4" xfId="60" applyNumberFormat="1" applyFont="1" applyBorder="1" applyAlignment="1">
      <alignment horizontal="center" vertical="center" wrapText="1"/>
    </xf>
    <xf numFmtId="0" fontId="4" fillId="0" borderId="4" xfId="53" applyFont="1" applyBorder="1" applyAlignment="1">
      <alignment horizontal="center" vertical="center"/>
    </xf>
    <xf numFmtId="0" fontId="9" fillId="0" borderId="4" xfId="53" applyFont="1" applyBorder="1" applyAlignment="1">
      <alignment horizontal="left" vertical="top" wrapText="1"/>
    </xf>
    <xf numFmtId="0" fontId="0" fillId="0" borderId="0" xfId="20" applyBorder="1"/>
    <xf numFmtId="0" fontId="50" fillId="6" borderId="39" xfId="20" applyFont="1" applyFill="1" applyBorder="1" applyAlignment="1">
      <alignment horizontal="left" vertical="center" wrapText="1"/>
    </xf>
    <xf numFmtId="0" fontId="12" fillId="0" borderId="0" xfId="20" applyFont="1" applyBorder="1"/>
    <xf numFmtId="0" fontId="51" fillId="6" borderId="31" xfId="20" applyFont="1" applyFill="1" applyBorder="1" applyAlignment="1">
      <alignment horizontal="left" vertical="center" wrapText="1"/>
    </xf>
    <xf numFmtId="0" fontId="9" fillId="6" borderId="31" xfId="20" applyFont="1" applyFill="1" applyBorder="1" applyAlignment="1">
      <alignment horizontal="left" vertical="center" wrapText="1"/>
    </xf>
    <xf numFmtId="0" fontId="9" fillId="6" borderId="31" xfId="20" applyFont="1" applyFill="1" applyBorder="1" applyAlignment="1">
      <alignment horizontal="left" vertical="top" wrapText="1"/>
    </xf>
    <xf numFmtId="0" fontId="9" fillId="6" borderId="40" xfId="20" applyFont="1" applyFill="1" applyBorder="1" applyAlignment="1">
      <alignment horizontal="left" vertical="center" wrapText="1"/>
    </xf>
    <xf numFmtId="0" fontId="49" fillId="6" borderId="3" xfId="20" applyFont="1" applyFill="1" applyBorder="1" applyAlignment="1">
      <alignment horizontal="left" vertical="center" wrapText="1"/>
    </xf>
    <xf numFmtId="0" fontId="52" fillId="26" borderId="25" xfId="53" applyFont="1" applyFill="1" applyBorder="1" applyAlignment="1">
      <alignment horizontal="center" vertical="center"/>
    </xf>
    <xf numFmtId="0" fontId="2" fillId="19" borderId="25" xfId="53" applyFont="1" applyFill="1" applyBorder="1">
      <alignment vertical="center"/>
    </xf>
    <xf numFmtId="0" fontId="38" fillId="0" borderId="25" xfId="53" applyFont="1" applyBorder="1">
      <alignment vertical="center"/>
    </xf>
    <xf numFmtId="0" fontId="2" fillId="27" borderId="0" xfId="53" applyFont="1" applyFill="1" applyAlignment="1">
      <alignment horizontal="center" vertical="center"/>
    </xf>
    <xf numFmtId="0" fontId="2" fillId="27" borderId="0" xfId="53" applyFont="1" applyFill="1" applyAlignment="1">
      <alignment horizontal="left" vertical="center"/>
    </xf>
    <xf numFmtId="0" fontId="38" fillId="0" borderId="0" xfId="53" applyFont="1" applyAlignment="1">
      <alignment horizontal="center" vertical="center"/>
    </xf>
    <xf numFmtId="0" fontId="3" fillId="0" borderId="0" xfId="53" applyFont="1" applyAlignment="1">
      <alignment horizontal="center" vertical="center"/>
    </xf>
    <xf numFmtId="0" fontId="53" fillId="0" borderId="0" xfId="10" applyFont="1" applyAlignment="1">
      <alignment vertical="top"/>
    </xf>
    <xf numFmtId="0" fontId="3" fillId="0" borderId="0" xfId="53" applyFont="1" applyAlignment="1">
      <alignment vertical="top" wrapText="1"/>
    </xf>
    <xf numFmtId="0" fontId="54" fillId="0" borderId="0" xfId="10" applyFont="1">
      <alignment vertical="center"/>
    </xf>
    <xf numFmtId="0" fontId="3" fillId="0" borderId="0" xfId="53" applyFont="1" applyAlignment="1">
      <alignment horizontal="left" vertical="center" wrapText="1"/>
    </xf>
    <xf numFmtId="0" fontId="53" fillId="0" borderId="0" xfId="10" applyFont="1">
      <alignment vertical="center"/>
    </xf>
    <xf numFmtId="0" fontId="3" fillId="0" borderId="0" xfId="53" applyFont="1" applyAlignment="1">
      <alignment horizontal="left" vertical="top" wrapText="1"/>
    </xf>
    <xf numFmtId="9" fontId="9" fillId="6" borderId="4" xfId="60" applyNumberFormat="1" applyFont="1" applyFill="1" applyBorder="1" applyAlignment="1" quotePrefix="1">
      <alignment horizontal="center" vertical="center" wrapText="1"/>
    </xf>
    <xf numFmtId="10" fontId="9" fillId="6" borderId="4" xfId="60" applyNumberFormat="1" applyFont="1" applyFill="1" applyBorder="1" applyAlignment="1" quotePrefix="1">
      <alignment horizontal="center" vertical="center" wrapText="1"/>
    </xf>
  </cellXfs>
  <cellStyles count="6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百分比 2" xfId="15"/>
    <cellStyle name="60% - 强调文字颜色 2" xfId="16" builtinId="36"/>
    <cellStyle name="标题 4" xfId="17" builtinId="19"/>
    <cellStyle name="警告文本" xfId="18" builtinId="11"/>
    <cellStyle name="标题" xfId="19" builtinId="15"/>
    <cellStyle name="常规 2 5" xfId="20"/>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百分比 4 2" xfId="36"/>
    <cellStyle name="20% - 强调文字颜色 5" xfId="37" builtinId="46"/>
    <cellStyle name="强调文字颜色 1" xfId="38" builtinId="29"/>
    <cellStyle name="20% - 强调文字颜色 1" xfId="39" builtinId="30"/>
    <cellStyle name="超链接 2 2" xfId="40"/>
    <cellStyle name="40% - 强调文字颜色 1" xfId="41" builtinId="31"/>
    <cellStyle name="20% - 强调文字颜色 2" xfId="42" builtinId="34"/>
    <cellStyle name="常规 7 2" xfId="43"/>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40% - 强调文字颜色 5" xfId="50" builtinId="47"/>
    <cellStyle name="60% - 强调文字颜色 5" xfId="51" builtinId="48"/>
    <cellStyle name="强调文字颜色 6" xfId="52" builtinId="49"/>
    <cellStyle name="常规 2 3" xfId="53"/>
    <cellStyle name="40% - 强调文字颜色 6" xfId="54" builtinId="51"/>
    <cellStyle name="60% - 强调文字颜色 6" xfId="55" builtinId="52"/>
    <cellStyle name="常规 2" xfId="56"/>
    <cellStyle name="常规 3" xfId="57"/>
    <cellStyle name="常规 3 3 2 2" xfId="58"/>
    <cellStyle name="常规 3 3 2 3 2 2" xfId="59"/>
    <cellStyle name="常规 4" xfId="60"/>
    <cellStyle name="常规 4 2" xfId="61"/>
    <cellStyle name="常规 5" xfId="62"/>
    <cellStyle name="常规 7" xfId="63"/>
    <cellStyle name="超链接 2" xfId="64"/>
    <cellStyle name="超链接 3" xfId="65"/>
  </cellStyles>
  <dxfs count="1">
    <dxf>
      <font>
        <color rgb="FF9C0006"/>
      </font>
      <fill>
        <patternFill patternType="solid">
          <bgColor rgb="FFFFC7CE"/>
        </patternFill>
      </fill>
    </dxf>
  </dxfs>
  <tableStyles count="0" defaultTableStyle="TableStyleMedium2" defaultPivotStyle="PivotStyleLight16"/>
  <colors>
    <mruColors>
      <color rgb="000000FF"/>
      <color rgb="00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externalLink" Target="externalLinks/externalLink3.xml"/><Relationship Id="rId2" Type="http://schemas.openxmlformats.org/officeDocument/2006/relationships/worksheet" Target="worksheets/sheet2.xml"/><Relationship Id="rId19" Type="http://schemas.openxmlformats.org/officeDocument/2006/relationships/externalLink" Target="externalLinks/externalLink2.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E8%B4%A8%E9%87%8F%E6%A6%82%E8%BF%B0!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20474</xdr:colOff>
      <xdr:row>0</xdr:row>
      <xdr:rowOff>35691</xdr:rowOff>
    </xdr:from>
    <xdr:to>
      <xdr:col>1</xdr:col>
      <xdr:colOff>972974</xdr:colOff>
      <xdr:row>0</xdr:row>
      <xdr:rowOff>407932</xdr:rowOff>
    </xdr:to>
    <xdr:sp>
      <xdr:nvSpPr>
        <xdr:cNvPr id="3" name="箭头: 五边形 2">
          <a:hlinkClick xmlns:r="http://schemas.openxmlformats.org/officeDocument/2006/relationships" r:id="rId1"/>
        </xdr:cNvPr>
        <xdr:cNvSpPr/>
      </xdr:nvSpPr>
      <xdr:spPr>
        <a:xfrm>
          <a:off x="1029970" y="35560"/>
          <a:ext cx="952500" cy="372110"/>
        </a:xfrm>
        <a:prstGeom prst="homePlat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latin typeface="微软雅黑" panose="020B0503020204020204" pitchFamily="34" charset="-122"/>
              <a:ea typeface="微软雅黑" panose="020B0503020204020204" pitchFamily="34" charset="-122"/>
            </a:rPr>
            <a:t>返回主页</a:t>
          </a:r>
          <a:endParaRPr lang="zh-CN" altLang="en-US" sz="1100" b="1">
            <a:latin typeface="微软雅黑" panose="020B0503020204020204" pitchFamily="34" charset="-122"/>
            <a:ea typeface="微软雅黑" panose="020B0503020204020204" pitchFamily="34" charset="-122"/>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DD\doc2\&#23567;&#32452;&#31649;&#29702;\01_&#39033;&#30446;&#31649;&#29702;\02_&#39033;&#30446;&#36319;&#36394;\&#39033;&#30446;&#39118;&#38505;&#31649;&#29702;&#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S\SVN\rdm\01_&#27969;&#31243;&#35268;&#33539;\03_&#36807;&#31243;&#25991;&#26723;\201711%20&#36816;&#33829;&#20013;&#24515;&#27969;&#31243;&#35268;&#33539;&#31649;&#29702;&#21150;&#27861;\&#21512;&#29702;&#21270;&#27969;&#31243;&#38656;&#27714;&#21015;&#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037;&#20316;\rdm\trunk\03_&#36807;&#31243;&#25913;&#36827;\01_&#27969;&#31243;&#35268;&#33539;\03_&#36807;&#31243;&#25991;&#26723;\201711%20&#36816;&#33829;&#20013;&#24515;&#27969;&#31243;&#35268;&#33539;&#31649;&#29702;&#21150;&#27861;\&#21512;&#29702;&#21270;&#27969;&#31243;&#38656;&#27714;&#21015;&#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风险管理表"/>
    </sheetNames>
    <sheetDataSet>
      <sheetData sheetId="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合理化流程需求列表"/>
      <sheetName val="故障改进计划"/>
      <sheetName val="分析数据及图表"/>
      <sheetName val="数据分析及图表"/>
      <sheetName val="分析数据图表"/>
      <sheetName val="分析数据及图表 "/>
      <sheetName val="报表分析"/>
      <sheetName val="运营中心故障统计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合理化流程需求列表"/>
      <sheetName val="版本回退质量回溯"/>
      <sheetName val="度量"/>
      <sheetName val="故障改进计划"/>
      <sheetName val="分析数据及图表"/>
      <sheetName val=""/>
      <sheetName val="分析数据图表"/>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9" Type="http://schemas.openxmlformats.org/officeDocument/2006/relationships/hyperlink" Target="http://192.168.10.27:81/zentao/bug-browse-9-0-bysearch-myQueryID-resolvedBy_asc-1-500.html" TargetMode="External"/><Relationship Id="rId8" Type="http://schemas.openxmlformats.org/officeDocument/2006/relationships/hyperlink" Target="http://192.168.10.27:81/zentao/bug-browse-9-0-bysearch-myQueryID-assignedTo_asc-1-500.html" TargetMode="External"/><Relationship Id="rId7" Type="http://schemas.openxmlformats.org/officeDocument/2006/relationships/hyperlink" Target="http://192.168.10.27:81/zentao/bug-browse-9-0-bysearch-myQueryID-openedDate_asc-1-500.html" TargetMode="External"/><Relationship Id="rId6" Type="http://schemas.openxmlformats.org/officeDocument/2006/relationships/hyperlink" Target="http://192.168.10.27:81/zentao/bug-browse-9-0-bysearch-myQueryID-openedBy_asc-1-500.html" TargetMode="External"/><Relationship Id="rId5" Type="http://schemas.openxmlformats.org/officeDocument/2006/relationships/hyperlink" Target="http://192.168.10.27:81/zentao/bug-browse-9-0-bysearch-myQueryID-status_asc-1-500.html" TargetMode="External"/><Relationship Id="rId4" Type="http://schemas.openxmlformats.org/officeDocument/2006/relationships/hyperlink" Target="http://192.168.10.27:81/zentao/bug-browse-9-0-bysearch-myQueryID-openedBuild_asc-1-500.html" TargetMode="External"/><Relationship Id="rId3" Type="http://schemas.openxmlformats.org/officeDocument/2006/relationships/hyperlink" Target="http://192.168.10.27:81/zentao/bug-browse-9-0-bysearch-myQueryID-title_asc-1-500.html" TargetMode="External"/><Relationship Id="rId2" Type="http://schemas.openxmlformats.org/officeDocument/2006/relationships/hyperlink" Target="http://192.168.10.27:81/zentao/bug-browse-9-0-bysearch-myQueryID-severity_asc-1-500.html" TargetMode="External"/><Relationship Id="rId14" Type="http://schemas.openxmlformats.org/officeDocument/2006/relationships/hyperlink" Target="http://192.168.10.27:81/zentao/bug-view-21770.html" TargetMode="External"/><Relationship Id="rId13" Type="http://schemas.openxmlformats.org/officeDocument/2006/relationships/hyperlink" Target="http://192.168.10.27:81/zentao/bug-view-22464.html" TargetMode="External"/><Relationship Id="rId12" Type="http://schemas.openxmlformats.org/officeDocument/2006/relationships/hyperlink" Target="http://192.168.10.27:81/zentao/bug-view-22107.html" TargetMode="External"/><Relationship Id="rId11" Type="http://schemas.openxmlformats.org/officeDocument/2006/relationships/hyperlink" Target="http://192.168.10.27:81/zentao/bug-view-22785.html" TargetMode="External"/><Relationship Id="rId10" Type="http://schemas.openxmlformats.org/officeDocument/2006/relationships/hyperlink" Target="http://192.168.10.27:81/zentao/bug-browse-9-0-bysearch-myQueryID-resolution_asc-1-500.html" TargetMode="External"/><Relationship Id="rId1" Type="http://schemas.openxmlformats.org/officeDocument/2006/relationships/hyperlink" Target="http://192.168.10.27:81/zentao/bug-browse-9-0-bysearch-myQueryID-id_asc-1-500.html" TargetMode="External"/></Relationships>
</file>

<file path=xl/worksheets/_rels/sheet11.xml.rels><?xml version="1.0" encoding="UTF-8" standalone="yes"?>
<Relationships xmlns="http://schemas.openxmlformats.org/package/2006/relationships"><Relationship Id="rId9" Type="http://schemas.openxmlformats.org/officeDocument/2006/relationships/hyperlink" Target="http://192.168.10.27:81/zentao/story-view-5755.html" TargetMode="External"/><Relationship Id="rId8" Type="http://schemas.openxmlformats.org/officeDocument/2006/relationships/hyperlink" Target="http://192.168.10.27:81/zentao/story-view-5712.html" TargetMode="External"/><Relationship Id="rId7" Type="http://schemas.openxmlformats.org/officeDocument/2006/relationships/hyperlink" Target="http://192.168.10.27:81/zentao/story-view-5659.html" TargetMode="External"/><Relationship Id="rId6" Type="http://schemas.openxmlformats.org/officeDocument/2006/relationships/hyperlink" Target="http://192.168.10.27:81/zentao/story-view-5557.html" TargetMode="External"/><Relationship Id="rId5" Type="http://schemas.openxmlformats.org/officeDocument/2006/relationships/hyperlink" Target="http://192.168.10.27:81/zentao/story-view-5555.html" TargetMode="External"/><Relationship Id="rId4" Type="http://schemas.openxmlformats.org/officeDocument/2006/relationships/hyperlink" Target="http://192.168.10.27:81/zentao/story-view-5537.html" TargetMode="External"/><Relationship Id="rId32" Type="http://schemas.openxmlformats.org/officeDocument/2006/relationships/hyperlink" Target="http://192.168.10.27:81/zentao/story-view-5881.html" TargetMode="External"/><Relationship Id="rId31" Type="http://schemas.openxmlformats.org/officeDocument/2006/relationships/hyperlink" Target="http://192.168.10.27:81/zentao/story-view-5836.html" TargetMode="External"/><Relationship Id="rId30" Type="http://schemas.openxmlformats.org/officeDocument/2006/relationships/hyperlink" Target="http://192.168.10.27:81/zentao/story-view-5815.html" TargetMode="External"/><Relationship Id="rId3" Type="http://schemas.openxmlformats.org/officeDocument/2006/relationships/hyperlink" Target="http://192.168.10.27:81/zentao/story-view-5433.html" TargetMode="External"/><Relationship Id="rId29" Type="http://schemas.openxmlformats.org/officeDocument/2006/relationships/hyperlink" Target="http://192.168.10.27:81/zentao/story-view-5777.html" TargetMode="External"/><Relationship Id="rId28" Type="http://schemas.openxmlformats.org/officeDocument/2006/relationships/hyperlink" Target="http://192.168.10.27:81/zentao/story-view-5766.html" TargetMode="External"/><Relationship Id="rId27" Type="http://schemas.openxmlformats.org/officeDocument/2006/relationships/hyperlink" Target="http://192.168.10.27:81/zentao/story-view-5742.html" TargetMode="External"/><Relationship Id="rId26" Type="http://schemas.openxmlformats.org/officeDocument/2006/relationships/hyperlink" Target="http://192.168.10.27:81/zentao/story-view-5739.html" TargetMode="External"/><Relationship Id="rId25" Type="http://schemas.openxmlformats.org/officeDocument/2006/relationships/hyperlink" Target="http://192.168.10.27:81/zentao/story-view-5720.html" TargetMode="External"/><Relationship Id="rId24" Type="http://schemas.openxmlformats.org/officeDocument/2006/relationships/hyperlink" Target="http://192.168.10.27:81/zentao/story-view-6126.html" TargetMode="External"/><Relationship Id="rId23" Type="http://schemas.openxmlformats.org/officeDocument/2006/relationships/hyperlink" Target="http://192.168.10.27:81/zentao/story-view-6103.html" TargetMode="External"/><Relationship Id="rId22" Type="http://schemas.openxmlformats.org/officeDocument/2006/relationships/hyperlink" Target="http://192.168.10.27:81/zentao/story-view-6006.html" TargetMode="External"/><Relationship Id="rId21" Type="http://schemas.openxmlformats.org/officeDocument/2006/relationships/hyperlink" Target="http://192.168.10.27:81/zentao/story-view-5984.html" TargetMode="External"/><Relationship Id="rId20" Type="http://schemas.openxmlformats.org/officeDocument/2006/relationships/hyperlink" Target="http://192.168.10.27:81/zentao/story-view-5983.html" TargetMode="External"/><Relationship Id="rId2" Type="http://schemas.openxmlformats.org/officeDocument/2006/relationships/hyperlink" Target="http://192.168.10.27:81/zentao/story-view-5252.html" TargetMode="External"/><Relationship Id="rId19" Type="http://schemas.openxmlformats.org/officeDocument/2006/relationships/hyperlink" Target="http://192.168.10.27:81/zentao/story-view-5974.html" TargetMode="External"/><Relationship Id="rId18" Type="http://schemas.openxmlformats.org/officeDocument/2006/relationships/hyperlink" Target="http://192.168.10.27:81/zentao/story-view-6053.html" TargetMode="External"/><Relationship Id="rId17" Type="http://schemas.openxmlformats.org/officeDocument/2006/relationships/hyperlink" Target="http://192.168.10.27:81/zentao/story-view-5913.html" TargetMode="External"/><Relationship Id="rId16" Type="http://schemas.openxmlformats.org/officeDocument/2006/relationships/hyperlink" Target="http://192.168.10.27:81/zentao/story-view-5882.html" TargetMode="External"/><Relationship Id="rId15" Type="http://schemas.openxmlformats.org/officeDocument/2006/relationships/hyperlink" Target="http://192.168.10.27:81/zentao/story-view-5859.html" TargetMode="External"/><Relationship Id="rId14" Type="http://schemas.openxmlformats.org/officeDocument/2006/relationships/hyperlink" Target="http://192.168.10.27:81/zentao/story-view-5845.html" TargetMode="External"/><Relationship Id="rId13" Type="http://schemas.openxmlformats.org/officeDocument/2006/relationships/hyperlink" Target="http://192.168.10.27:81/zentao/story-view-5842.html" TargetMode="External"/><Relationship Id="rId12" Type="http://schemas.openxmlformats.org/officeDocument/2006/relationships/hyperlink" Target="http://192.168.10.27:81/zentao/story-view-5830.html" TargetMode="External"/><Relationship Id="rId11" Type="http://schemas.openxmlformats.org/officeDocument/2006/relationships/hyperlink" Target="http://192.168.10.27:81/zentao/story-view-5817.html" TargetMode="External"/><Relationship Id="rId10" Type="http://schemas.openxmlformats.org/officeDocument/2006/relationships/hyperlink" Target="http://192.168.10.27:81/zentao/story-view-5793.html" TargetMode="External"/><Relationship Id="rId1" Type="http://schemas.openxmlformats.org/officeDocument/2006/relationships/hyperlink" Target="http://192.168.10.27:81/zentao/story-view-5074.html" TargetMode="External"/></Relationships>
</file>

<file path=xl/worksheets/_rels/sheet12.xml.rels><?xml version="1.0" encoding="UTF-8" standalone="yes"?>
<Relationships xmlns="http://schemas.openxmlformats.org/package/2006/relationships"><Relationship Id="rId9" Type="http://schemas.openxmlformats.org/officeDocument/2006/relationships/hyperlink" Target="http://192.168.10.27:81/zentao/story-view-5817.html" TargetMode="External"/><Relationship Id="rId8" Type="http://schemas.openxmlformats.org/officeDocument/2006/relationships/hyperlink" Target="http://192.168.10.27:81/zentao/story-view-5793.html" TargetMode="External"/><Relationship Id="rId7" Type="http://schemas.openxmlformats.org/officeDocument/2006/relationships/hyperlink" Target="http://192.168.10.27:81/zentao/story-view-5712.html" TargetMode="External"/><Relationship Id="rId6" Type="http://schemas.openxmlformats.org/officeDocument/2006/relationships/hyperlink" Target="http://192.168.10.27:81/zentao/story-view-5659.html" TargetMode="External"/><Relationship Id="rId5" Type="http://schemas.openxmlformats.org/officeDocument/2006/relationships/hyperlink" Target="http://192.168.10.27:81/zentao/story-view-5557.html" TargetMode="External"/><Relationship Id="rId4" Type="http://schemas.openxmlformats.org/officeDocument/2006/relationships/hyperlink" Target="http://192.168.10.27:81/zentao/story-view-5555.html" TargetMode="External"/><Relationship Id="rId33" Type="http://schemas.openxmlformats.org/officeDocument/2006/relationships/hyperlink" Target="http://192.168.10.27:81/zentao/story-view-5881.html" TargetMode="External"/><Relationship Id="rId32" Type="http://schemas.openxmlformats.org/officeDocument/2006/relationships/hyperlink" Target="http://192.168.10.27:81/zentao/story-view-5836.html" TargetMode="External"/><Relationship Id="rId31" Type="http://schemas.openxmlformats.org/officeDocument/2006/relationships/hyperlink" Target="http://192.168.10.27:81/zentao/story-view-5815.html" TargetMode="External"/><Relationship Id="rId30" Type="http://schemas.openxmlformats.org/officeDocument/2006/relationships/hyperlink" Target="http://192.168.10.27:81/zentao/story-view-5777.html" TargetMode="External"/><Relationship Id="rId3" Type="http://schemas.openxmlformats.org/officeDocument/2006/relationships/hyperlink" Target="http://192.168.10.27:81/zentao/story-view-5433.html" TargetMode="External"/><Relationship Id="rId29" Type="http://schemas.openxmlformats.org/officeDocument/2006/relationships/hyperlink" Target="http://192.168.10.27:81/zentao/story-view-5766.html" TargetMode="External"/><Relationship Id="rId28" Type="http://schemas.openxmlformats.org/officeDocument/2006/relationships/hyperlink" Target="http://192.168.10.27:81/zentao/story-view-5742.html" TargetMode="External"/><Relationship Id="rId27" Type="http://schemas.openxmlformats.org/officeDocument/2006/relationships/hyperlink" Target="http://192.168.10.27:81/zentao/story-view-5739.html" TargetMode="External"/><Relationship Id="rId26" Type="http://schemas.openxmlformats.org/officeDocument/2006/relationships/hyperlink" Target="http://192.168.10.27:81/zentao/story-view-5720.html" TargetMode="External"/><Relationship Id="rId25" Type="http://schemas.openxmlformats.org/officeDocument/2006/relationships/hyperlink" Target="http://192.168.10.27:81/zentao/story-view-5718.html" TargetMode="External"/><Relationship Id="rId24" Type="http://schemas.openxmlformats.org/officeDocument/2006/relationships/hyperlink" Target="http://192.168.10.27:81/zentao/story-view-5717.html" TargetMode="External"/><Relationship Id="rId23" Type="http://schemas.openxmlformats.org/officeDocument/2006/relationships/hyperlink" Target="http://192.168.10.27:81/zentao/story-view-5700.html" TargetMode="External"/><Relationship Id="rId22" Type="http://schemas.openxmlformats.org/officeDocument/2006/relationships/hyperlink" Target="http://192.168.10.27:81/zentao/story-view-5696.html" TargetMode="External"/><Relationship Id="rId21" Type="http://schemas.openxmlformats.org/officeDocument/2006/relationships/hyperlink" Target="http://192.168.10.27:81/zentao/story-view-5690.html" TargetMode="External"/><Relationship Id="rId20" Type="http://schemas.openxmlformats.org/officeDocument/2006/relationships/hyperlink" Target="http://192.168.10.27:81/zentao/story-view-5687.html" TargetMode="External"/><Relationship Id="rId2" Type="http://schemas.openxmlformats.org/officeDocument/2006/relationships/hyperlink" Target="http://192.168.10.27:81/zentao/story-view-5252.html" TargetMode="External"/><Relationship Id="rId19" Type="http://schemas.openxmlformats.org/officeDocument/2006/relationships/hyperlink" Target="http://192.168.10.27:81/zentao/story-view-6126.html" TargetMode="External"/><Relationship Id="rId18" Type="http://schemas.openxmlformats.org/officeDocument/2006/relationships/hyperlink" Target="http://192.168.10.27:81/zentao/story-view-6103.html" TargetMode="External"/><Relationship Id="rId17" Type="http://schemas.openxmlformats.org/officeDocument/2006/relationships/hyperlink" Target="http://192.168.10.27:81/zentao/story-view-5984.html" TargetMode="External"/><Relationship Id="rId16" Type="http://schemas.openxmlformats.org/officeDocument/2006/relationships/hyperlink" Target="http://192.168.10.27:81/zentao/story-view-5983.html" TargetMode="External"/><Relationship Id="rId15" Type="http://schemas.openxmlformats.org/officeDocument/2006/relationships/hyperlink" Target="http://192.168.10.27:81/zentao/story-view-6053.html" TargetMode="External"/><Relationship Id="rId14" Type="http://schemas.openxmlformats.org/officeDocument/2006/relationships/hyperlink" Target="http://192.168.10.27:81/zentao/story-view-5913.html" TargetMode="External"/><Relationship Id="rId13" Type="http://schemas.openxmlformats.org/officeDocument/2006/relationships/hyperlink" Target="http://192.168.10.27:81/zentao/story-view-5882.html" TargetMode="External"/><Relationship Id="rId12" Type="http://schemas.openxmlformats.org/officeDocument/2006/relationships/hyperlink" Target="http://192.168.10.27:81/zentao/story-view-5845.html" TargetMode="External"/><Relationship Id="rId11" Type="http://schemas.openxmlformats.org/officeDocument/2006/relationships/hyperlink" Target="http://192.168.10.27:81/zentao/story-view-5842.html" TargetMode="External"/><Relationship Id="rId10" Type="http://schemas.openxmlformats.org/officeDocument/2006/relationships/hyperlink" Target="http://192.168.10.27:81/zentao/story-view-5830.html" TargetMode="External"/><Relationship Id="rId1" Type="http://schemas.openxmlformats.org/officeDocument/2006/relationships/hyperlink" Target="http://192.168.10.27:81/zentao/story-view-5074.html" TargetMode="External"/></Relationships>
</file>

<file path=xl/worksheets/_rels/sheet13.xml.rels><?xml version="1.0" encoding="UTF-8" standalone="yes"?>
<Relationships xmlns="http://schemas.openxmlformats.org/package/2006/relationships"><Relationship Id="rId9" Type="http://schemas.openxmlformats.org/officeDocument/2006/relationships/hyperlink" Target="http://192.168.10.27:81/zentao/story-view-5675.html" TargetMode="External"/><Relationship Id="rId8" Type="http://schemas.openxmlformats.org/officeDocument/2006/relationships/hyperlink" Target="http://192.168.10.27:81/zentao/story-view-5879.html" TargetMode="External"/><Relationship Id="rId7" Type="http://schemas.openxmlformats.org/officeDocument/2006/relationships/hyperlink" Target="http://192.168.10.27:81/zentao/story-view-5860.html" TargetMode="External"/><Relationship Id="rId6" Type="http://schemas.openxmlformats.org/officeDocument/2006/relationships/hyperlink" Target="http://192.168.10.27:81/zentao/story-view-5846.html" TargetMode="External"/><Relationship Id="rId5" Type="http://schemas.openxmlformats.org/officeDocument/2006/relationships/hyperlink" Target="http://192.168.10.27:81/zentao/story-view-6006.html" TargetMode="External"/><Relationship Id="rId4" Type="http://schemas.openxmlformats.org/officeDocument/2006/relationships/hyperlink" Target="http://192.168.10.27:81/zentao/story-view-5974.html" TargetMode="External"/><Relationship Id="rId3" Type="http://schemas.openxmlformats.org/officeDocument/2006/relationships/hyperlink" Target="http://192.168.10.27:81/zentao/story-view-5859.html" TargetMode="External"/><Relationship Id="rId2" Type="http://schemas.openxmlformats.org/officeDocument/2006/relationships/hyperlink" Target="http://192.168.10.27:81/zentao/story-view-5755.html" TargetMode="External"/><Relationship Id="rId12" Type="http://schemas.openxmlformats.org/officeDocument/2006/relationships/hyperlink" Target="http://192.168.10.27:81/zentao/story-view-5720.html" TargetMode="External"/><Relationship Id="rId11" Type="http://schemas.openxmlformats.org/officeDocument/2006/relationships/hyperlink" Target="http://192.168.10.27:81/zentao/story-view-5690.html" TargetMode="External"/><Relationship Id="rId10" Type="http://schemas.openxmlformats.org/officeDocument/2006/relationships/hyperlink" Target="http://192.168.10.27:81/zentao/story-view-5692.html" TargetMode="External"/><Relationship Id="rId1" Type="http://schemas.openxmlformats.org/officeDocument/2006/relationships/hyperlink" Target="http://192.168.10.27:81/zentao/story-view-5537.html" TargetMode="External"/></Relationships>
</file>

<file path=xl/worksheets/_rels/sheet14.xml.rels><?xml version="1.0" encoding="UTF-8" standalone="yes"?>
<Relationships xmlns="http://schemas.openxmlformats.org/package/2006/relationships"><Relationship Id="rId9" Type="http://schemas.openxmlformats.org/officeDocument/2006/relationships/hyperlink" Target="http://192.168.10.27:81/zentao/story-view-5031.html" TargetMode="External"/><Relationship Id="rId8" Type="http://schemas.openxmlformats.org/officeDocument/2006/relationships/hyperlink" Target="http://192.168.10.27:81/zentao/story-view-4913.html" TargetMode="External"/><Relationship Id="rId7" Type="http://schemas.openxmlformats.org/officeDocument/2006/relationships/hyperlink" Target="http://192.168.10.27:81/zentao/story-view-4805.html" TargetMode="External"/><Relationship Id="rId6" Type="http://schemas.openxmlformats.org/officeDocument/2006/relationships/hyperlink" Target="http://192.168.10.27:81/zentao/story-view-4786.html" TargetMode="External"/><Relationship Id="rId5" Type="http://schemas.openxmlformats.org/officeDocument/2006/relationships/hyperlink" Target="http://192.168.10.27:81/zentao/story-view-4780.html" TargetMode="External"/><Relationship Id="rId4" Type="http://schemas.openxmlformats.org/officeDocument/2006/relationships/hyperlink" Target="http://192.168.10.27:81/zentao/story-view-4757.html" TargetMode="External"/><Relationship Id="rId32" Type="http://schemas.openxmlformats.org/officeDocument/2006/relationships/hyperlink" Target="http://192.168.10.27:81/zentao/story-view-5845.html" TargetMode="External"/><Relationship Id="rId31" Type="http://schemas.openxmlformats.org/officeDocument/2006/relationships/hyperlink" Target="http://192.168.10.27:81/zentao/story-view-5842.html" TargetMode="External"/><Relationship Id="rId30" Type="http://schemas.openxmlformats.org/officeDocument/2006/relationships/hyperlink" Target="http://192.168.10.27:81/zentao/story-view-5802.html" TargetMode="External"/><Relationship Id="rId3" Type="http://schemas.openxmlformats.org/officeDocument/2006/relationships/hyperlink" Target="http://192.168.10.27:81/zentao/story-view-4748.html" TargetMode="External"/><Relationship Id="rId29" Type="http://schemas.openxmlformats.org/officeDocument/2006/relationships/hyperlink" Target="http://192.168.10.27:81/zentao/story-view-5793.html" TargetMode="External"/><Relationship Id="rId28" Type="http://schemas.openxmlformats.org/officeDocument/2006/relationships/hyperlink" Target="http://192.168.10.27:81/zentao/story-view-5766.html" TargetMode="External"/><Relationship Id="rId27" Type="http://schemas.openxmlformats.org/officeDocument/2006/relationships/hyperlink" Target="http://192.168.10.27:81/zentao/story-view-5755.html" TargetMode="External"/><Relationship Id="rId26" Type="http://schemas.openxmlformats.org/officeDocument/2006/relationships/hyperlink" Target="http://192.168.10.27:81/zentao/story-view-5687.html" TargetMode="External"/><Relationship Id="rId25" Type="http://schemas.openxmlformats.org/officeDocument/2006/relationships/hyperlink" Target="http://192.168.10.27:81/zentao/story-view-6079.html" TargetMode="External"/><Relationship Id="rId24" Type="http://schemas.openxmlformats.org/officeDocument/2006/relationships/hyperlink" Target="http://192.168.10.27:81/zentao/story-view-6074.html" TargetMode="External"/><Relationship Id="rId23" Type="http://schemas.openxmlformats.org/officeDocument/2006/relationships/hyperlink" Target="http://192.168.10.27:81/zentao/story-view-6006.html" TargetMode="External"/><Relationship Id="rId22" Type="http://schemas.openxmlformats.org/officeDocument/2006/relationships/hyperlink" Target="http://192.168.10.27:81/zentao/story-view-6003.html" TargetMode="External"/><Relationship Id="rId21" Type="http://schemas.openxmlformats.org/officeDocument/2006/relationships/hyperlink" Target="http://192.168.10.27:81/zentao/story-view-5977.html" TargetMode="External"/><Relationship Id="rId20" Type="http://schemas.openxmlformats.org/officeDocument/2006/relationships/hyperlink" Target="http://192.168.10.27:81/zentao/story-view-5974.html" TargetMode="External"/><Relationship Id="rId2" Type="http://schemas.openxmlformats.org/officeDocument/2006/relationships/hyperlink" Target="http://192.168.10.27:81/zentao/story-view-4356.html" TargetMode="External"/><Relationship Id="rId19" Type="http://schemas.openxmlformats.org/officeDocument/2006/relationships/hyperlink" Target="http://192.168.10.27:81/zentao/story-view-5908.html" TargetMode="External"/><Relationship Id="rId18" Type="http://schemas.openxmlformats.org/officeDocument/2006/relationships/hyperlink" Target="http://192.168.10.27:81/zentao/story-view-5900.html" TargetMode="External"/><Relationship Id="rId17" Type="http://schemas.openxmlformats.org/officeDocument/2006/relationships/hyperlink" Target="http://192.168.10.27:81/zentao/story-view-5879.html" TargetMode="External"/><Relationship Id="rId16" Type="http://schemas.openxmlformats.org/officeDocument/2006/relationships/hyperlink" Target="http://192.168.10.27:81/zentao/story-view-5860.html" TargetMode="External"/><Relationship Id="rId15" Type="http://schemas.openxmlformats.org/officeDocument/2006/relationships/hyperlink" Target="http://192.168.10.27:81/zentao/story-view-5846.html" TargetMode="External"/><Relationship Id="rId14" Type="http://schemas.openxmlformats.org/officeDocument/2006/relationships/hyperlink" Target="http://192.168.10.27:81/zentao/story-view-5829.html" TargetMode="External"/><Relationship Id="rId13" Type="http://schemas.openxmlformats.org/officeDocument/2006/relationships/hyperlink" Target="http://192.168.10.27:81/zentao/story-view-5819.html" TargetMode="External"/><Relationship Id="rId12" Type="http://schemas.openxmlformats.org/officeDocument/2006/relationships/hyperlink" Target="http://192.168.10.27:81/zentao/story-view-5796.html" TargetMode="External"/><Relationship Id="rId11" Type="http://schemas.openxmlformats.org/officeDocument/2006/relationships/hyperlink" Target="http://192.168.10.27:81/zentao/story-view-5455.html" TargetMode="External"/><Relationship Id="rId10" Type="http://schemas.openxmlformats.org/officeDocument/2006/relationships/hyperlink" Target="http://192.168.10.27:81/zentao/story-view-5230.html" TargetMode="External"/><Relationship Id="rId1" Type="http://schemas.openxmlformats.org/officeDocument/2006/relationships/hyperlink" Target="http://192.168.10.27:81/zentao/story-view-3822.html"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192.168.10.27:81/zentao/story-view-5977.html"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192.168.10.27:81/zentao/testtask-browse-9-0-local,totalStatus-end_asc-17-20.html" TargetMode="External"/><Relationship Id="rId8" Type="http://schemas.openxmlformats.org/officeDocument/2006/relationships/hyperlink" Target="http://192.168.10.27:81/zentao/testtask-browse-9-0-local,totalStatus-begin_asc-17-20.html" TargetMode="External"/><Relationship Id="rId7" Type="http://schemas.openxmlformats.org/officeDocument/2006/relationships/hyperlink" Target="http://192.168.10.27:81/zentao/testtask-browse-9-0-local,totalStatus-owner_asc-17-20.html" TargetMode="External"/><Relationship Id="rId6" Type="http://schemas.openxmlformats.org/officeDocument/2006/relationships/hyperlink" Target="http://192.168.10.27:81/zentao/testtask-browse-9-0-local,totalStatus-build_asc-17-20.html" TargetMode="External"/><Relationship Id="rId55" Type="http://schemas.openxmlformats.org/officeDocument/2006/relationships/hyperlink" Target="http://192.168.10.27:81/zentao/testtask-view-6428.html" TargetMode="External"/><Relationship Id="rId54" Type="http://schemas.openxmlformats.org/officeDocument/2006/relationships/hyperlink" Target="http://192.168.10.27:81/zentao/testtask-view-6409.html" TargetMode="External"/><Relationship Id="rId53" Type="http://schemas.openxmlformats.org/officeDocument/2006/relationships/hyperlink" Target="http://192.168.10.27:81/zentao/testtask-view-6404.html" TargetMode="External"/><Relationship Id="rId52" Type="http://schemas.openxmlformats.org/officeDocument/2006/relationships/hyperlink" Target="http://192.168.10.27:81/zentao/testtask-view-6397.html" TargetMode="External"/><Relationship Id="rId51" Type="http://schemas.openxmlformats.org/officeDocument/2006/relationships/hyperlink" Target="http://192.168.10.27:81/zentao/testtask-view-6388.html" TargetMode="External"/><Relationship Id="rId50" Type="http://schemas.openxmlformats.org/officeDocument/2006/relationships/hyperlink" Target="http://192.168.10.27:81/zentao/testtask-view-6386.html" TargetMode="External"/><Relationship Id="rId5" Type="http://schemas.openxmlformats.org/officeDocument/2006/relationships/hyperlink" Target="http://192.168.10.27:81/zentao/testtask-browse-9-0-local,totalStatus-project_asc-17-20.html" TargetMode="External"/><Relationship Id="rId49" Type="http://schemas.openxmlformats.org/officeDocument/2006/relationships/hyperlink" Target="http://192.168.10.27:81/zentao/testtask-view-6384.html" TargetMode="External"/><Relationship Id="rId48" Type="http://schemas.openxmlformats.org/officeDocument/2006/relationships/hyperlink" Target="http://192.168.10.27:81/zentao/testtask-view-6382.html" TargetMode="External"/><Relationship Id="rId47" Type="http://schemas.openxmlformats.org/officeDocument/2006/relationships/hyperlink" Target="http://192.168.10.27:81/zentao/testtask-view-6378.html" TargetMode="External"/><Relationship Id="rId46" Type="http://schemas.openxmlformats.org/officeDocument/2006/relationships/hyperlink" Target="http://192.168.10.27:81/zentao/testtask-view-6377.html" TargetMode="External"/><Relationship Id="rId45" Type="http://schemas.openxmlformats.org/officeDocument/2006/relationships/hyperlink" Target="http://192.168.10.27:81/zentao/testtask-view-6370.html" TargetMode="External"/><Relationship Id="rId44" Type="http://schemas.openxmlformats.org/officeDocument/2006/relationships/hyperlink" Target="http://192.168.10.27:81/zentao/testtask-view-6367.html" TargetMode="External"/><Relationship Id="rId43" Type="http://schemas.openxmlformats.org/officeDocument/2006/relationships/hyperlink" Target="http://192.168.10.27:81/zentao/testtask-view-6366.html" TargetMode="External"/><Relationship Id="rId42" Type="http://schemas.openxmlformats.org/officeDocument/2006/relationships/hyperlink" Target="http://192.168.10.27:81/zentao/testtask-view-6364.html" TargetMode="External"/><Relationship Id="rId41" Type="http://schemas.openxmlformats.org/officeDocument/2006/relationships/hyperlink" Target="http://192.168.10.27:81/zentao/testtask-view-6362.html" TargetMode="External"/><Relationship Id="rId40" Type="http://schemas.openxmlformats.org/officeDocument/2006/relationships/hyperlink" Target="http://192.168.10.27:81/zentao/testtask-view-6361.html" TargetMode="External"/><Relationship Id="rId4" Type="http://schemas.openxmlformats.org/officeDocument/2006/relationships/hyperlink" Target="http://192.168.10.27:81/zentao/testtask-browse-9-0-local,totalStatus-product_asc-17-20.html" TargetMode="External"/><Relationship Id="rId39" Type="http://schemas.openxmlformats.org/officeDocument/2006/relationships/hyperlink" Target="http://192.168.10.27:81/zentao/testtask-view-6360.html" TargetMode="External"/><Relationship Id="rId38" Type="http://schemas.openxmlformats.org/officeDocument/2006/relationships/hyperlink" Target="http://192.168.10.27:81/zentao/testtask-view-6358.html" TargetMode="External"/><Relationship Id="rId37" Type="http://schemas.openxmlformats.org/officeDocument/2006/relationships/hyperlink" Target="http://192.168.10.27:81/zentao/testtask-view-6357.html" TargetMode="External"/><Relationship Id="rId36" Type="http://schemas.openxmlformats.org/officeDocument/2006/relationships/hyperlink" Target="http://192.168.10.27:81/zentao/testtask-view-6352.html" TargetMode="External"/><Relationship Id="rId35" Type="http://schemas.openxmlformats.org/officeDocument/2006/relationships/hyperlink" Target="http://192.168.10.27:81/zentao/testtask-view-6351.html" TargetMode="External"/><Relationship Id="rId34" Type="http://schemas.openxmlformats.org/officeDocument/2006/relationships/hyperlink" Target="http://192.168.10.27:81/zentao/testtask-view-6528.html" TargetMode="External"/><Relationship Id="rId33" Type="http://schemas.openxmlformats.org/officeDocument/2006/relationships/hyperlink" Target="http://192.168.10.27:81/zentao/testtask-view-6525.html" TargetMode="External"/><Relationship Id="rId32" Type="http://schemas.openxmlformats.org/officeDocument/2006/relationships/hyperlink" Target="http://192.168.10.27:81/zentao/testtask-view-6521.html" TargetMode="External"/><Relationship Id="rId31" Type="http://schemas.openxmlformats.org/officeDocument/2006/relationships/hyperlink" Target="http://192.168.10.27:81/zentao/testtask-view-6519.html" TargetMode="External"/><Relationship Id="rId30" Type="http://schemas.openxmlformats.org/officeDocument/2006/relationships/hyperlink" Target="http://192.168.10.27:81/zentao/testtask-view-6518.html" TargetMode="External"/><Relationship Id="rId3" Type="http://schemas.openxmlformats.org/officeDocument/2006/relationships/hyperlink" Target="http://192.168.10.27:81/zentao/testtask-browse-9-0-local,totalStatus-name_asc-17-20.html" TargetMode="External"/><Relationship Id="rId29" Type="http://schemas.openxmlformats.org/officeDocument/2006/relationships/hyperlink" Target="http://192.168.10.27:81/zentao/testtask-view-6517.html" TargetMode="External"/><Relationship Id="rId28" Type="http://schemas.openxmlformats.org/officeDocument/2006/relationships/hyperlink" Target="http://192.168.10.27:81/zentao/testtask-view-6515.html" TargetMode="External"/><Relationship Id="rId27" Type="http://schemas.openxmlformats.org/officeDocument/2006/relationships/hyperlink" Target="http://192.168.10.27:81/zentao/testtask-view-6511.html" TargetMode="External"/><Relationship Id="rId26" Type="http://schemas.openxmlformats.org/officeDocument/2006/relationships/hyperlink" Target="http://192.168.10.27:81/zentao/testtask-view-6508.html" TargetMode="External"/><Relationship Id="rId25" Type="http://schemas.openxmlformats.org/officeDocument/2006/relationships/hyperlink" Target="http://192.168.10.27:81/zentao/testtask-view-6505.html" TargetMode="External"/><Relationship Id="rId24" Type="http://schemas.openxmlformats.org/officeDocument/2006/relationships/hyperlink" Target="http://192.168.10.27:81/zentao/testtask-view-6501.html" TargetMode="External"/><Relationship Id="rId23" Type="http://schemas.openxmlformats.org/officeDocument/2006/relationships/hyperlink" Target="http://192.168.10.27:81/zentao/testtask-view-6500.html" TargetMode="External"/><Relationship Id="rId22" Type="http://schemas.openxmlformats.org/officeDocument/2006/relationships/hyperlink" Target="http://192.168.10.27:81/zentao/testtask-view-6494.html" TargetMode="External"/><Relationship Id="rId21" Type="http://schemas.openxmlformats.org/officeDocument/2006/relationships/hyperlink" Target="http://192.168.10.27:81/zentao/testtask-view-6491.html" TargetMode="External"/><Relationship Id="rId20" Type="http://schemas.openxmlformats.org/officeDocument/2006/relationships/hyperlink" Target="http://192.168.10.27:81/zentao/testtask-view-6489.html" TargetMode="External"/><Relationship Id="rId2" Type="http://schemas.openxmlformats.org/officeDocument/2006/relationships/hyperlink" Target="http://192.168.10.27:81/zentao/testtask-browse-9-0-local,totalStatus-pri_asc-17-20.html" TargetMode="External"/><Relationship Id="rId19" Type="http://schemas.openxmlformats.org/officeDocument/2006/relationships/hyperlink" Target="http://192.168.10.27:81/zentao/testtask-view-6488.html" TargetMode="External"/><Relationship Id="rId18" Type="http://schemas.openxmlformats.org/officeDocument/2006/relationships/hyperlink" Target="http://192.168.10.27:81/zentao/testtask-view-6484.html" TargetMode="External"/><Relationship Id="rId17" Type="http://schemas.openxmlformats.org/officeDocument/2006/relationships/hyperlink" Target="http://192.168.10.27:81/zentao/testtask-view-6469.html" TargetMode="External"/><Relationship Id="rId16" Type="http://schemas.openxmlformats.org/officeDocument/2006/relationships/hyperlink" Target="http://192.168.10.27:81/zentao/testtask-view-6468.html" TargetMode="External"/><Relationship Id="rId15" Type="http://schemas.openxmlformats.org/officeDocument/2006/relationships/hyperlink" Target="http://192.168.10.27:81/zentao/testtask-view-6465.html" TargetMode="External"/><Relationship Id="rId14" Type="http://schemas.openxmlformats.org/officeDocument/2006/relationships/hyperlink" Target="http://192.168.10.27:81/zentao/testtask-view-6463.html" TargetMode="External"/><Relationship Id="rId13" Type="http://schemas.openxmlformats.org/officeDocument/2006/relationships/hyperlink" Target="http://192.168.10.27:81/zentao/testtask-view-6451.html" TargetMode="External"/><Relationship Id="rId12" Type="http://schemas.openxmlformats.org/officeDocument/2006/relationships/hyperlink" Target="http://192.168.10.27:81/zentao/testtask-view-6449.html" TargetMode="External"/><Relationship Id="rId11" Type="http://schemas.openxmlformats.org/officeDocument/2006/relationships/hyperlink" Target="http://192.168.10.27:81/zentao/testtask-view-6444.html" TargetMode="External"/><Relationship Id="rId10" Type="http://schemas.openxmlformats.org/officeDocument/2006/relationships/hyperlink" Target="http://192.168.10.27:81/zentao/testtask-browse-9-0-local,totalStatus-status_asc-17-20.html" TargetMode="External"/><Relationship Id="rId1" Type="http://schemas.openxmlformats.org/officeDocument/2006/relationships/hyperlink" Target="http://192.168.10.27:81/zentao/testtask-browse-9-0-local,totalStatus-id_asc-17-20.html" TargetMode="External"/></Relationships>
</file>

<file path=xl/worksheets/_rels/sheet7.xml.rels><?xml version="1.0" encoding="UTF-8" standalone="yes"?>
<Relationships xmlns="http://schemas.openxmlformats.org/package/2006/relationships"><Relationship Id="rId99" Type="http://schemas.openxmlformats.org/officeDocument/2006/relationships/hyperlink" Target="http://192.168.10.27:81/zentao/bug-view-22400.html" TargetMode="External"/><Relationship Id="rId98" Type="http://schemas.openxmlformats.org/officeDocument/2006/relationships/hyperlink" Target="http://192.168.10.27:81/zentao/bug-view-22361.html" TargetMode="External"/><Relationship Id="rId97" Type="http://schemas.openxmlformats.org/officeDocument/2006/relationships/hyperlink" Target="http://192.168.10.27:81/zentao/bug-view-22360.html" TargetMode="External"/><Relationship Id="rId96" Type="http://schemas.openxmlformats.org/officeDocument/2006/relationships/hyperlink" Target="http://192.168.10.27:81/zentao/bug-view-22359.html" TargetMode="External"/><Relationship Id="rId95" Type="http://schemas.openxmlformats.org/officeDocument/2006/relationships/hyperlink" Target="http://192.168.10.27:81/zentao/bug-view-22356.html" TargetMode="External"/><Relationship Id="rId94" Type="http://schemas.openxmlformats.org/officeDocument/2006/relationships/hyperlink" Target="http://192.168.10.27:81/zentao/bug-view-22354.html" TargetMode="External"/><Relationship Id="rId93" Type="http://schemas.openxmlformats.org/officeDocument/2006/relationships/hyperlink" Target="http://192.168.10.27:81/zentao/bug-view-22348.html" TargetMode="External"/><Relationship Id="rId92" Type="http://schemas.openxmlformats.org/officeDocument/2006/relationships/hyperlink" Target="http://192.168.10.27:81/zentao/bug-view-22339.html" TargetMode="External"/><Relationship Id="rId91" Type="http://schemas.openxmlformats.org/officeDocument/2006/relationships/hyperlink" Target="http://192.168.10.27:81/zentao/bug-view-22334.html" TargetMode="External"/><Relationship Id="rId90" Type="http://schemas.openxmlformats.org/officeDocument/2006/relationships/hyperlink" Target="http://192.168.10.27:81/zentao/bug-view-22333.html" TargetMode="External"/><Relationship Id="rId9" Type="http://schemas.openxmlformats.org/officeDocument/2006/relationships/hyperlink" Target="http://192.168.10.27:81/zentao/bug-browse-9-0-bysearch-myQueryID-resolvedBy_asc-24-100.html" TargetMode="External"/><Relationship Id="rId89" Type="http://schemas.openxmlformats.org/officeDocument/2006/relationships/hyperlink" Target="http://192.168.10.27:81/zentao/bug-view-22327.html" TargetMode="External"/><Relationship Id="rId88" Type="http://schemas.openxmlformats.org/officeDocument/2006/relationships/hyperlink" Target="http://192.168.10.27:81/zentao/bug-view-22323.html" TargetMode="External"/><Relationship Id="rId87" Type="http://schemas.openxmlformats.org/officeDocument/2006/relationships/hyperlink" Target="http://192.168.10.27:81/zentao/bug-view-22313.html" TargetMode="External"/><Relationship Id="rId86" Type="http://schemas.openxmlformats.org/officeDocument/2006/relationships/hyperlink" Target="http://192.168.10.27:81/zentao/bug-view-22312.html" TargetMode="External"/><Relationship Id="rId85" Type="http://schemas.openxmlformats.org/officeDocument/2006/relationships/hyperlink" Target="http://192.168.10.27:81/zentao/bug-view-22311.html" TargetMode="External"/><Relationship Id="rId84" Type="http://schemas.openxmlformats.org/officeDocument/2006/relationships/hyperlink" Target="http://192.168.10.27:81/zentao/bug-view-22308.html" TargetMode="External"/><Relationship Id="rId83" Type="http://schemas.openxmlformats.org/officeDocument/2006/relationships/hyperlink" Target="http://192.168.10.27:81/zentao/bug-view-22300.html" TargetMode="External"/><Relationship Id="rId82" Type="http://schemas.openxmlformats.org/officeDocument/2006/relationships/hyperlink" Target="http://192.168.10.27:81/zentao/bug-view-22299.html" TargetMode="External"/><Relationship Id="rId81" Type="http://schemas.openxmlformats.org/officeDocument/2006/relationships/hyperlink" Target="http://192.168.10.27:81/zentao/bug-view-22297.html" TargetMode="External"/><Relationship Id="rId80" Type="http://schemas.openxmlformats.org/officeDocument/2006/relationships/hyperlink" Target="http://192.168.10.27:81/zentao/bug-view-22296.html" TargetMode="External"/><Relationship Id="rId8" Type="http://schemas.openxmlformats.org/officeDocument/2006/relationships/hyperlink" Target="http://192.168.10.27:81/zentao/bug-browse-9-0-bysearch-myQueryID-assignedTo_asc-24-100.html" TargetMode="External"/><Relationship Id="rId79" Type="http://schemas.openxmlformats.org/officeDocument/2006/relationships/hyperlink" Target="http://192.168.10.27:81/zentao/bug-view-22279.html" TargetMode="External"/><Relationship Id="rId78" Type="http://schemas.openxmlformats.org/officeDocument/2006/relationships/hyperlink" Target="http://192.168.10.27:81/zentao/bug-view-22278.html" TargetMode="External"/><Relationship Id="rId77" Type="http://schemas.openxmlformats.org/officeDocument/2006/relationships/hyperlink" Target="http://192.168.10.27:81/zentao/bug-view-22277.html" TargetMode="External"/><Relationship Id="rId76" Type="http://schemas.openxmlformats.org/officeDocument/2006/relationships/hyperlink" Target="http://192.168.10.27:81/zentao/bug-view-22276.html" TargetMode="External"/><Relationship Id="rId75" Type="http://schemas.openxmlformats.org/officeDocument/2006/relationships/hyperlink" Target="http://192.168.10.27:81/zentao/bug-view-22275.html" TargetMode="External"/><Relationship Id="rId74" Type="http://schemas.openxmlformats.org/officeDocument/2006/relationships/hyperlink" Target="http://192.168.10.27:81/zentao/bug-view-22273.html" TargetMode="External"/><Relationship Id="rId73" Type="http://schemas.openxmlformats.org/officeDocument/2006/relationships/hyperlink" Target="http://192.168.10.27:81/zentao/bug-view-22271.html" TargetMode="External"/><Relationship Id="rId72" Type="http://schemas.openxmlformats.org/officeDocument/2006/relationships/hyperlink" Target="http://192.168.10.27:81/zentao/bug-view-22268.html" TargetMode="External"/><Relationship Id="rId71" Type="http://schemas.openxmlformats.org/officeDocument/2006/relationships/hyperlink" Target="http://192.168.10.27:81/zentao/bug-view-22263.html" TargetMode="External"/><Relationship Id="rId70" Type="http://schemas.openxmlformats.org/officeDocument/2006/relationships/hyperlink" Target="http://192.168.10.27:81/zentao/bug-view-22262.html" TargetMode="External"/><Relationship Id="rId7" Type="http://schemas.openxmlformats.org/officeDocument/2006/relationships/hyperlink" Target="http://192.168.10.27:81/zentao/bug-browse-9-0-bysearch-myQueryID-openedDate_asc-24-100.html" TargetMode="External"/><Relationship Id="rId69" Type="http://schemas.openxmlformats.org/officeDocument/2006/relationships/hyperlink" Target="http://192.168.10.27:81/zentao/bug-view-22226.html" TargetMode="External"/><Relationship Id="rId68" Type="http://schemas.openxmlformats.org/officeDocument/2006/relationships/hyperlink" Target="http://192.168.10.27:81/zentao/bug-view-22180.html" TargetMode="External"/><Relationship Id="rId67" Type="http://schemas.openxmlformats.org/officeDocument/2006/relationships/hyperlink" Target="http://192.168.10.27:81/zentao/bug-view-22177.html" TargetMode="External"/><Relationship Id="rId66" Type="http://schemas.openxmlformats.org/officeDocument/2006/relationships/hyperlink" Target="http://192.168.10.27:81/zentao/bug-view-22175.html" TargetMode="External"/><Relationship Id="rId65" Type="http://schemas.openxmlformats.org/officeDocument/2006/relationships/hyperlink" Target="http://192.168.10.27:81/zentao/bug-view-22107.html" TargetMode="External"/><Relationship Id="rId64" Type="http://schemas.openxmlformats.org/officeDocument/2006/relationships/hyperlink" Target="http://192.168.10.27:81/zentao/bug-view-22101.html" TargetMode="External"/><Relationship Id="rId63" Type="http://schemas.openxmlformats.org/officeDocument/2006/relationships/hyperlink" Target="http://192.168.10.27:81/zentao/bug-view-22096.html" TargetMode="External"/><Relationship Id="rId62" Type="http://schemas.openxmlformats.org/officeDocument/2006/relationships/hyperlink" Target="http://192.168.10.27:81/zentao/bug-view-22088.html" TargetMode="External"/><Relationship Id="rId61" Type="http://schemas.openxmlformats.org/officeDocument/2006/relationships/hyperlink" Target="http://192.168.10.27:81/zentao/bug-view-22086.html" TargetMode="External"/><Relationship Id="rId60" Type="http://schemas.openxmlformats.org/officeDocument/2006/relationships/hyperlink" Target="http://192.168.10.27:81/zentao/bug-view-22084.html" TargetMode="External"/><Relationship Id="rId6" Type="http://schemas.openxmlformats.org/officeDocument/2006/relationships/hyperlink" Target="http://192.168.10.27:81/zentao/bug-browse-9-0-bysearch-myQueryID-openedBy_asc-24-100.html" TargetMode="External"/><Relationship Id="rId59" Type="http://schemas.openxmlformats.org/officeDocument/2006/relationships/hyperlink" Target="http://192.168.10.27:81/zentao/bug-view-22071.html" TargetMode="External"/><Relationship Id="rId58" Type="http://schemas.openxmlformats.org/officeDocument/2006/relationships/hyperlink" Target="http://192.168.10.27:81/zentao/bug-view-22069.html" TargetMode="External"/><Relationship Id="rId57" Type="http://schemas.openxmlformats.org/officeDocument/2006/relationships/hyperlink" Target="http://192.168.10.27:81/zentao/bug-view-22068.html" TargetMode="External"/><Relationship Id="rId56" Type="http://schemas.openxmlformats.org/officeDocument/2006/relationships/hyperlink" Target="http://192.168.10.27:81/zentao/bug-view-22067.html" TargetMode="External"/><Relationship Id="rId55" Type="http://schemas.openxmlformats.org/officeDocument/2006/relationships/hyperlink" Target="http://192.168.10.27:81/zentao/bug-view-22065.html" TargetMode="External"/><Relationship Id="rId54" Type="http://schemas.openxmlformats.org/officeDocument/2006/relationships/hyperlink" Target="http://192.168.10.27:81/zentao/bug-view-22060.html" TargetMode="External"/><Relationship Id="rId53" Type="http://schemas.openxmlformats.org/officeDocument/2006/relationships/hyperlink" Target="http://192.168.10.27:81/zentao/bug-view-22058.html" TargetMode="External"/><Relationship Id="rId52" Type="http://schemas.openxmlformats.org/officeDocument/2006/relationships/hyperlink" Target="http://192.168.10.27:81/zentao/bug-view-22048.html" TargetMode="External"/><Relationship Id="rId51" Type="http://schemas.openxmlformats.org/officeDocument/2006/relationships/hyperlink" Target="http://192.168.10.27:81/zentao/bug-view-22043.html" TargetMode="External"/><Relationship Id="rId50" Type="http://schemas.openxmlformats.org/officeDocument/2006/relationships/hyperlink" Target="http://192.168.10.27:81/zentao/bug-view-22041.html" TargetMode="External"/><Relationship Id="rId5" Type="http://schemas.openxmlformats.org/officeDocument/2006/relationships/hyperlink" Target="http://192.168.10.27:81/zentao/bug-browse-9-0-bysearch-myQueryID-status_asc-24-100.html" TargetMode="External"/><Relationship Id="rId49" Type="http://schemas.openxmlformats.org/officeDocument/2006/relationships/hyperlink" Target="http://192.168.10.27:81/zentao/bug-view-22887.html" TargetMode="External"/><Relationship Id="rId48" Type="http://schemas.openxmlformats.org/officeDocument/2006/relationships/hyperlink" Target="http://192.168.10.27:81/zentao/bug-view-22881.html" TargetMode="External"/><Relationship Id="rId47" Type="http://schemas.openxmlformats.org/officeDocument/2006/relationships/hyperlink" Target="http://192.168.10.27:81/zentao/bug-view-22879.html" TargetMode="External"/><Relationship Id="rId46" Type="http://schemas.openxmlformats.org/officeDocument/2006/relationships/hyperlink" Target="http://192.168.10.27:81/zentao/bug-view-22876.html" TargetMode="External"/><Relationship Id="rId45" Type="http://schemas.openxmlformats.org/officeDocument/2006/relationships/hyperlink" Target="http://192.168.10.27:81/zentao/bug-view-22874.html" TargetMode="External"/><Relationship Id="rId44" Type="http://schemas.openxmlformats.org/officeDocument/2006/relationships/hyperlink" Target="http://192.168.10.27:81/zentao/bug-view-22871.html" TargetMode="External"/><Relationship Id="rId43" Type="http://schemas.openxmlformats.org/officeDocument/2006/relationships/hyperlink" Target="http://192.168.10.27:81/zentao/bug-view-22869.html" TargetMode="External"/><Relationship Id="rId42" Type="http://schemas.openxmlformats.org/officeDocument/2006/relationships/hyperlink" Target="http://192.168.10.27:81/zentao/bug-view-22865.html" TargetMode="External"/><Relationship Id="rId41" Type="http://schemas.openxmlformats.org/officeDocument/2006/relationships/hyperlink" Target="http://192.168.10.27:81/zentao/bug-view-22864.html" TargetMode="External"/><Relationship Id="rId40" Type="http://schemas.openxmlformats.org/officeDocument/2006/relationships/hyperlink" Target="http://192.168.10.27:81/zentao/bug-view-22862.html" TargetMode="External"/><Relationship Id="rId4" Type="http://schemas.openxmlformats.org/officeDocument/2006/relationships/hyperlink" Target="http://192.168.10.27:81/zentao/bug-browse-9-0-bysearch-myQueryID-openedBuild_asc-24-100.html" TargetMode="External"/><Relationship Id="rId39" Type="http://schemas.openxmlformats.org/officeDocument/2006/relationships/hyperlink" Target="http://192.168.10.27:81/zentao/bug-view-22861.html" TargetMode="External"/><Relationship Id="rId38" Type="http://schemas.openxmlformats.org/officeDocument/2006/relationships/hyperlink" Target="http://192.168.10.27:81/zentao/bug-view-22859.html" TargetMode="External"/><Relationship Id="rId37" Type="http://schemas.openxmlformats.org/officeDocument/2006/relationships/hyperlink" Target="http://192.168.10.27:81/zentao/bug-view-22833.html" TargetMode="External"/><Relationship Id="rId36" Type="http://schemas.openxmlformats.org/officeDocument/2006/relationships/hyperlink" Target="http://192.168.10.27:81/zentao/bug-view-22818.html" TargetMode="External"/><Relationship Id="rId35" Type="http://schemas.openxmlformats.org/officeDocument/2006/relationships/hyperlink" Target="http://192.168.10.27:81/zentao/bug-view-22813.html" TargetMode="External"/><Relationship Id="rId34" Type="http://schemas.openxmlformats.org/officeDocument/2006/relationships/hyperlink" Target="http://192.168.10.27:81/zentao/bug-view-22811.html" TargetMode="External"/><Relationship Id="rId33" Type="http://schemas.openxmlformats.org/officeDocument/2006/relationships/hyperlink" Target="http://192.168.10.27:81/zentao/bug-view-22805.html" TargetMode="External"/><Relationship Id="rId32" Type="http://schemas.openxmlformats.org/officeDocument/2006/relationships/hyperlink" Target="http://192.168.10.27:81/zentao/bug-view-22797.html" TargetMode="External"/><Relationship Id="rId31" Type="http://schemas.openxmlformats.org/officeDocument/2006/relationships/hyperlink" Target="http://192.168.10.27:81/zentao/bug-view-22795.html" TargetMode="External"/><Relationship Id="rId30" Type="http://schemas.openxmlformats.org/officeDocument/2006/relationships/hyperlink" Target="http://192.168.10.27:81/zentao/bug-view-22785.html" TargetMode="External"/><Relationship Id="rId3" Type="http://schemas.openxmlformats.org/officeDocument/2006/relationships/hyperlink" Target="http://192.168.10.27:81/zentao/bug-browse-9-0-bysearch-myQueryID-title_asc-24-100.html" TargetMode="External"/><Relationship Id="rId29" Type="http://schemas.openxmlformats.org/officeDocument/2006/relationships/hyperlink" Target="http://192.168.10.27:81/zentao/bug-view-22783.html" TargetMode="External"/><Relationship Id="rId28" Type="http://schemas.openxmlformats.org/officeDocument/2006/relationships/hyperlink" Target="http://192.168.10.27:81/zentao/bug-view-22782.html" TargetMode="External"/><Relationship Id="rId27" Type="http://schemas.openxmlformats.org/officeDocument/2006/relationships/hyperlink" Target="http://192.168.10.27:81/zentao/bug-view-22780.html" TargetMode="External"/><Relationship Id="rId26" Type="http://schemas.openxmlformats.org/officeDocument/2006/relationships/hyperlink" Target="http://192.168.10.27:81/zentao/bug-view-22778.html" TargetMode="External"/><Relationship Id="rId25" Type="http://schemas.openxmlformats.org/officeDocument/2006/relationships/hyperlink" Target="http://192.168.10.27:81/zentao/bug-view-22776.html" TargetMode="External"/><Relationship Id="rId24" Type="http://schemas.openxmlformats.org/officeDocument/2006/relationships/hyperlink" Target="http://192.168.10.27:81/zentao/bug-view-22764.html" TargetMode="External"/><Relationship Id="rId23" Type="http://schemas.openxmlformats.org/officeDocument/2006/relationships/hyperlink" Target="http://192.168.10.27:81/zentao/bug-view-22684.html" TargetMode="External"/><Relationship Id="rId22" Type="http://schemas.openxmlformats.org/officeDocument/2006/relationships/hyperlink" Target="http://192.168.10.27:81/zentao/bug-view-22677.html" TargetMode="External"/><Relationship Id="rId21" Type="http://schemas.openxmlformats.org/officeDocument/2006/relationships/hyperlink" Target="http://192.168.10.27:81/zentao/bug-view-22632.html" TargetMode="External"/><Relationship Id="rId20" Type="http://schemas.openxmlformats.org/officeDocument/2006/relationships/hyperlink" Target="http://192.168.10.27:81/zentao/bug-view-22614.html" TargetMode="External"/><Relationship Id="rId2" Type="http://schemas.openxmlformats.org/officeDocument/2006/relationships/hyperlink" Target="http://192.168.10.27:81/zentao/bug-browse-9-0-bysearch-myQueryID-severity_asc-24-100.html" TargetMode="External"/><Relationship Id="rId19" Type="http://schemas.openxmlformats.org/officeDocument/2006/relationships/hyperlink" Target="http://192.168.10.27:81/zentao/bug-view-22599.html" TargetMode="External"/><Relationship Id="rId18" Type="http://schemas.openxmlformats.org/officeDocument/2006/relationships/hyperlink" Target="http://192.168.10.27:81/zentao/bug-view-22597.html" TargetMode="External"/><Relationship Id="rId17" Type="http://schemas.openxmlformats.org/officeDocument/2006/relationships/hyperlink" Target="http://192.168.10.27:81/zentao/bug-view-22596.html" TargetMode="External"/><Relationship Id="rId16" Type="http://schemas.openxmlformats.org/officeDocument/2006/relationships/hyperlink" Target="http://192.168.10.27:81/zentao/bug-view-22595.html" TargetMode="External"/><Relationship Id="rId15" Type="http://schemas.openxmlformats.org/officeDocument/2006/relationships/hyperlink" Target="http://192.168.10.27:81/zentao/bug-view-22589.html" TargetMode="External"/><Relationship Id="rId143" Type="http://schemas.openxmlformats.org/officeDocument/2006/relationships/hyperlink" Target="http://192.168.10.27:81/zentao/bug-view-21807.html" TargetMode="External"/><Relationship Id="rId142" Type="http://schemas.openxmlformats.org/officeDocument/2006/relationships/hyperlink" Target="http://192.168.10.27:81/zentao/bug-view-21803.html" TargetMode="External"/><Relationship Id="rId141" Type="http://schemas.openxmlformats.org/officeDocument/2006/relationships/hyperlink" Target="http://192.168.10.27:81/zentao/bug-view-21801.html" TargetMode="External"/><Relationship Id="rId140" Type="http://schemas.openxmlformats.org/officeDocument/2006/relationships/hyperlink" Target="http://192.168.10.27:81/zentao/bug-view-21797.html" TargetMode="External"/><Relationship Id="rId14" Type="http://schemas.openxmlformats.org/officeDocument/2006/relationships/hyperlink" Target="http://192.168.10.27:81/zentao/bug-view-22555.html" TargetMode="External"/><Relationship Id="rId139" Type="http://schemas.openxmlformats.org/officeDocument/2006/relationships/hyperlink" Target="http://192.168.10.27:81/zentao/bug-view-21796.html" TargetMode="External"/><Relationship Id="rId138" Type="http://schemas.openxmlformats.org/officeDocument/2006/relationships/hyperlink" Target="http://192.168.10.27:81/zentao/bug-view-21795.html" TargetMode="External"/><Relationship Id="rId137" Type="http://schemas.openxmlformats.org/officeDocument/2006/relationships/hyperlink" Target="http://192.168.10.27:81/zentao/bug-view-21794.html" TargetMode="External"/><Relationship Id="rId136" Type="http://schemas.openxmlformats.org/officeDocument/2006/relationships/hyperlink" Target="http://192.168.10.27:81/zentao/bug-view-21793.html" TargetMode="External"/><Relationship Id="rId135" Type="http://schemas.openxmlformats.org/officeDocument/2006/relationships/hyperlink" Target="http://192.168.10.27:81/zentao/bug-view-21790.html" TargetMode="External"/><Relationship Id="rId134" Type="http://schemas.openxmlformats.org/officeDocument/2006/relationships/hyperlink" Target="http://192.168.10.27:81/zentao/bug-view-21789.html" TargetMode="External"/><Relationship Id="rId133" Type="http://schemas.openxmlformats.org/officeDocument/2006/relationships/hyperlink" Target="http://192.168.10.27:81/zentao/bug-view-21784.html" TargetMode="External"/><Relationship Id="rId132" Type="http://schemas.openxmlformats.org/officeDocument/2006/relationships/hyperlink" Target="http://192.168.10.27:81/zentao/bug-view-21781.html" TargetMode="External"/><Relationship Id="rId131" Type="http://schemas.openxmlformats.org/officeDocument/2006/relationships/hyperlink" Target="http://192.168.10.27:81/zentao/bug-view-21779.html" TargetMode="External"/><Relationship Id="rId130" Type="http://schemas.openxmlformats.org/officeDocument/2006/relationships/hyperlink" Target="http://192.168.10.27:81/zentao/bug-view-21777.html" TargetMode="External"/><Relationship Id="rId13" Type="http://schemas.openxmlformats.org/officeDocument/2006/relationships/hyperlink" Target="http://192.168.10.27:81/zentao/bug-view-22544.html" TargetMode="External"/><Relationship Id="rId129" Type="http://schemas.openxmlformats.org/officeDocument/2006/relationships/hyperlink" Target="http://192.168.10.27:81/zentao/bug-view-21772.html" TargetMode="External"/><Relationship Id="rId128" Type="http://schemas.openxmlformats.org/officeDocument/2006/relationships/hyperlink" Target="http://192.168.10.27:81/zentao/bug-view-21770.html" TargetMode="External"/><Relationship Id="rId127" Type="http://schemas.openxmlformats.org/officeDocument/2006/relationships/hyperlink" Target="http://192.168.10.27:81/zentao/bug-view-21769.html" TargetMode="External"/><Relationship Id="rId126" Type="http://schemas.openxmlformats.org/officeDocument/2006/relationships/hyperlink" Target="http://192.168.10.27:81/zentao/bug-view-21767.html" TargetMode="External"/><Relationship Id="rId125" Type="http://schemas.openxmlformats.org/officeDocument/2006/relationships/hyperlink" Target="http://192.168.10.27:81/zentao/bug-view-22497.html" TargetMode="External"/><Relationship Id="rId124" Type="http://schemas.openxmlformats.org/officeDocument/2006/relationships/hyperlink" Target="http://192.168.10.27:81/zentao/bug-view-22490.html" TargetMode="External"/><Relationship Id="rId123" Type="http://schemas.openxmlformats.org/officeDocument/2006/relationships/hyperlink" Target="http://192.168.10.27:81/zentao/bug-view-22485.html" TargetMode="External"/><Relationship Id="rId122" Type="http://schemas.openxmlformats.org/officeDocument/2006/relationships/hyperlink" Target="http://192.168.10.27:81/zentao/bug-view-22475.html" TargetMode="External"/><Relationship Id="rId121" Type="http://schemas.openxmlformats.org/officeDocument/2006/relationships/hyperlink" Target="http://192.168.10.27:81/zentao/bug-view-22473.html" TargetMode="External"/><Relationship Id="rId120" Type="http://schemas.openxmlformats.org/officeDocument/2006/relationships/hyperlink" Target="http://192.168.10.27:81/zentao/bug-view-22472.html" TargetMode="External"/><Relationship Id="rId12" Type="http://schemas.openxmlformats.org/officeDocument/2006/relationships/hyperlink" Target="http://192.168.10.27:81/zentao/bug-view-22517.html" TargetMode="External"/><Relationship Id="rId119" Type="http://schemas.openxmlformats.org/officeDocument/2006/relationships/hyperlink" Target="http://192.168.10.27:81/zentao/bug-view-22468.html" TargetMode="External"/><Relationship Id="rId118" Type="http://schemas.openxmlformats.org/officeDocument/2006/relationships/hyperlink" Target="http://192.168.10.27:81/zentao/bug-view-22467.html" TargetMode="External"/><Relationship Id="rId117" Type="http://schemas.openxmlformats.org/officeDocument/2006/relationships/hyperlink" Target="http://192.168.10.27:81/zentao/bug-view-22466.html" TargetMode="External"/><Relationship Id="rId116" Type="http://schemas.openxmlformats.org/officeDocument/2006/relationships/hyperlink" Target="http://192.168.10.27:81/zentao/bug-view-22464.html" TargetMode="External"/><Relationship Id="rId115" Type="http://schemas.openxmlformats.org/officeDocument/2006/relationships/hyperlink" Target="http://192.168.10.27:81/zentao/bug-view-22448.html" TargetMode="External"/><Relationship Id="rId114" Type="http://schemas.openxmlformats.org/officeDocument/2006/relationships/hyperlink" Target="http://192.168.10.27:81/zentao/bug-view-22444.html" TargetMode="External"/><Relationship Id="rId113" Type="http://schemas.openxmlformats.org/officeDocument/2006/relationships/hyperlink" Target="http://192.168.10.27:81/zentao/bug-view-22443.html" TargetMode="External"/><Relationship Id="rId112" Type="http://schemas.openxmlformats.org/officeDocument/2006/relationships/hyperlink" Target="http://192.168.10.27:81/zentao/bug-view-22441.html" TargetMode="External"/><Relationship Id="rId111" Type="http://schemas.openxmlformats.org/officeDocument/2006/relationships/hyperlink" Target="http://192.168.10.27:81/zentao/bug-view-22439.html" TargetMode="External"/><Relationship Id="rId110" Type="http://schemas.openxmlformats.org/officeDocument/2006/relationships/hyperlink" Target="http://192.168.10.27:81/zentao/bug-view-22437.html" TargetMode="External"/><Relationship Id="rId11" Type="http://schemas.openxmlformats.org/officeDocument/2006/relationships/hyperlink" Target="http://192.168.10.27:81/zentao/bug-view-22503.html" TargetMode="External"/><Relationship Id="rId109" Type="http://schemas.openxmlformats.org/officeDocument/2006/relationships/hyperlink" Target="http://192.168.10.27:81/zentao/bug-view-22436.html" TargetMode="External"/><Relationship Id="rId108" Type="http://schemas.openxmlformats.org/officeDocument/2006/relationships/hyperlink" Target="http://192.168.10.27:81/zentao/bug-view-22432.html" TargetMode="External"/><Relationship Id="rId107" Type="http://schemas.openxmlformats.org/officeDocument/2006/relationships/hyperlink" Target="http://192.168.10.27:81/zentao/bug-view-22431.html" TargetMode="External"/><Relationship Id="rId106" Type="http://schemas.openxmlformats.org/officeDocument/2006/relationships/hyperlink" Target="http://192.168.10.27:81/zentao/bug-view-22425.html" TargetMode="External"/><Relationship Id="rId105" Type="http://schemas.openxmlformats.org/officeDocument/2006/relationships/hyperlink" Target="http://192.168.10.27:81/zentao/bug-view-22424.html" TargetMode="External"/><Relationship Id="rId104" Type="http://schemas.openxmlformats.org/officeDocument/2006/relationships/hyperlink" Target="http://192.168.10.27:81/zentao/bug-view-22421.html" TargetMode="External"/><Relationship Id="rId103" Type="http://schemas.openxmlformats.org/officeDocument/2006/relationships/hyperlink" Target="http://192.168.10.27:81/zentao/bug-view-22418.html" TargetMode="External"/><Relationship Id="rId102" Type="http://schemas.openxmlformats.org/officeDocument/2006/relationships/hyperlink" Target="http://192.168.10.27:81/zentao/bug-view-22417.html" TargetMode="External"/><Relationship Id="rId101" Type="http://schemas.openxmlformats.org/officeDocument/2006/relationships/hyperlink" Target="http://192.168.10.27:81/zentao/bug-view-22405.html" TargetMode="External"/><Relationship Id="rId100" Type="http://schemas.openxmlformats.org/officeDocument/2006/relationships/hyperlink" Target="http://192.168.10.27:81/zentao/bug-view-22403.html" TargetMode="External"/><Relationship Id="rId10" Type="http://schemas.openxmlformats.org/officeDocument/2006/relationships/hyperlink" Target="http://192.168.10.27:81/zentao/bug-browse-9-0-bysearch-myQueryID-resolution_asc-24-100.html" TargetMode="External"/><Relationship Id="rId1" Type="http://schemas.openxmlformats.org/officeDocument/2006/relationships/hyperlink" Target="http://192.168.10.27:81/zentao/bug-browse-9-0-bysearch-myQueryID-id_asc-24-100.html"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192.168.10.27:81/zentao/bug-browse-9-0-bysearch-myQueryID-resolvedBy_asc-24-100.html" TargetMode="External"/><Relationship Id="rId8" Type="http://schemas.openxmlformats.org/officeDocument/2006/relationships/hyperlink" Target="http://192.168.10.27:81/zentao/bug-browse-9-0-bysearch-myQueryID-assignedTo_asc-24-100.html" TargetMode="External"/><Relationship Id="rId7" Type="http://schemas.openxmlformats.org/officeDocument/2006/relationships/hyperlink" Target="http://192.168.10.27:81/zentao/bug-browse-9-0-bysearch-myQueryID-openedDate_asc-24-100.html" TargetMode="External"/><Relationship Id="rId6" Type="http://schemas.openxmlformats.org/officeDocument/2006/relationships/hyperlink" Target="http://192.168.10.27:81/zentao/bug-browse-9-0-bysearch-myQueryID-openedBy_asc-24-100.html" TargetMode="External"/><Relationship Id="rId5" Type="http://schemas.openxmlformats.org/officeDocument/2006/relationships/hyperlink" Target="http://192.168.10.27:81/zentao/bug-browse-9-0-bysearch-myQueryID-status_asc-24-100.html" TargetMode="External"/><Relationship Id="rId4" Type="http://schemas.openxmlformats.org/officeDocument/2006/relationships/hyperlink" Target="http://192.168.10.27:81/zentao/bug-browse-9-0-bysearch-myQueryID-openedBuild_asc-24-100.html" TargetMode="External"/><Relationship Id="rId3" Type="http://schemas.openxmlformats.org/officeDocument/2006/relationships/hyperlink" Target="http://192.168.10.27:81/zentao/bug-browse-9-0-bysearch-myQueryID-title_asc-24-100.html" TargetMode="External"/><Relationship Id="rId2" Type="http://schemas.openxmlformats.org/officeDocument/2006/relationships/hyperlink" Target="http://192.168.10.27:81/zentao/bug-browse-9-0-bysearch-myQueryID-severity_asc-24-100.html" TargetMode="External"/><Relationship Id="rId11" Type="http://schemas.openxmlformats.org/officeDocument/2006/relationships/hyperlink" Target="http://192.168.10.27:81/zentao/bug-view-22833.html" TargetMode="External"/><Relationship Id="rId10" Type="http://schemas.openxmlformats.org/officeDocument/2006/relationships/hyperlink" Target="http://192.168.10.27:81/zentao/bug-browse-9-0-bysearch-myQueryID-resolution_asc-24-100.html" TargetMode="External"/><Relationship Id="rId1" Type="http://schemas.openxmlformats.org/officeDocument/2006/relationships/hyperlink" Target="http://192.168.10.27:81/zentao/bug-browse-9-0-bysearch-myQueryID-id_asc-24-100.html" TargetMode="External"/></Relationships>
</file>

<file path=xl/worksheets/_rels/sheet9.xml.rels><?xml version="1.0" encoding="UTF-8" standalone="yes"?>
<Relationships xmlns="http://schemas.openxmlformats.org/package/2006/relationships"><Relationship Id="rId99" Type="http://schemas.openxmlformats.org/officeDocument/2006/relationships/hyperlink" Target="http://192.168.10.27:81/zentao/bug-view-21649.html" TargetMode="External"/><Relationship Id="rId98" Type="http://schemas.openxmlformats.org/officeDocument/2006/relationships/hyperlink" Target="http://192.168.10.27:81/zentao/bug-view-21647.html" TargetMode="External"/><Relationship Id="rId97" Type="http://schemas.openxmlformats.org/officeDocument/2006/relationships/hyperlink" Target="http://192.168.10.27:81/zentao/bug-view-21646.html" TargetMode="External"/><Relationship Id="rId96" Type="http://schemas.openxmlformats.org/officeDocument/2006/relationships/hyperlink" Target="http://192.168.10.27:81/zentao/bug-view-21645.html" TargetMode="External"/><Relationship Id="rId95" Type="http://schemas.openxmlformats.org/officeDocument/2006/relationships/hyperlink" Target="http://192.168.10.27:81/zentao/bug-view-21643.html" TargetMode="External"/><Relationship Id="rId94" Type="http://schemas.openxmlformats.org/officeDocument/2006/relationships/hyperlink" Target="http://192.168.10.27:81/zentao/bug-view-21642.html" TargetMode="External"/><Relationship Id="rId93" Type="http://schemas.openxmlformats.org/officeDocument/2006/relationships/hyperlink" Target="http://192.168.10.27:81/zentao/bug-view-21509.html" TargetMode="External"/><Relationship Id="rId92" Type="http://schemas.openxmlformats.org/officeDocument/2006/relationships/hyperlink" Target="http://192.168.10.27:81/zentao/bug-view-21502.html" TargetMode="External"/><Relationship Id="rId91" Type="http://schemas.openxmlformats.org/officeDocument/2006/relationships/hyperlink" Target="http://192.168.10.27:81/zentao/bug-view-21337.html" TargetMode="External"/><Relationship Id="rId90" Type="http://schemas.openxmlformats.org/officeDocument/2006/relationships/hyperlink" Target="http://192.168.10.27:81/zentao/bug-view-21330.html" TargetMode="External"/><Relationship Id="rId9" Type="http://schemas.openxmlformats.org/officeDocument/2006/relationships/hyperlink" Target="http://192.168.10.27:81/zentao/bug-view-17445.html" TargetMode="External"/><Relationship Id="rId89" Type="http://schemas.openxmlformats.org/officeDocument/2006/relationships/hyperlink" Target="http://192.168.10.27:81/zentao/bug-view-21325.html" TargetMode="External"/><Relationship Id="rId88" Type="http://schemas.openxmlformats.org/officeDocument/2006/relationships/hyperlink" Target="http://192.168.10.27:81/zentao/bug-view-21322.html" TargetMode="External"/><Relationship Id="rId87" Type="http://schemas.openxmlformats.org/officeDocument/2006/relationships/hyperlink" Target="http://192.168.10.27:81/zentao/bug-view-21321.html" TargetMode="External"/><Relationship Id="rId86" Type="http://schemas.openxmlformats.org/officeDocument/2006/relationships/hyperlink" Target="http://192.168.10.27:81/zentao/bug-view-21282.html" TargetMode="External"/><Relationship Id="rId85" Type="http://schemas.openxmlformats.org/officeDocument/2006/relationships/hyperlink" Target="http://192.168.10.27:81/zentao/bug-view-21281.html" TargetMode="External"/><Relationship Id="rId84" Type="http://schemas.openxmlformats.org/officeDocument/2006/relationships/hyperlink" Target="http://192.168.10.27:81/zentao/bug-view-21279.html" TargetMode="External"/><Relationship Id="rId83" Type="http://schemas.openxmlformats.org/officeDocument/2006/relationships/hyperlink" Target="http://192.168.10.27:81/zentao/bug-view-21259.html" TargetMode="External"/><Relationship Id="rId82" Type="http://schemas.openxmlformats.org/officeDocument/2006/relationships/hyperlink" Target="http://192.168.10.27:81/zentao/bug-view-21240.html" TargetMode="External"/><Relationship Id="rId81" Type="http://schemas.openxmlformats.org/officeDocument/2006/relationships/hyperlink" Target="http://192.168.10.27:81/zentao/bug-view-21236.html" TargetMode="External"/><Relationship Id="rId80" Type="http://schemas.openxmlformats.org/officeDocument/2006/relationships/hyperlink" Target="http://192.168.10.27:81/zentao/bug-view-21235.html" TargetMode="External"/><Relationship Id="rId8" Type="http://schemas.openxmlformats.org/officeDocument/2006/relationships/hyperlink" Target="http://192.168.10.27:81/zentao/bug-browse-9-0-bysearch-myQueryID-assignedTo_asc-160-200.html" TargetMode="External"/><Relationship Id="rId79" Type="http://schemas.openxmlformats.org/officeDocument/2006/relationships/hyperlink" Target="http://192.168.10.27:81/zentao/bug-view-21232.html" TargetMode="External"/><Relationship Id="rId78" Type="http://schemas.openxmlformats.org/officeDocument/2006/relationships/hyperlink" Target="http://192.168.10.27:81/zentao/bug-view-21223.html" TargetMode="External"/><Relationship Id="rId77" Type="http://schemas.openxmlformats.org/officeDocument/2006/relationships/hyperlink" Target="http://192.168.10.27:81/zentao/bug-view-21220.html" TargetMode="External"/><Relationship Id="rId76" Type="http://schemas.openxmlformats.org/officeDocument/2006/relationships/hyperlink" Target="http://192.168.10.27:81/zentao/bug-view-21214.html" TargetMode="External"/><Relationship Id="rId75" Type="http://schemas.openxmlformats.org/officeDocument/2006/relationships/hyperlink" Target="http://192.168.10.27:81/zentao/bug-view-21211.html" TargetMode="External"/><Relationship Id="rId74" Type="http://schemas.openxmlformats.org/officeDocument/2006/relationships/hyperlink" Target="http://192.168.10.27:81/zentao/bug-view-21210.html" TargetMode="External"/><Relationship Id="rId73" Type="http://schemas.openxmlformats.org/officeDocument/2006/relationships/hyperlink" Target="http://192.168.10.27:81/zentao/bug-view-21206.html" TargetMode="External"/><Relationship Id="rId72" Type="http://schemas.openxmlformats.org/officeDocument/2006/relationships/hyperlink" Target="http://192.168.10.27:81/zentao/bug-view-21204.html" TargetMode="External"/><Relationship Id="rId71" Type="http://schemas.openxmlformats.org/officeDocument/2006/relationships/hyperlink" Target="http://192.168.10.27:81/zentao/bug-view-21202.html" TargetMode="External"/><Relationship Id="rId70" Type="http://schemas.openxmlformats.org/officeDocument/2006/relationships/hyperlink" Target="http://192.168.10.27:81/zentao/bug-view-21197.html" TargetMode="External"/><Relationship Id="rId7" Type="http://schemas.openxmlformats.org/officeDocument/2006/relationships/hyperlink" Target="http://192.168.10.27:81/zentao/bug-browse-9-0-bysearch-myQueryID-openedDate_asc-160-200.html" TargetMode="External"/><Relationship Id="rId69" Type="http://schemas.openxmlformats.org/officeDocument/2006/relationships/hyperlink" Target="http://192.168.10.27:81/zentao/bug-view-21196.html" TargetMode="External"/><Relationship Id="rId68" Type="http://schemas.openxmlformats.org/officeDocument/2006/relationships/hyperlink" Target="http://192.168.10.27:81/zentao/bug-view-21191.html" TargetMode="External"/><Relationship Id="rId67" Type="http://schemas.openxmlformats.org/officeDocument/2006/relationships/hyperlink" Target="http://192.168.10.27:81/zentao/bug-view-21186.html" TargetMode="External"/><Relationship Id="rId66" Type="http://schemas.openxmlformats.org/officeDocument/2006/relationships/hyperlink" Target="http://192.168.10.27:81/zentao/bug-view-21183.html" TargetMode="External"/><Relationship Id="rId65" Type="http://schemas.openxmlformats.org/officeDocument/2006/relationships/hyperlink" Target="http://192.168.10.27:81/zentao/bug-view-21182.html" TargetMode="External"/><Relationship Id="rId64" Type="http://schemas.openxmlformats.org/officeDocument/2006/relationships/hyperlink" Target="http://192.168.10.27:81/zentao/bug-view-21177.html" TargetMode="External"/><Relationship Id="rId63" Type="http://schemas.openxmlformats.org/officeDocument/2006/relationships/hyperlink" Target="http://192.168.10.27:81/zentao/bug-view-21176.html" TargetMode="External"/><Relationship Id="rId62" Type="http://schemas.openxmlformats.org/officeDocument/2006/relationships/hyperlink" Target="http://192.168.10.27:81/zentao/bug-view-21175.html" TargetMode="External"/><Relationship Id="rId61" Type="http://schemas.openxmlformats.org/officeDocument/2006/relationships/hyperlink" Target="http://192.168.10.27:81/zentao/bug-view-21102.html" TargetMode="External"/><Relationship Id="rId60" Type="http://schemas.openxmlformats.org/officeDocument/2006/relationships/hyperlink" Target="http://192.168.10.27:81/zentao/bug-view-21097.html" TargetMode="External"/><Relationship Id="rId6" Type="http://schemas.openxmlformats.org/officeDocument/2006/relationships/hyperlink" Target="http://192.168.10.27:81/zentao/bug-browse-9-0-bysearch-myQueryID-openedBy_asc-160-200.html" TargetMode="External"/><Relationship Id="rId59" Type="http://schemas.openxmlformats.org/officeDocument/2006/relationships/hyperlink" Target="http://192.168.10.27:81/zentao/bug-view-21017.html" TargetMode="External"/><Relationship Id="rId58" Type="http://schemas.openxmlformats.org/officeDocument/2006/relationships/hyperlink" Target="http://192.168.10.27:81/zentao/bug-view-20956.html" TargetMode="External"/><Relationship Id="rId57" Type="http://schemas.openxmlformats.org/officeDocument/2006/relationships/hyperlink" Target="http://192.168.10.27:81/zentao/bug-view-20838.html" TargetMode="External"/><Relationship Id="rId56" Type="http://schemas.openxmlformats.org/officeDocument/2006/relationships/hyperlink" Target="http://192.168.10.27:81/zentao/bug-view-20781.html" TargetMode="External"/><Relationship Id="rId55" Type="http://schemas.openxmlformats.org/officeDocument/2006/relationships/hyperlink" Target="http://192.168.10.27:81/zentao/bug-view-20667.html" TargetMode="External"/><Relationship Id="rId54" Type="http://schemas.openxmlformats.org/officeDocument/2006/relationships/hyperlink" Target="http://192.168.10.27:81/zentao/bug-view-20661.html" TargetMode="External"/><Relationship Id="rId53" Type="http://schemas.openxmlformats.org/officeDocument/2006/relationships/hyperlink" Target="http://192.168.10.27:81/zentao/bug-view-20660.html" TargetMode="External"/><Relationship Id="rId52" Type="http://schemas.openxmlformats.org/officeDocument/2006/relationships/hyperlink" Target="http://192.168.10.27:81/zentao/bug-view-20648.html" TargetMode="External"/><Relationship Id="rId51" Type="http://schemas.openxmlformats.org/officeDocument/2006/relationships/hyperlink" Target="http://192.168.10.27:81/zentao/bug-view-20628.html" TargetMode="External"/><Relationship Id="rId50" Type="http://schemas.openxmlformats.org/officeDocument/2006/relationships/hyperlink" Target="http://192.168.10.27:81/zentao/bug-view-20588.html" TargetMode="External"/><Relationship Id="rId5" Type="http://schemas.openxmlformats.org/officeDocument/2006/relationships/hyperlink" Target="http://192.168.10.27:81/zentao/bug-browse-9-0-bysearch-myQueryID-status_asc-160-200.html" TargetMode="External"/><Relationship Id="rId49" Type="http://schemas.openxmlformats.org/officeDocument/2006/relationships/hyperlink" Target="http://192.168.10.27:81/zentao/bug-view-20586.html" TargetMode="External"/><Relationship Id="rId48" Type="http://schemas.openxmlformats.org/officeDocument/2006/relationships/hyperlink" Target="http://192.168.10.27:81/zentao/bug-view-20585.html" TargetMode="External"/><Relationship Id="rId47" Type="http://schemas.openxmlformats.org/officeDocument/2006/relationships/hyperlink" Target="http://192.168.10.27:81/zentao/bug-view-20552.html" TargetMode="External"/><Relationship Id="rId46" Type="http://schemas.openxmlformats.org/officeDocument/2006/relationships/hyperlink" Target="http://192.168.10.27:81/zentao/bug-view-20551.html" TargetMode="External"/><Relationship Id="rId45" Type="http://schemas.openxmlformats.org/officeDocument/2006/relationships/hyperlink" Target="http://192.168.10.27:81/zentao/bug-view-20549.html" TargetMode="External"/><Relationship Id="rId44" Type="http://schemas.openxmlformats.org/officeDocument/2006/relationships/hyperlink" Target="http://192.168.10.27:81/zentao/bug-view-20505.html" TargetMode="External"/><Relationship Id="rId43" Type="http://schemas.openxmlformats.org/officeDocument/2006/relationships/hyperlink" Target="http://192.168.10.27:81/zentao/bug-view-20480.html" TargetMode="External"/><Relationship Id="rId42" Type="http://schemas.openxmlformats.org/officeDocument/2006/relationships/hyperlink" Target="http://192.168.10.27:81/zentao/bug-view-20440.html" TargetMode="External"/><Relationship Id="rId41" Type="http://schemas.openxmlformats.org/officeDocument/2006/relationships/hyperlink" Target="http://192.168.10.27:81/zentao/bug-view-20275.html" TargetMode="External"/><Relationship Id="rId40" Type="http://schemas.openxmlformats.org/officeDocument/2006/relationships/hyperlink" Target="http://192.168.10.27:81/zentao/bug-view-20251.html" TargetMode="External"/><Relationship Id="rId4" Type="http://schemas.openxmlformats.org/officeDocument/2006/relationships/hyperlink" Target="http://192.168.10.27:81/zentao/bug-browse-9-0-bysearch-myQueryID-openedBuild_asc-160-200.html" TargetMode="External"/><Relationship Id="rId39" Type="http://schemas.openxmlformats.org/officeDocument/2006/relationships/hyperlink" Target="http://192.168.10.27:81/zentao/bug-view-20203.html" TargetMode="External"/><Relationship Id="rId38" Type="http://schemas.openxmlformats.org/officeDocument/2006/relationships/hyperlink" Target="http://192.168.10.27:81/zentao/bug-view-20154.html" TargetMode="External"/><Relationship Id="rId37" Type="http://schemas.openxmlformats.org/officeDocument/2006/relationships/hyperlink" Target="http://192.168.10.27:81/zentao/bug-view-20022.html" TargetMode="External"/><Relationship Id="rId36" Type="http://schemas.openxmlformats.org/officeDocument/2006/relationships/hyperlink" Target="http://192.168.10.27:81/zentao/bug-view-20005.html" TargetMode="External"/><Relationship Id="rId35" Type="http://schemas.openxmlformats.org/officeDocument/2006/relationships/hyperlink" Target="http://192.168.10.27:81/zentao/bug-view-19999.html" TargetMode="External"/><Relationship Id="rId34" Type="http://schemas.openxmlformats.org/officeDocument/2006/relationships/hyperlink" Target="http://192.168.10.27:81/zentao/bug-view-19940.html" TargetMode="External"/><Relationship Id="rId33" Type="http://schemas.openxmlformats.org/officeDocument/2006/relationships/hyperlink" Target="http://192.168.10.27:81/zentao/bug-view-19901.html" TargetMode="External"/><Relationship Id="rId32" Type="http://schemas.openxmlformats.org/officeDocument/2006/relationships/hyperlink" Target="http://192.168.10.27:81/zentao/bug-view-19847.html" TargetMode="External"/><Relationship Id="rId31" Type="http://schemas.openxmlformats.org/officeDocument/2006/relationships/hyperlink" Target="http://192.168.10.27:81/zentao/bug-view-19839.html" TargetMode="External"/><Relationship Id="rId30" Type="http://schemas.openxmlformats.org/officeDocument/2006/relationships/hyperlink" Target="http://192.168.10.27:81/zentao/bug-view-19627.html" TargetMode="External"/><Relationship Id="rId3" Type="http://schemas.openxmlformats.org/officeDocument/2006/relationships/hyperlink" Target="http://192.168.10.27:81/zentao/bug-browse-9-0-bysearch-myQueryID-title_asc-160-200.html" TargetMode="External"/><Relationship Id="rId29" Type="http://schemas.openxmlformats.org/officeDocument/2006/relationships/hyperlink" Target="http://192.168.10.27:81/zentao/bug-view-19625.html" TargetMode="External"/><Relationship Id="rId28" Type="http://schemas.openxmlformats.org/officeDocument/2006/relationships/hyperlink" Target="http://192.168.10.27:81/zentao/bug-view-19610.html" TargetMode="External"/><Relationship Id="rId27" Type="http://schemas.openxmlformats.org/officeDocument/2006/relationships/hyperlink" Target="http://192.168.10.27:81/zentao/bug-view-19571.html" TargetMode="External"/><Relationship Id="rId26" Type="http://schemas.openxmlformats.org/officeDocument/2006/relationships/hyperlink" Target="http://192.168.10.27:81/zentao/bug-view-19505.html" TargetMode="External"/><Relationship Id="rId25" Type="http://schemas.openxmlformats.org/officeDocument/2006/relationships/hyperlink" Target="http://192.168.10.27:81/zentao/bug-view-19475.html" TargetMode="External"/><Relationship Id="rId24" Type="http://schemas.openxmlformats.org/officeDocument/2006/relationships/hyperlink" Target="http://192.168.10.27:81/zentao/bug-view-19435.html" TargetMode="External"/><Relationship Id="rId23" Type="http://schemas.openxmlformats.org/officeDocument/2006/relationships/hyperlink" Target="http://192.168.10.27:81/zentao/bug-view-19425.html" TargetMode="External"/><Relationship Id="rId226" Type="http://schemas.openxmlformats.org/officeDocument/2006/relationships/hyperlink" Target="http://192.168.10.27:81/zentao/bug-view-21803.html" TargetMode="External"/><Relationship Id="rId225" Type="http://schemas.openxmlformats.org/officeDocument/2006/relationships/hyperlink" Target="http://192.168.10.27:81/zentao/bug-view-21801.html" TargetMode="External"/><Relationship Id="rId224" Type="http://schemas.openxmlformats.org/officeDocument/2006/relationships/hyperlink" Target="http://192.168.10.27:81/zentao/bug-view-21797.html" TargetMode="External"/><Relationship Id="rId223" Type="http://schemas.openxmlformats.org/officeDocument/2006/relationships/hyperlink" Target="http://192.168.10.27:81/zentao/bug-view-21796.html" TargetMode="External"/><Relationship Id="rId222" Type="http://schemas.openxmlformats.org/officeDocument/2006/relationships/hyperlink" Target="http://192.168.10.27:81/zentao/bug-view-21795.html" TargetMode="External"/><Relationship Id="rId221" Type="http://schemas.openxmlformats.org/officeDocument/2006/relationships/hyperlink" Target="http://192.168.10.27:81/zentao/bug-view-21794.html" TargetMode="External"/><Relationship Id="rId220" Type="http://schemas.openxmlformats.org/officeDocument/2006/relationships/hyperlink" Target="http://192.168.10.27:81/zentao/bug-view-21793.html" TargetMode="External"/><Relationship Id="rId22" Type="http://schemas.openxmlformats.org/officeDocument/2006/relationships/hyperlink" Target="http://192.168.10.27:81/zentao/bug-view-19422.html" TargetMode="External"/><Relationship Id="rId219" Type="http://schemas.openxmlformats.org/officeDocument/2006/relationships/hyperlink" Target="http://192.168.10.27:81/zentao/bug-view-21790.html" TargetMode="External"/><Relationship Id="rId218" Type="http://schemas.openxmlformats.org/officeDocument/2006/relationships/hyperlink" Target="http://192.168.10.27:81/zentao/bug-view-22464.html" TargetMode="External"/><Relationship Id="rId217" Type="http://schemas.openxmlformats.org/officeDocument/2006/relationships/hyperlink" Target="http://192.168.10.27:81/zentao/bug-view-22425.html" TargetMode="External"/><Relationship Id="rId216" Type="http://schemas.openxmlformats.org/officeDocument/2006/relationships/hyperlink" Target="http://192.168.10.27:81/zentao/bug-view-22417.html" TargetMode="External"/><Relationship Id="rId215" Type="http://schemas.openxmlformats.org/officeDocument/2006/relationships/hyperlink" Target="http://192.168.10.27:81/zentao/bug-view-22361.html" TargetMode="External"/><Relationship Id="rId214" Type="http://schemas.openxmlformats.org/officeDocument/2006/relationships/hyperlink" Target="http://192.168.10.27:81/zentao/bug-view-22360.html" TargetMode="External"/><Relationship Id="rId213" Type="http://schemas.openxmlformats.org/officeDocument/2006/relationships/hyperlink" Target="http://192.168.10.27:81/zentao/bug-view-22359.html" TargetMode="External"/><Relationship Id="rId212" Type="http://schemas.openxmlformats.org/officeDocument/2006/relationships/hyperlink" Target="http://192.168.10.27:81/zentao/bug-view-22356.html" TargetMode="External"/><Relationship Id="rId211" Type="http://schemas.openxmlformats.org/officeDocument/2006/relationships/hyperlink" Target="http://192.168.10.27:81/zentao/bug-view-22354.html" TargetMode="External"/><Relationship Id="rId210" Type="http://schemas.openxmlformats.org/officeDocument/2006/relationships/hyperlink" Target="http://192.168.10.27:81/zentao/bug-view-22333.html" TargetMode="External"/><Relationship Id="rId21" Type="http://schemas.openxmlformats.org/officeDocument/2006/relationships/hyperlink" Target="http://192.168.10.27:81/zentao/bug-view-19414.html" TargetMode="External"/><Relationship Id="rId209" Type="http://schemas.openxmlformats.org/officeDocument/2006/relationships/hyperlink" Target="http://192.168.10.27:81/zentao/bug-view-22327.html" TargetMode="External"/><Relationship Id="rId208" Type="http://schemas.openxmlformats.org/officeDocument/2006/relationships/hyperlink" Target="http://192.168.10.27:81/zentao/bug-view-22313.html" TargetMode="External"/><Relationship Id="rId207" Type="http://schemas.openxmlformats.org/officeDocument/2006/relationships/hyperlink" Target="http://192.168.10.27:81/zentao/bug-view-22312.html" TargetMode="External"/><Relationship Id="rId206" Type="http://schemas.openxmlformats.org/officeDocument/2006/relationships/hyperlink" Target="http://192.168.10.27:81/zentao/bug-view-22311.html" TargetMode="External"/><Relationship Id="rId205" Type="http://schemas.openxmlformats.org/officeDocument/2006/relationships/hyperlink" Target="http://192.168.10.27:81/zentao/bug-view-22308.html" TargetMode="External"/><Relationship Id="rId204" Type="http://schemas.openxmlformats.org/officeDocument/2006/relationships/hyperlink" Target="http://192.168.10.27:81/zentao/bug-view-22300.html" TargetMode="External"/><Relationship Id="rId203" Type="http://schemas.openxmlformats.org/officeDocument/2006/relationships/hyperlink" Target="http://192.168.10.27:81/zentao/bug-view-22296.html" TargetMode="External"/><Relationship Id="rId202" Type="http://schemas.openxmlformats.org/officeDocument/2006/relationships/hyperlink" Target="http://192.168.10.27:81/zentao/bug-view-22177.html" TargetMode="External"/><Relationship Id="rId201" Type="http://schemas.openxmlformats.org/officeDocument/2006/relationships/hyperlink" Target="http://192.168.10.27:81/zentao/bug-view-22088.html" TargetMode="External"/><Relationship Id="rId200" Type="http://schemas.openxmlformats.org/officeDocument/2006/relationships/hyperlink" Target="http://192.168.10.27:81/zentao/bug-view-22084.html" TargetMode="External"/><Relationship Id="rId20" Type="http://schemas.openxmlformats.org/officeDocument/2006/relationships/hyperlink" Target="http://192.168.10.27:81/zentao/bug-view-19379.html" TargetMode="External"/><Relationship Id="rId2" Type="http://schemas.openxmlformats.org/officeDocument/2006/relationships/hyperlink" Target="http://192.168.10.27:81/zentao/bug-browse-9-0-bysearch-myQueryID-severity_asc-160-200.html" TargetMode="External"/><Relationship Id="rId199" Type="http://schemas.openxmlformats.org/officeDocument/2006/relationships/hyperlink" Target="http://192.168.10.27:81/zentao/bug-view-22030.html" TargetMode="External"/><Relationship Id="rId198" Type="http://schemas.openxmlformats.org/officeDocument/2006/relationships/hyperlink" Target="http://192.168.10.27:81/zentao/bug-view-21944.html" TargetMode="External"/><Relationship Id="rId197" Type="http://schemas.openxmlformats.org/officeDocument/2006/relationships/hyperlink" Target="http://192.168.10.27:81/zentao/bug-view-21942.html" TargetMode="External"/><Relationship Id="rId196" Type="http://schemas.openxmlformats.org/officeDocument/2006/relationships/hyperlink" Target="http://192.168.10.27:81/zentao/bug-view-21713.html" TargetMode="External"/><Relationship Id="rId195" Type="http://schemas.openxmlformats.org/officeDocument/2006/relationships/hyperlink" Target="http://192.168.10.27:81/zentao/bug-view-21702.html" TargetMode="External"/><Relationship Id="rId194" Type="http://schemas.openxmlformats.org/officeDocument/2006/relationships/hyperlink" Target="http://192.168.10.27:81/zentao/bug-view-21656.html" TargetMode="External"/><Relationship Id="rId193" Type="http://schemas.openxmlformats.org/officeDocument/2006/relationships/hyperlink" Target="http://192.168.10.27:81/zentao/bug-view-21630.html" TargetMode="External"/><Relationship Id="rId192" Type="http://schemas.openxmlformats.org/officeDocument/2006/relationships/hyperlink" Target="http://192.168.10.27:81/zentao/bug-view-21603.html" TargetMode="External"/><Relationship Id="rId191" Type="http://schemas.openxmlformats.org/officeDocument/2006/relationships/hyperlink" Target="http://192.168.10.27:81/zentao/bug-view-21535.html" TargetMode="External"/><Relationship Id="rId190" Type="http://schemas.openxmlformats.org/officeDocument/2006/relationships/hyperlink" Target="http://192.168.10.27:81/zentao/bug-view-21510.html" TargetMode="External"/><Relationship Id="rId19" Type="http://schemas.openxmlformats.org/officeDocument/2006/relationships/hyperlink" Target="http://192.168.10.27:81/zentao/bug-view-19356.html" TargetMode="External"/><Relationship Id="rId189" Type="http://schemas.openxmlformats.org/officeDocument/2006/relationships/hyperlink" Target="http://192.168.10.27:81/zentao/bug-view-21327.html" TargetMode="External"/><Relationship Id="rId188" Type="http://schemas.openxmlformats.org/officeDocument/2006/relationships/hyperlink" Target="http://192.168.10.27:81/zentao/bug-view-21326.html" TargetMode="External"/><Relationship Id="rId187" Type="http://schemas.openxmlformats.org/officeDocument/2006/relationships/hyperlink" Target="http://192.168.10.27:81/zentao/bug-view-21011.html" TargetMode="External"/><Relationship Id="rId186" Type="http://schemas.openxmlformats.org/officeDocument/2006/relationships/hyperlink" Target="http://192.168.10.27:81/zentao/bug-view-20507.html" TargetMode="External"/><Relationship Id="rId185" Type="http://schemas.openxmlformats.org/officeDocument/2006/relationships/hyperlink" Target="http://192.168.10.27:81/zentao/bug-view-20506.html" TargetMode="External"/><Relationship Id="rId184" Type="http://schemas.openxmlformats.org/officeDocument/2006/relationships/hyperlink" Target="http://192.168.10.27:81/zentao/bug-view-20488.html" TargetMode="External"/><Relationship Id="rId183" Type="http://schemas.openxmlformats.org/officeDocument/2006/relationships/hyperlink" Target="http://192.168.10.27:81/zentao/bug-view-20220.html" TargetMode="External"/><Relationship Id="rId182" Type="http://schemas.openxmlformats.org/officeDocument/2006/relationships/hyperlink" Target="http://192.168.10.27:81/zentao/bug-view-20219.html" TargetMode="External"/><Relationship Id="rId181" Type="http://schemas.openxmlformats.org/officeDocument/2006/relationships/hyperlink" Target="http://192.168.10.27:81/zentao/bug-view-20179.html" TargetMode="External"/><Relationship Id="rId180" Type="http://schemas.openxmlformats.org/officeDocument/2006/relationships/hyperlink" Target="http://192.168.10.27:81/zentao/bug-view-20151.html" TargetMode="External"/><Relationship Id="rId18" Type="http://schemas.openxmlformats.org/officeDocument/2006/relationships/hyperlink" Target="http://192.168.10.27:81/zentao/bug-view-19344.html" TargetMode="External"/><Relationship Id="rId179" Type="http://schemas.openxmlformats.org/officeDocument/2006/relationships/hyperlink" Target="http://192.168.10.27:81/zentao/bug-view-20136.html" TargetMode="External"/><Relationship Id="rId178" Type="http://schemas.openxmlformats.org/officeDocument/2006/relationships/hyperlink" Target="http://192.168.10.27:81/zentao/bug-view-20030.html" TargetMode="External"/><Relationship Id="rId177" Type="http://schemas.openxmlformats.org/officeDocument/2006/relationships/hyperlink" Target="http://192.168.10.27:81/zentao/bug-view-19837.html" TargetMode="External"/><Relationship Id="rId176" Type="http://schemas.openxmlformats.org/officeDocument/2006/relationships/hyperlink" Target="http://192.168.10.27:81/zentao/bug-view-22497.html" TargetMode="External"/><Relationship Id="rId175" Type="http://schemas.openxmlformats.org/officeDocument/2006/relationships/hyperlink" Target="http://192.168.10.27:81/zentao/bug-view-22475.html" TargetMode="External"/><Relationship Id="rId174" Type="http://schemas.openxmlformats.org/officeDocument/2006/relationships/hyperlink" Target="http://192.168.10.27:81/zentao/bug-view-22473.html" TargetMode="External"/><Relationship Id="rId173" Type="http://schemas.openxmlformats.org/officeDocument/2006/relationships/hyperlink" Target="http://192.168.10.27:81/zentao/bug-view-22467.html" TargetMode="External"/><Relationship Id="rId172" Type="http://schemas.openxmlformats.org/officeDocument/2006/relationships/hyperlink" Target="http://192.168.10.27:81/zentao/bug-view-22444.html" TargetMode="External"/><Relationship Id="rId171" Type="http://schemas.openxmlformats.org/officeDocument/2006/relationships/hyperlink" Target="http://192.168.10.27:81/zentao/bug-view-22443.html" TargetMode="External"/><Relationship Id="rId170" Type="http://schemas.openxmlformats.org/officeDocument/2006/relationships/hyperlink" Target="http://192.168.10.27:81/zentao/bug-view-22437.html" TargetMode="External"/><Relationship Id="rId17" Type="http://schemas.openxmlformats.org/officeDocument/2006/relationships/hyperlink" Target="http://192.168.10.27:81/zentao/bug-view-19307.html" TargetMode="External"/><Relationship Id="rId169" Type="http://schemas.openxmlformats.org/officeDocument/2006/relationships/hyperlink" Target="http://192.168.10.27:81/zentao/bug-view-22431.html" TargetMode="External"/><Relationship Id="rId168" Type="http://schemas.openxmlformats.org/officeDocument/2006/relationships/hyperlink" Target="http://192.168.10.27:81/zentao/bug-view-22887.html" TargetMode="External"/><Relationship Id="rId167" Type="http://schemas.openxmlformats.org/officeDocument/2006/relationships/hyperlink" Target="http://192.168.10.27:81/zentao/bug-view-22881.html" TargetMode="External"/><Relationship Id="rId166" Type="http://schemas.openxmlformats.org/officeDocument/2006/relationships/hyperlink" Target="http://192.168.10.27:81/zentao/bug-view-22879.html" TargetMode="External"/><Relationship Id="rId165" Type="http://schemas.openxmlformats.org/officeDocument/2006/relationships/hyperlink" Target="http://192.168.10.27:81/zentao/bug-view-22876.html" TargetMode="External"/><Relationship Id="rId164" Type="http://schemas.openxmlformats.org/officeDocument/2006/relationships/hyperlink" Target="http://192.168.10.27:81/zentao/bug-view-22874.html" TargetMode="External"/><Relationship Id="rId163" Type="http://schemas.openxmlformats.org/officeDocument/2006/relationships/hyperlink" Target="http://192.168.10.27:81/zentao/bug-view-22871.html" TargetMode="External"/><Relationship Id="rId162" Type="http://schemas.openxmlformats.org/officeDocument/2006/relationships/hyperlink" Target="http://192.168.10.27:81/zentao/bug-view-22865.html" TargetMode="External"/><Relationship Id="rId161" Type="http://schemas.openxmlformats.org/officeDocument/2006/relationships/hyperlink" Target="http://192.168.10.27:81/zentao/bug-view-22864.html" TargetMode="External"/><Relationship Id="rId160" Type="http://schemas.openxmlformats.org/officeDocument/2006/relationships/hyperlink" Target="http://192.168.10.27:81/zentao/bug-view-22811.html" TargetMode="External"/><Relationship Id="rId16" Type="http://schemas.openxmlformats.org/officeDocument/2006/relationships/hyperlink" Target="http://192.168.10.27:81/zentao/bug-view-19251.html" TargetMode="External"/><Relationship Id="rId159" Type="http://schemas.openxmlformats.org/officeDocument/2006/relationships/hyperlink" Target="http://192.168.10.27:81/zentao/bug-view-22805.html" TargetMode="External"/><Relationship Id="rId158" Type="http://schemas.openxmlformats.org/officeDocument/2006/relationships/hyperlink" Target="http://192.168.10.27:81/zentao/bug-view-22785.html" TargetMode="External"/><Relationship Id="rId157" Type="http://schemas.openxmlformats.org/officeDocument/2006/relationships/hyperlink" Target="http://192.168.10.27:81/zentao/bug-view-22614.html" TargetMode="External"/><Relationship Id="rId156" Type="http://schemas.openxmlformats.org/officeDocument/2006/relationships/hyperlink" Target="http://192.168.10.27:81/zentao/bug-view-22589.html" TargetMode="External"/><Relationship Id="rId155" Type="http://schemas.openxmlformats.org/officeDocument/2006/relationships/hyperlink" Target="http://192.168.10.27:81/zentao/bug-view-22544.html" TargetMode="External"/><Relationship Id="rId154" Type="http://schemas.openxmlformats.org/officeDocument/2006/relationships/hyperlink" Target="http://192.168.10.27:81/zentao/bug-view-22517.html" TargetMode="External"/><Relationship Id="rId153" Type="http://schemas.openxmlformats.org/officeDocument/2006/relationships/hyperlink" Target="http://192.168.10.27:81/zentao/bug-view-22503.html" TargetMode="External"/><Relationship Id="rId152" Type="http://schemas.openxmlformats.org/officeDocument/2006/relationships/hyperlink" Target="http://192.168.10.27:81/zentao/bug-view-22490.html" TargetMode="External"/><Relationship Id="rId151" Type="http://schemas.openxmlformats.org/officeDocument/2006/relationships/hyperlink" Target="http://192.168.10.27:81/zentao/bug-view-22485.html" TargetMode="External"/><Relationship Id="rId150" Type="http://schemas.openxmlformats.org/officeDocument/2006/relationships/hyperlink" Target="http://192.168.10.27:81/zentao/bug-view-22472.html" TargetMode="External"/><Relationship Id="rId15" Type="http://schemas.openxmlformats.org/officeDocument/2006/relationships/hyperlink" Target="http://192.168.10.27:81/zentao/bug-view-19241.html" TargetMode="External"/><Relationship Id="rId149" Type="http://schemas.openxmlformats.org/officeDocument/2006/relationships/hyperlink" Target="http://192.168.10.27:81/zentao/bug-view-22468.html" TargetMode="External"/><Relationship Id="rId148" Type="http://schemas.openxmlformats.org/officeDocument/2006/relationships/hyperlink" Target="http://192.168.10.27:81/zentao/bug-view-22466.html" TargetMode="External"/><Relationship Id="rId147" Type="http://schemas.openxmlformats.org/officeDocument/2006/relationships/hyperlink" Target="http://192.168.10.27:81/zentao/bug-view-22448.html" TargetMode="External"/><Relationship Id="rId146" Type="http://schemas.openxmlformats.org/officeDocument/2006/relationships/hyperlink" Target="http://192.168.10.27:81/zentao/bug-view-22441.html" TargetMode="External"/><Relationship Id="rId145" Type="http://schemas.openxmlformats.org/officeDocument/2006/relationships/hyperlink" Target="http://192.168.10.27:81/zentao/bug-view-22436.html" TargetMode="External"/><Relationship Id="rId144" Type="http://schemas.openxmlformats.org/officeDocument/2006/relationships/hyperlink" Target="http://192.168.10.27:81/zentao/bug-view-22432.html" TargetMode="External"/><Relationship Id="rId143" Type="http://schemas.openxmlformats.org/officeDocument/2006/relationships/hyperlink" Target="http://192.168.10.27:81/zentao/bug-view-22424.html" TargetMode="External"/><Relationship Id="rId142" Type="http://schemas.openxmlformats.org/officeDocument/2006/relationships/hyperlink" Target="http://192.168.10.27:81/zentao/bug-view-22421.html" TargetMode="External"/><Relationship Id="rId141" Type="http://schemas.openxmlformats.org/officeDocument/2006/relationships/hyperlink" Target="http://192.168.10.27:81/zentao/bug-view-22418.html" TargetMode="External"/><Relationship Id="rId140" Type="http://schemas.openxmlformats.org/officeDocument/2006/relationships/hyperlink" Target="http://192.168.10.27:81/zentao/bug-view-22405.html" TargetMode="External"/><Relationship Id="rId14" Type="http://schemas.openxmlformats.org/officeDocument/2006/relationships/hyperlink" Target="http://192.168.10.27:81/zentao/bug-view-18869.html" TargetMode="External"/><Relationship Id="rId139" Type="http://schemas.openxmlformats.org/officeDocument/2006/relationships/hyperlink" Target="http://192.168.10.27:81/zentao/bug-view-22403.html" TargetMode="External"/><Relationship Id="rId138" Type="http://schemas.openxmlformats.org/officeDocument/2006/relationships/hyperlink" Target="http://192.168.10.27:81/zentao/bug-view-22400.html" TargetMode="External"/><Relationship Id="rId137" Type="http://schemas.openxmlformats.org/officeDocument/2006/relationships/hyperlink" Target="http://192.168.10.27:81/zentao/bug-view-22348.html" TargetMode="External"/><Relationship Id="rId136" Type="http://schemas.openxmlformats.org/officeDocument/2006/relationships/hyperlink" Target="http://192.168.10.27:81/zentao/bug-view-22323.html" TargetMode="External"/><Relationship Id="rId135" Type="http://schemas.openxmlformats.org/officeDocument/2006/relationships/hyperlink" Target="http://192.168.10.27:81/zentao/bug-view-22299.html" TargetMode="External"/><Relationship Id="rId134" Type="http://schemas.openxmlformats.org/officeDocument/2006/relationships/hyperlink" Target="http://192.168.10.27:81/zentao/bug-view-22279.html" TargetMode="External"/><Relationship Id="rId133" Type="http://schemas.openxmlformats.org/officeDocument/2006/relationships/hyperlink" Target="http://192.168.10.27:81/zentao/bug-view-22277.html" TargetMode="External"/><Relationship Id="rId132" Type="http://schemas.openxmlformats.org/officeDocument/2006/relationships/hyperlink" Target="http://192.168.10.27:81/zentao/bug-view-22275.html" TargetMode="External"/><Relationship Id="rId131" Type="http://schemas.openxmlformats.org/officeDocument/2006/relationships/hyperlink" Target="http://192.168.10.27:81/zentao/bug-view-22263.html" TargetMode="External"/><Relationship Id="rId130" Type="http://schemas.openxmlformats.org/officeDocument/2006/relationships/hyperlink" Target="http://192.168.10.27:81/zentao/bug-view-22180.html" TargetMode="External"/><Relationship Id="rId13" Type="http://schemas.openxmlformats.org/officeDocument/2006/relationships/hyperlink" Target="http://192.168.10.27:81/zentao/bug-view-18697.html" TargetMode="External"/><Relationship Id="rId129" Type="http://schemas.openxmlformats.org/officeDocument/2006/relationships/hyperlink" Target="http://192.168.10.27:81/zentao/bug-view-22101.html" TargetMode="External"/><Relationship Id="rId128" Type="http://schemas.openxmlformats.org/officeDocument/2006/relationships/hyperlink" Target="http://192.168.10.27:81/zentao/bug-view-22068.html" TargetMode="External"/><Relationship Id="rId127" Type="http://schemas.openxmlformats.org/officeDocument/2006/relationships/hyperlink" Target="http://192.168.10.27:81/zentao/bug-view-22000.html" TargetMode="External"/><Relationship Id="rId126" Type="http://schemas.openxmlformats.org/officeDocument/2006/relationships/hyperlink" Target="http://192.168.10.27:81/zentao/bug-view-21993.html" TargetMode="External"/><Relationship Id="rId125" Type="http://schemas.openxmlformats.org/officeDocument/2006/relationships/hyperlink" Target="http://192.168.10.27:81/zentao/bug-view-21985.html" TargetMode="External"/><Relationship Id="rId124" Type="http://schemas.openxmlformats.org/officeDocument/2006/relationships/hyperlink" Target="http://192.168.10.27:81/zentao/bug-view-21978.html" TargetMode="External"/><Relationship Id="rId123" Type="http://schemas.openxmlformats.org/officeDocument/2006/relationships/hyperlink" Target="http://192.168.10.27:81/zentao/bug-view-21959.html" TargetMode="External"/><Relationship Id="rId122" Type="http://schemas.openxmlformats.org/officeDocument/2006/relationships/hyperlink" Target="http://192.168.10.27:81/zentao/bug-view-21958.html" TargetMode="External"/><Relationship Id="rId121" Type="http://schemas.openxmlformats.org/officeDocument/2006/relationships/hyperlink" Target="http://192.168.10.27:81/zentao/bug-view-21956.html" TargetMode="External"/><Relationship Id="rId120" Type="http://schemas.openxmlformats.org/officeDocument/2006/relationships/hyperlink" Target="http://192.168.10.27:81/zentao/bug-view-21952.html" TargetMode="External"/><Relationship Id="rId12" Type="http://schemas.openxmlformats.org/officeDocument/2006/relationships/hyperlink" Target="http://192.168.10.27:81/zentao/bug-view-18660.html" TargetMode="External"/><Relationship Id="rId119" Type="http://schemas.openxmlformats.org/officeDocument/2006/relationships/hyperlink" Target="http://192.168.10.27:81/zentao/bug-view-21950.html" TargetMode="External"/><Relationship Id="rId118" Type="http://schemas.openxmlformats.org/officeDocument/2006/relationships/hyperlink" Target="http://192.168.10.27:81/zentao/bug-view-21943.html" TargetMode="External"/><Relationship Id="rId117" Type="http://schemas.openxmlformats.org/officeDocument/2006/relationships/hyperlink" Target="http://192.168.10.27:81/zentao/bug-view-21839.html" TargetMode="External"/><Relationship Id="rId116" Type="http://schemas.openxmlformats.org/officeDocument/2006/relationships/hyperlink" Target="http://192.168.10.27:81/zentao/bug-view-21836.html" TargetMode="External"/><Relationship Id="rId115" Type="http://schemas.openxmlformats.org/officeDocument/2006/relationships/hyperlink" Target="http://192.168.10.27:81/zentao/bug-view-21835.html" TargetMode="External"/><Relationship Id="rId114" Type="http://schemas.openxmlformats.org/officeDocument/2006/relationships/hyperlink" Target="http://192.168.10.27:81/zentao/bug-view-21822.html" TargetMode="External"/><Relationship Id="rId113" Type="http://schemas.openxmlformats.org/officeDocument/2006/relationships/hyperlink" Target="http://192.168.10.27:81/zentao/bug-view-21761.html" TargetMode="External"/><Relationship Id="rId112" Type="http://schemas.openxmlformats.org/officeDocument/2006/relationships/hyperlink" Target="http://192.168.10.27:81/zentao/bug-view-21734.html" TargetMode="External"/><Relationship Id="rId111" Type="http://schemas.openxmlformats.org/officeDocument/2006/relationships/hyperlink" Target="http://192.168.10.27:81/zentao/bug-view-21723.html" TargetMode="External"/><Relationship Id="rId110" Type="http://schemas.openxmlformats.org/officeDocument/2006/relationships/hyperlink" Target="http://192.168.10.27:81/zentao/bug-view-21712.html" TargetMode="External"/><Relationship Id="rId11" Type="http://schemas.openxmlformats.org/officeDocument/2006/relationships/hyperlink" Target="http://192.168.10.27:81/zentao/bug-view-18585.html" TargetMode="External"/><Relationship Id="rId109" Type="http://schemas.openxmlformats.org/officeDocument/2006/relationships/hyperlink" Target="http://192.168.10.27:81/zentao/bug-view-21694.html" TargetMode="External"/><Relationship Id="rId108" Type="http://schemas.openxmlformats.org/officeDocument/2006/relationships/hyperlink" Target="http://192.168.10.27:81/zentao/bug-view-21691.html" TargetMode="External"/><Relationship Id="rId107" Type="http://schemas.openxmlformats.org/officeDocument/2006/relationships/hyperlink" Target="http://192.168.10.27:81/zentao/bug-view-21690.html" TargetMode="External"/><Relationship Id="rId106" Type="http://schemas.openxmlformats.org/officeDocument/2006/relationships/hyperlink" Target="http://192.168.10.27:81/zentao/bug-view-21688.html" TargetMode="External"/><Relationship Id="rId105" Type="http://schemas.openxmlformats.org/officeDocument/2006/relationships/hyperlink" Target="http://192.168.10.27:81/zentao/bug-view-21687.html" TargetMode="External"/><Relationship Id="rId104" Type="http://schemas.openxmlformats.org/officeDocument/2006/relationships/hyperlink" Target="http://192.168.10.27:81/zentao/bug-view-21678.html" TargetMode="External"/><Relationship Id="rId103" Type="http://schemas.openxmlformats.org/officeDocument/2006/relationships/hyperlink" Target="http://192.168.10.27:81/zentao/bug-view-21671.html" TargetMode="External"/><Relationship Id="rId102" Type="http://schemas.openxmlformats.org/officeDocument/2006/relationships/hyperlink" Target="http://192.168.10.27:81/zentao/bug-view-21665.html" TargetMode="External"/><Relationship Id="rId101" Type="http://schemas.openxmlformats.org/officeDocument/2006/relationships/hyperlink" Target="http://192.168.10.27:81/zentao/bug-view-21655.html" TargetMode="External"/><Relationship Id="rId100" Type="http://schemas.openxmlformats.org/officeDocument/2006/relationships/hyperlink" Target="http://192.168.10.27:81/zentao/bug-view-21654.html" TargetMode="External"/><Relationship Id="rId10" Type="http://schemas.openxmlformats.org/officeDocument/2006/relationships/hyperlink" Target="http://192.168.10.27:81/zentao/bug-view-18458.html" TargetMode="External"/><Relationship Id="rId1" Type="http://schemas.openxmlformats.org/officeDocument/2006/relationships/hyperlink" Target="http://192.168.10.27:81/zentao/bug-browse-9-0-bysearch-myQueryID-id_asc-160-20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outlinePr summaryBelow="0"/>
  </sheetPr>
  <dimension ref="A1:D19"/>
  <sheetViews>
    <sheetView zoomScale="115" zoomScaleNormal="115" workbookViewId="0">
      <selection activeCell="C13" sqref="C13"/>
    </sheetView>
  </sheetViews>
  <sheetFormatPr defaultColWidth="9" defaultRowHeight="16.5" outlineLevelCol="3"/>
  <cols>
    <col min="1" max="1" width="9" style="183" collapsed="1"/>
    <col min="2" max="2" width="16.25" style="183" customWidth="1" collapsed="1"/>
    <col min="3" max="3" width="75.625" style="183" customWidth="1" collapsed="1"/>
    <col min="4" max="4" width="19.375" style="183" customWidth="1" collapsed="1"/>
    <col min="5" max="16384" width="9" style="183" collapsed="1"/>
  </cols>
  <sheetData>
    <row r="1" ht="28.15" customHeight="1" spans="1:4">
      <c r="A1" s="308" t="s">
        <v>0</v>
      </c>
      <c r="B1" s="308"/>
      <c r="C1" s="308"/>
      <c r="D1" s="308"/>
    </row>
    <row r="2" spans="1:4">
      <c r="A2" s="309" t="s">
        <v>1</v>
      </c>
      <c r="B2" s="309" t="s">
        <v>2</v>
      </c>
      <c r="C2" s="309" t="s">
        <v>3</v>
      </c>
      <c r="D2" s="310" t="s">
        <v>4</v>
      </c>
    </row>
    <row r="3" ht="18" customHeight="1" spans="1:4">
      <c r="A3" s="311">
        <v>1</v>
      </c>
      <c r="B3" s="312" t="s">
        <v>5</v>
      </c>
      <c r="C3" s="312"/>
      <c r="D3" s="313"/>
    </row>
    <row r="4" ht="49.5" outlineLevel="1" spans="1:4">
      <c r="A4" s="314"/>
      <c r="B4" s="315" t="s">
        <v>6</v>
      </c>
      <c r="C4" s="316" t="s">
        <v>7</v>
      </c>
      <c r="D4" s="313" t="s">
        <v>8</v>
      </c>
    </row>
    <row r="5" ht="18" customHeight="1" spans="1:4">
      <c r="A5" s="311">
        <v>2</v>
      </c>
      <c r="B5" s="312" t="s">
        <v>9</v>
      </c>
      <c r="C5" s="312"/>
      <c r="D5" s="313"/>
    </row>
    <row r="6" ht="19.5" customHeight="1" outlineLevel="1" spans="1:4">
      <c r="A6" s="314"/>
      <c r="B6" s="317" t="s">
        <v>10</v>
      </c>
      <c r="C6" s="318" t="s">
        <v>11</v>
      </c>
      <c r="D6" s="313" t="s">
        <v>8</v>
      </c>
    </row>
    <row r="7" spans="1:4">
      <c r="A7" s="311">
        <v>3</v>
      </c>
      <c r="B7" s="312" t="s">
        <v>12</v>
      </c>
      <c r="C7" s="312"/>
      <c r="D7" s="313"/>
    </row>
    <row r="8" outlineLevel="1" spans="2:4">
      <c r="B8" s="319" t="s">
        <v>13</v>
      </c>
      <c r="C8" s="183" t="s">
        <v>14</v>
      </c>
      <c r="D8" s="313" t="s">
        <v>8</v>
      </c>
    </row>
    <row r="9" outlineLevel="1" spans="2:4">
      <c r="B9" s="319" t="s">
        <v>15</v>
      </c>
      <c r="C9" s="183" t="s">
        <v>16</v>
      </c>
      <c r="D9" s="313" t="s">
        <v>8</v>
      </c>
    </row>
    <row r="10" outlineLevel="1" spans="2:4">
      <c r="B10" s="319" t="s">
        <v>17</v>
      </c>
      <c r="C10" s="183" t="s">
        <v>18</v>
      </c>
      <c r="D10" s="313" t="s">
        <v>8</v>
      </c>
    </row>
    <row r="11" outlineLevel="1" spans="2:4">
      <c r="B11" s="319" t="s">
        <v>19</v>
      </c>
      <c r="C11" s="183" t="s">
        <v>20</v>
      </c>
      <c r="D11" s="313" t="s">
        <v>8</v>
      </c>
    </row>
    <row r="12" outlineLevel="1" spans="2:4">
      <c r="B12" s="319" t="s">
        <v>21</v>
      </c>
      <c r="C12" s="183" t="s">
        <v>22</v>
      </c>
      <c r="D12" s="313" t="s">
        <v>8</v>
      </c>
    </row>
    <row r="13" spans="2:4">
      <c r="B13" s="317" t="s">
        <v>23</v>
      </c>
      <c r="C13" s="183" t="s">
        <v>24</v>
      </c>
      <c r="D13" s="313" t="s">
        <v>8</v>
      </c>
    </row>
    <row r="14" ht="26.1" customHeight="1" outlineLevel="1" spans="2:4">
      <c r="B14" s="317" t="s">
        <v>25</v>
      </c>
      <c r="C14" s="183" t="s">
        <v>26</v>
      </c>
      <c r="D14" s="313" t="s">
        <v>8</v>
      </c>
    </row>
    <row r="15" spans="2:4">
      <c r="B15" s="317" t="s">
        <v>27</v>
      </c>
      <c r="C15" s="183" t="s">
        <v>28</v>
      </c>
      <c r="D15" s="313" t="s">
        <v>8</v>
      </c>
    </row>
    <row r="16" spans="2:4">
      <c r="B16" s="317" t="s">
        <v>29</v>
      </c>
      <c r="C16" s="183" t="s">
        <v>30</v>
      </c>
      <c r="D16" s="313" t="s">
        <v>8</v>
      </c>
    </row>
    <row r="17" spans="2:4">
      <c r="B17" s="317" t="s">
        <v>31</v>
      </c>
      <c r="C17" s="183" t="s">
        <v>32</v>
      </c>
      <c r="D17" s="313" t="s">
        <v>8</v>
      </c>
    </row>
    <row r="18" spans="1:4">
      <c r="A18" s="311">
        <v>4</v>
      </c>
      <c r="B18" s="312" t="s">
        <v>33</v>
      </c>
      <c r="C18" s="312"/>
      <c r="D18" s="313"/>
    </row>
    <row r="19" ht="33" spans="2:3">
      <c r="B19" s="319" t="s">
        <v>34</v>
      </c>
      <c r="C19" s="320" t="s">
        <v>35</v>
      </c>
    </row>
  </sheetData>
  <mergeCells count="5">
    <mergeCell ref="A1:D1"/>
    <mergeCell ref="B3:C3"/>
    <mergeCell ref="B5:C5"/>
    <mergeCell ref="B7:C7"/>
    <mergeCell ref="B18:C18"/>
  </mergeCells>
  <hyperlinks>
    <hyperlink ref="B4" location="质量概述!A1" display="质量概述"/>
    <hyperlink ref="B6" location="'0. 重大故障'!A1" display="0. 重大故障"/>
    <hyperlink ref="B8" location="Y产品问题!A1" display="Y产品问题"/>
    <hyperlink ref="B9" location="Y版本发布!A1" display="Y版本提测"/>
    <hyperlink ref="B11" location="Y新增bug数!A1" display="Y新增bug数"/>
    <hyperlink ref="B19" location="改进项!A1" display="改进项"/>
    <hyperlink ref="B10" location="Y重开问题!A1" display="Y重开问题"/>
    <hyperlink ref="B12" location="Y总遗留bug数!A1" display="Y总遗留bug数"/>
    <hyperlink ref="B13" location="Y设计类缺陷!A1" display="Y设计类缺陷"/>
    <hyperlink ref="B14" location="Y每月预期交付需求!A1" display="Y每月预期交付需求"/>
    <hyperlink ref="B15" location="Y每月交付需求!A1" display="Y每月交付需求"/>
    <hyperlink ref="B16" location="Y每月遗留需求!A1" display="Y每月遗留需求"/>
    <hyperlink ref="B17" location="Y总遗留需求!A1" display="Y总遗留需求数"/>
  </hyperlink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
  <sheetViews>
    <sheetView workbookViewId="0">
      <selection activeCell="D7" sqref="D7"/>
    </sheetView>
  </sheetViews>
  <sheetFormatPr defaultColWidth="9" defaultRowHeight="35.1" customHeight="1"/>
  <cols>
    <col min="1" max="1" width="9" style="142" collapsed="1"/>
    <col min="2" max="2" width="19.25" style="157" customWidth="1" collapsed="1"/>
    <col min="3" max="3" width="9" style="142" collapsed="1"/>
    <col min="4" max="4" width="48.875" style="142" customWidth="1" collapsed="1"/>
    <col min="5" max="5" width="20.875" style="142" customWidth="1" collapsed="1"/>
    <col min="6" max="6" width="15.75" style="142" customWidth="1" collapsed="1"/>
    <col min="7" max="7" width="9" style="142" collapsed="1"/>
    <col min="8" max="8" width="23.625" style="142" collapsed="1"/>
    <col min="9" max="9" width="10.875" style="142" customWidth="1" collapsed="1"/>
    <col min="10" max="10" width="14.5" style="142" customWidth="1" collapsed="1"/>
    <col min="11" max="11" width="17" style="142" customWidth="1" collapsed="1"/>
    <col min="12" max="16384" width="9" style="142" collapsed="1"/>
  </cols>
  <sheetData>
    <row r="1" s="156" customFormat="1" customHeight="1" spans="1:11">
      <c r="A1" s="146" t="s">
        <v>1075</v>
      </c>
      <c r="B1" s="145" t="s">
        <v>169</v>
      </c>
      <c r="C1" s="146" t="s">
        <v>311</v>
      </c>
      <c r="D1" s="146" t="s">
        <v>312</v>
      </c>
      <c r="E1" s="146" t="s">
        <v>313</v>
      </c>
      <c r="F1" s="146" t="s">
        <v>178</v>
      </c>
      <c r="G1" s="146" t="s">
        <v>314</v>
      </c>
      <c r="H1" s="146" t="s">
        <v>151</v>
      </c>
      <c r="I1" s="146" t="s">
        <v>315</v>
      </c>
      <c r="J1" s="146" t="s">
        <v>316</v>
      </c>
      <c r="K1" s="146" t="s">
        <v>317</v>
      </c>
    </row>
  </sheetData>
  <hyperlinks>
    <hyperlink ref="B1" r:id="rId1" display="ID" tooltip="http://192.168.10.27:81/zentao/bug-browse-9-0-bysearch-myQueryID-id_asc-1-500.html"/>
    <hyperlink ref="C1" r:id="rId2" display="级别" tooltip="http://192.168.10.27:81/zentao/bug-browse-9-0-bysearch-myQueryID-severity_asc-1-500.html"/>
    <hyperlink ref="D1" r:id="rId3" display="Bug标题" tooltip="http://192.168.10.27:81/zentao/bug-browse-9-0-bysearch-myQueryID-title_asc-1-500.html"/>
    <hyperlink ref="E1" r:id="rId4" display="影响版本" tooltip="http://192.168.10.27:81/zentao/bug-browse-9-0-bysearch-myQueryID-openedBuild_asc-1-500.html"/>
    <hyperlink ref="F1" r:id="rId5" display="状态" tooltip="http://192.168.10.27:81/zentao/bug-browse-9-0-bysearch-myQueryID-status_asc-1-500.html"/>
    <hyperlink ref="G1" r:id="rId6" display="创建" tooltip="http://192.168.10.27:81/zentao/bug-browse-9-0-bysearch-myQueryID-openedBy_asc-1-500.html"/>
    <hyperlink ref="H1" r:id="rId7" display="创建日期" tooltip="http://192.168.10.27:81/zentao/bug-browse-9-0-bysearch-myQueryID-openedDate_asc-1-500.html"/>
    <hyperlink ref="I1" r:id="rId8" display="指派给" tooltip="http://192.168.10.27:81/zentao/bug-browse-9-0-bysearch-myQueryID-assignedTo_asc-1-500.html"/>
    <hyperlink ref="J1" r:id="rId9" display="解决" tooltip="http://192.168.10.27:81/zentao/bug-browse-9-0-bysearch-myQueryID-resolvedBy_asc-1-500.html"/>
    <hyperlink ref="K1" r:id="rId10" display="方案" tooltip="http://192.168.10.27:81/zentao/bug-browse-9-0-bysearch-myQueryID-resolution_asc-1-500.html"/>
    <hyperlink ref="B2" r:id="rId11"/>
    <hyperlink ref="B3" r:id="rId12"/>
    <hyperlink ref="B4" r:id="rId13"/>
    <hyperlink ref="C5" r:id="rId14"/>
  </hyperlinks>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L25"/>
  <sheetViews>
    <sheetView zoomScale="85" zoomScaleNormal="85" workbookViewId="0">
      <pane xSplit="2" ySplit="1" topLeftCell="C2" activePane="bottomRight" state="frozen"/>
      <selection/>
      <selection pane="topRight"/>
      <selection pane="bottomLeft"/>
      <selection pane="bottomRight" activeCell="B20" sqref="B20"/>
    </sheetView>
  </sheetViews>
  <sheetFormatPr defaultColWidth="5.125" defaultRowHeight="35.45" customHeight="1"/>
  <cols>
    <col min="1" max="1" width="12.75" style="148" customWidth="1"/>
    <col min="2" max="2" width="12" style="149" customWidth="1"/>
    <col min="3" max="3" width="10" style="149" customWidth="1"/>
    <col min="4" max="4" width="40.125" style="149" customWidth="1" collapsed="1"/>
    <col min="5" max="7" width="17" style="149" customWidth="1" outlineLevel="1" collapsed="1"/>
    <col min="8" max="8" width="17" style="150" customWidth="1" outlineLevel="1" collapsed="1"/>
    <col min="9" max="9" width="28.625" style="150" customWidth="1" collapsed="1"/>
    <col min="10" max="10" width="13.25" style="149" customWidth="1"/>
    <col min="11" max="11" width="18.25" style="149" hidden="1" customWidth="1"/>
    <col min="12" max="12" width="7" style="148" customWidth="1"/>
    <col min="13" max="16384" width="5.125" style="149"/>
  </cols>
  <sheetData>
    <row r="1" s="147" customFormat="1" customHeight="1" spans="1:12">
      <c r="A1" s="151" t="s">
        <v>145</v>
      </c>
      <c r="B1" s="151" t="s">
        <v>1076</v>
      </c>
      <c r="C1" s="152" t="s">
        <v>1077</v>
      </c>
      <c r="D1" s="152" t="s">
        <v>1078</v>
      </c>
      <c r="E1" s="152" t="s">
        <v>314</v>
      </c>
      <c r="F1" s="152" t="s">
        <v>1079</v>
      </c>
      <c r="G1" s="152" t="s">
        <v>1080</v>
      </c>
      <c r="H1" s="153" t="s">
        <v>1081</v>
      </c>
      <c r="I1" s="153" t="s">
        <v>1082</v>
      </c>
      <c r="J1" s="152" t="s">
        <v>1083</v>
      </c>
      <c r="K1" s="154"/>
      <c r="L1" s="155"/>
    </row>
    <row r="2" ht="15" spans="1:10">
      <c r="A2" t="s">
        <v>157</v>
      </c>
      <c r="B2" s="141" t="s">
        <v>1084</v>
      </c>
      <c r="C2" t="s">
        <v>180</v>
      </c>
      <c r="D2" t="s">
        <v>1085</v>
      </c>
      <c r="E2" t="s">
        <v>1086</v>
      </c>
      <c r="F2" t="s">
        <v>1087</v>
      </c>
      <c r="G2" t="s">
        <v>336</v>
      </c>
      <c r="H2" t="s">
        <v>1088</v>
      </c>
      <c r="I2" t="s">
        <v>229</v>
      </c>
      <c r="J2" t="s">
        <v>1089</v>
      </c>
    </row>
    <row r="3" ht="15" spans="1:10">
      <c r="A3" t="s">
        <v>189</v>
      </c>
      <c r="B3" s="141" t="s">
        <v>1090</v>
      </c>
      <c r="C3" t="s">
        <v>161</v>
      </c>
      <c r="D3" t="s">
        <v>1091</v>
      </c>
      <c r="E3" t="s">
        <v>1092</v>
      </c>
      <c r="F3" t="s">
        <v>1087</v>
      </c>
      <c r="G3" t="s">
        <v>336</v>
      </c>
      <c r="H3" t="s">
        <v>1088</v>
      </c>
      <c r="I3" t="s">
        <v>229</v>
      </c>
      <c r="J3" t="s">
        <v>1089</v>
      </c>
    </row>
    <row r="4" ht="15" spans="1:10">
      <c r="A4" t="s">
        <v>200</v>
      </c>
      <c r="B4" s="141" t="s">
        <v>1093</v>
      </c>
      <c r="C4" t="s">
        <v>161</v>
      </c>
      <c r="D4" t="s">
        <v>1094</v>
      </c>
      <c r="E4" t="s">
        <v>1095</v>
      </c>
      <c r="F4" t="s">
        <v>1087</v>
      </c>
      <c r="G4" t="s">
        <v>336</v>
      </c>
      <c r="H4" t="s">
        <v>270</v>
      </c>
      <c r="I4" t="s">
        <v>270</v>
      </c>
      <c r="J4" t="s">
        <v>1089</v>
      </c>
    </row>
    <row r="5" ht="15" spans="1:10">
      <c r="A5" t="s">
        <v>205</v>
      </c>
      <c r="B5" s="141" t="s">
        <v>1096</v>
      </c>
      <c r="C5" t="s">
        <v>180</v>
      </c>
      <c r="D5" t="s">
        <v>1097</v>
      </c>
      <c r="E5" t="s">
        <v>1098</v>
      </c>
      <c r="F5" t="s">
        <v>342</v>
      </c>
      <c r="G5" t="s">
        <v>167</v>
      </c>
      <c r="H5" t="s">
        <v>1088</v>
      </c>
      <c r="I5" t="s">
        <v>168</v>
      </c>
      <c r="J5" t="s">
        <v>1099</v>
      </c>
    </row>
    <row r="6" ht="15" spans="1:10">
      <c r="A6" t="s">
        <v>210</v>
      </c>
      <c r="B6" s="141" t="s">
        <v>1100</v>
      </c>
      <c r="C6" t="s">
        <v>180</v>
      </c>
      <c r="D6" t="s">
        <v>1101</v>
      </c>
      <c r="E6" t="s">
        <v>1102</v>
      </c>
      <c r="F6" t="s">
        <v>1087</v>
      </c>
      <c r="G6" t="s">
        <v>336</v>
      </c>
      <c r="H6" t="s">
        <v>270</v>
      </c>
      <c r="I6" t="s">
        <v>255</v>
      </c>
      <c r="J6" t="s">
        <v>1089</v>
      </c>
    </row>
    <row r="7" ht="15" spans="1:10">
      <c r="A7" t="s">
        <v>216</v>
      </c>
      <c r="B7" s="141" t="s">
        <v>1103</v>
      </c>
      <c r="C7" t="s">
        <v>180</v>
      </c>
      <c r="D7" t="s">
        <v>1104</v>
      </c>
      <c r="E7" t="s">
        <v>1102</v>
      </c>
      <c r="F7" t="s">
        <v>1087</v>
      </c>
      <c r="G7" t="s">
        <v>336</v>
      </c>
      <c r="H7" t="s">
        <v>255</v>
      </c>
      <c r="I7" t="s">
        <v>1105</v>
      </c>
      <c r="J7" t="s">
        <v>1089</v>
      </c>
    </row>
    <row r="8" ht="15" spans="1:10">
      <c r="A8" t="s">
        <v>220</v>
      </c>
      <c r="B8" s="141" t="s">
        <v>1106</v>
      </c>
      <c r="C8" t="s">
        <v>180</v>
      </c>
      <c r="D8" t="s">
        <v>1107</v>
      </c>
      <c r="E8" t="s">
        <v>1108</v>
      </c>
      <c r="F8" t="s">
        <v>1087</v>
      </c>
      <c r="G8" t="s">
        <v>336</v>
      </c>
      <c r="H8" t="s">
        <v>240</v>
      </c>
      <c r="I8" t="s">
        <v>1109</v>
      </c>
      <c r="J8" t="s">
        <v>1089</v>
      </c>
    </row>
    <row r="9" ht="15" spans="1:10">
      <c r="A9" t="s">
        <v>224</v>
      </c>
      <c r="B9" s="141" t="s">
        <v>1110</v>
      </c>
      <c r="C9" t="s">
        <v>161</v>
      </c>
      <c r="D9" t="s">
        <v>1111</v>
      </c>
      <c r="E9" t="s">
        <v>1112</v>
      </c>
      <c r="F9" t="s">
        <v>1087</v>
      </c>
      <c r="G9" t="s">
        <v>336</v>
      </c>
      <c r="H9" t="s">
        <v>185</v>
      </c>
      <c r="I9" t="s">
        <v>1113</v>
      </c>
      <c r="J9" t="s">
        <v>1089</v>
      </c>
    </row>
    <row r="10" ht="15" spans="1:10">
      <c r="A10" t="s">
        <v>230</v>
      </c>
      <c r="B10" s="141" t="s">
        <v>1114</v>
      </c>
      <c r="C10" t="s">
        <v>161</v>
      </c>
      <c r="D10" t="s">
        <v>1115</v>
      </c>
      <c r="E10" t="s">
        <v>1092</v>
      </c>
      <c r="F10" t="s">
        <v>1087</v>
      </c>
      <c r="G10" t="s">
        <v>336</v>
      </c>
      <c r="H10" t="s">
        <v>1088</v>
      </c>
      <c r="I10" t="s">
        <v>1116</v>
      </c>
      <c r="J10" t="s">
        <v>1089</v>
      </c>
    </row>
    <row r="11" ht="15" spans="1:10">
      <c r="A11" t="s">
        <v>236</v>
      </c>
      <c r="B11" s="141" t="s">
        <v>1117</v>
      </c>
      <c r="C11" t="s">
        <v>180</v>
      </c>
      <c r="D11" t="s">
        <v>1118</v>
      </c>
      <c r="E11" t="s">
        <v>324</v>
      </c>
      <c r="F11" t="s">
        <v>1087</v>
      </c>
      <c r="G11" t="s">
        <v>336</v>
      </c>
      <c r="H11" t="s">
        <v>228</v>
      </c>
      <c r="I11" t="s">
        <v>214</v>
      </c>
      <c r="J11" t="s">
        <v>1089</v>
      </c>
    </row>
    <row r="12" ht="15" spans="1:10">
      <c r="A12" t="s">
        <v>241</v>
      </c>
      <c r="B12" s="141" t="s">
        <v>1119</v>
      </c>
      <c r="C12" t="s">
        <v>161</v>
      </c>
      <c r="D12" t="s">
        <v>1120</v>
      </c>
      <c r="E12" t="s">
        <v>1102</v>
      </c>
      <c r="F12" t="s">
        <v>1087</v>
      </c>
      <c r="G12" t="s">
        <v>336</v>
      </c>
      <c r="H12" t="s">
        <v>209</v>
      </c>
      <c r="I12" t="s">
        <v>1105</v>
      </c>
      <c r="J12" t="s">
        <v>1089</v>
      </c>
    </row>
    <row r="13" ht="15" spans="1:10">
      <c r="A13" t="s">
        <v>247</v>
      </c>
      <c r="B13" s="141" t="s">
        <v>1121</v>
      </c>
      <c r="C13" t="s">
        <v>161</v>
      </c>
      <c r="D13" t="s">
        <v>1122</v>
      </c>
      <c r="E13" t="s">
        <v>1112</v>
      </c>
      <c r="F13" t="s">
        <v>1087</v>
      </c>
      <c r="G13" t="s">
        <v>336</v>
      </c>
      <c r="H13" t="s">
        <v>185</v>
      </c>
      <c r="I13" t="s">
        <v>1123</v>
      </c>
      <c r="J13" t="s">
        <v>1089</v>
      </c>
    </row>
    <row r="14" ht="15" spans="1:10">
      <c r="A14" t="s">
        <v>251</v>
      </c>
      <c r="B14" s="141" t="s">
        <v>1124</v>
      </c>
      <c r="C14" t="s">
        <v>180</v>
      </c>
      <c r="D14" t="s">
        <v>1125</v>
      </c>
      <c r="E14" t="s">
        <v>184</v>
      </c>
      <c r="F14" t="s">
        <v>1087</v>
      </c>
      <c r="G14" t="s">
        <v>336</v>
      </c>
      <c r="H14" t="s">
        <v>228</v>
      </c>
      <c r="I14" t="s">
        <v>185</v>
      </c>
      <c r="J14" t="s">
        <v>1089</v>
      </c>
    </row>
    <row r="15" ht="15" spans="1:10">
      <c r="A15" t="s">
        <v>258</v>
      </c>
      <c r="B15" s="141" t="s">
        <v>1126</v>
      </c>
      <c r="C15" t="s">
        <v>180</v>
      </c>
      <c r="D15" t="s">
        <v>1127</v>
      </c>
      <c r="E15" t="s">
        <v>1108</v>
      </c>
      <c r="F15" t="s">
        <v>1087</v>
      </c>
      <c r="G15" t="s">
        <v>336</v>
      </c>
      <c r="H15" t="s">
        <v>204</v>
      </c>
      <c r="I15" t="s">
        <v>197</v>
      </c>
      <c r="J15" t="s">
        <v>1089</v>
      </c>
    </row>
    <row r="16" ht="15" spans="1:10">
      <c r="A16" t="s">
        <v>262</v>
      </c>
      <c r="B16" s="141" t="s">
        <v>1128</v>
      </c>
      <c r="C16" t="s">
        <v>161</v>
      </c>
      <c r="D16" t="s">
        <v>1129</v>
      </c>
      <c r="E16" t="s">
        <v>1102</v>
      </c>
      <c r="F16" t="s">
        <v>1098</v>
      </c>
      <c r="G16" t="s">
        <v>167</v>
      </c>
      <c r="H16" t="s">
        <v>1088</v>
      </c>
      <c r="I16" t="s">
        <v>168</v>
      </c>
      <c r="J16" t="s">
        <v>1099</v>
      </c>
    </row>
    <row r="17" ht="15" spans="1:10">
      <c r="A17" t="s">
        <v>266</v>
      </c>
      <c r="B17" s="141" t="s">
        <v>1130</v>
      </c>
      <c r="C17" t="s">
        <v>180</v>
      </c>
      <c r="D17" t="s">
        <v>1131</v>
      </c>
      <c r="E17" t="s">
        <v>1102</v>
      </c>
      <c r="F17" t="s">
        <v>1087</v>
      </c>
      <c r="G17" t="s">
        <v>336</v>
      </c>
      <c r="H17" t="s">
        <v>209</v>
      </c>
      <c r="I17" t="s">
        <v>1123</v>
      </c>
      <c r="J17" t="s">
        <v>1089</v>
      </c>
    </row>
    <row r="18" ht="15" spans="1:10">
      <c r="A18" t="s">
        <v>271</v>
      </c>
      <c r="B18" s="141" t="s">
        <v>1132</v>
      </c>
      <c r="C18" t="s">
        <v>180</v>
      </c>
      <c r="D18" t="s">
        <v>1133</v>
      </c>
      <c r="E18" t="s">
        <v>1112</v>
      </c>
      <c r="F18" t="s">
        <v>1087</v>
      </c>
      <c r="G18" t="s">
        <v>336</v>
      </c>
      <c r="H18" t="s">
        <v>270</v>
      </c>
      <c r="I18" t="s">
        <v>270</v>
      </c>
      <c r="J18" t="s">
        <v>1089</v>
      </c>
    </row>
    <row r="19" ht="15" spans="1:10">
      <c r="A19" t="s">
        <v>276</v>
      </c>
      <c r="B19" s="141" t="s">
        <v>1134</v>
      </c>
      <c r="C19" t="s">
        <v>1135</v>
      </c>
      <c r="D19" t="s">
        <v>1136</v>
      </c>
      <c r="E19" t="s">
        <v>1102</v>
      </c>
      <c r="F19" t="s">
        <v>1087</v>
      </c>
      <c r="G19" t="s">
        <v>336</v>
      </c>
      <c r="H19" t="s">
        <v>270</v>
      </c>
      <c r="I19" t="s">
        <v>270</v>
      </c>
      <c r="J19" t="s">
        <v>1089</v>
      </c>
    </row>
    <row r="20" ht="15" spans="1:10">
      <c r="A20" t="s">
        <v>280</v>
      </c>
      <c r="B20" s="141" t="s">
        <v>1137</v>
      </c>
      <c r="C20" t="s">
        <v>180</v>
      </c>
      <c r="D20" t="s">
        <v>1138</v>
      </c>
      <c r="E20" t="s">
        <v>1098</v>
      </c>
      <c r="F20" t="s">
        <v>246</v>
      </c>
      <c r="G20" t="s">
        <v>167</v>
      </c>
      <c r="H20" t="s">
        <v>1088</v>
      </c>
      <c r="I20" t="s">
        <v>168</v>
      </c>
      <c r="J20" t="s">
        <v>1139</v>
      </c>
    </row>
    <row r="21" ht="15" spans="1:10">
      <c r="A21" t="s">
        <v>284</v>
      </c>
      <c r="B21" s="141" t="s">
        <v>1140</v>
      </c>
      <c r="C21" t="s">
        <v>180</v>
      </c>
      <c r="D21" t="s">
        <v>1141</v>
      </c>
      <c r="E21" t="s">
        <v>1108</v>
      </c>
      <c r="F21" t="s">
        <v>1087</v>
      </c>
      <c r="G21" t="s">
        <v>336</v>
      </c>
      <c r="H21" t="s">
        <v>186</v>
      </c>
      <c r="I21" t="s">
        <v>196</v>
      </c>
      <c r="J21" t="s">
        <v>1089</v>
      </c>
    </row>
    <row r="22" ht="15" spans="1:10">
      <c r="A22" t="s">
        <v>288</v>
      </c>
      <c r="B22" s="141" t="s">
        <v>1142</v>
      </c>
      <c r="C22" t="s">
        <v>180</v>
      </c>
      <c r="D22" t="s">
        <v>1143</v>
      </c>
      <c r="E22" t="s">
        <v>1108</v>
      </c>
      <c r="F22" t="s">
        <v>1087</v>
      </c>
      <c r="G22" t="s">
        <v>336</v>
      </c>
      <c r="H22" t="s">
        <v>186</v>
      </c>
      <c r="I22" t="s">
        <v>196</v>
      </c>
      <c r="J22" t="s">
        <v>1089</v>
      </c>
    </row>
    <row r="23" ht="15" spans="1:10">
      <c r="A23" t="s">
        <v>291</v>
      </c>
      <c r="B23" s="141" t="s">
        <v>1144</v>
      </c>
      <c r="C23" t="s">
        <v>180</v>
      </c>
      <c r="D23" t="s">
        <v>1145</v>
      </c>
      <c r="E23" t="s">
        <v>324</v>
      </c>
      <c r="F23" t="s">
        <v>563</v>
      </c>
      <c r="G23" t="s">
        <v>167</v>
      </c>
      <c r="H23" t="s">
        <v>270</v>
      </c>
      <c r="I23" t="s">
        <v>168</v>
      </c>
      <c r="J23" t="s">
        <v>1146</v>
      </c>
    </row>
    <row r="24" ht="15" spans="1:10">
      <c r="A24" t="s">
        <v>296</v>
      </c>
      <c r="B24" s="141" t="s">
        <v>1147</v>
      </c>
      <c r="C24" t="s">
        <v>180</v>
      </c>
      <c r="D24" t="s">
        <v>1148</v>
      </c>
      <c r="E24" t="s">
        <v>1102</v>
      </c>
      <c r="F24" t="s">
        <v>1087</v>
      </c>
      <c r="G24" t="s">
        <v>336</v>
      </c>
      <c r="H24" t="s">
        <v>270</v>
      </c>
      <c r="I24" t="s">
        <v>270</v>
      </c>
      <c r="J24" t="s">
        <v>1089</v>
      </c>
    </row>
    <row r="25" ht="15" spans="1:10">
      <c r="A25" t="s">
        <v>300</v>
      </c>
      <c r="B25" s="141" t="s">
        <v>1149</v>
      </c>
      <c r="C25" t="s">
        <v>180</v>
      </c>
      <c r="D25" t="s">
        <v>429</v>
      </c>
      <c r="E25" t="s">
        <v>368</v>
      </c>
      <c r="F25" t="s">
        <v>1087</v>
      </c>
      <c r="G25" t="s">
        <v>336</v>
      </c>
      <c r="H25" t="s">
        <v>270</v>
      </c>
      <c r="I25" t="s">
        <v>270</v>
      </c>
      <c r="J25" t="s">
        <v>1089</v>
      </c>
    </row>
  </sheetData>
  <autoFilter ref="A1:K35">
    <extLst/>
  </autoFilter>
  <dataValidations count="1">
    <dataValidation type="whole" operator="between" allowBlank="1" showInputMessage="1" showErrorMessage="1" sqref="A2:A11 A12:A1048576">
      <formula1>1</formula1>
      <formula2>9999999999999990000</formula2>
    </dataValidation>
  </dataValidations>
  <hyperlinks>
    <hyperlink ref="B2" r:id="rId1" display="5074"/>
    <hyperlink ref="B3" r:id="rId2" display="5252"/>
    <hyperlink ref="B4" r:id="rId3" display="5433"/>
    <hyperlink ref="B5" r:id="rId4" display="5537"/>
    <hyperlink ref="B6" r:id="rId5" display="5555"/>
    <hyperlink ref="B7" r:id="rId6" display="5557"/>
    <hyperlink ref="B8" r:id="rId7" display="5659"/>
    <hyperlink ref="B9" r:id="rId8" display="5712"/>
    <hyperlink ref="B10" r:id="rId9" display="5755"/>
    <hyperlink ref="B11" r:id="rId10" display="5793"/>
    <hyperlink ref="B12" r:id="rId11" display="5817"/>
    <hyperlink ref="B13" r:id="rId12" display="5830"/>
    <hyperlink ref="B14" r:id="rId13" display="5842"/>
    <hyperlink ref="B15" r:id="rId14" display="5845"/>
    <hyperlink ref="B16" r:id="rId15" display="5859"/>
    <hyperlink ref="B17" r:id="rId16" display="5882"/>
    <hyperlink ref="B18" r:id="rId17" display="5913"/>
    <hyperlink ref="B19" r:id="rId18" display="6053"/>
    <hyperlink ref="B20" r:id="rId19" display="5974"/>
    <hyperlink ref="B21" r:id="rId20" display="5983"/>
    <hyperlink ref="B22" r:id="rId21" display="5984"/>
    <hyperlink ref="B23" r:id="rId22" display="6006"/>
    <hyperlink ref="B24" r:id="rId23" display="6103"/>
    <hyperlink ref="B25" r:id="rId24" display="6126"/>
    <hyperlink ref="B26" r:id="rId25"/>
    <hyperlink ref="B27" r:id="rId26"/>
    <hyperlink ref="B28" r:id="rId27"/>
    <hyperlink ref="B29" r:id="rId28"/>
    <hyperlink ref="B30" r:id="rId29"/>
    <hyperlink ref="B31" r:id="rId30"/>
    <hyperlink ref="B32" r:id="rId31"/>
    <hyperlink ref="B33" r:id="rId32"/>
    <hyperlink ref="B34" r:id="rId13"/>
    <hyperlink ref="B35" r:id="rId32"/>
  </hyperlinks>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
  <sheetViews>
    <sheetView workbookViewId="0">
      <selection activeCell="L2" sqref="L2"/>
    </sheetView>
  </sheetViews>
  <sheetFormatPr defaultColWidth="9" defaultRowHeight="31.5" customHeight="1"/>
  <cols>
    <col min="1" max="3" width="9" style="142"/>
    <col min="4" max="4" width="59.875" style="142" customWidth="1"/>
    <col min="5" max="5" width="15.875" style="142" customWidth="1"/>
    <col min="6" max="6" width="17.75" style="142" customWidth="1"/>
    <col min="7" max="7" width="15.75" style="142" customWidth="1"/>
    <col min="8" max="8" width="16.25" style="142" customWidth="1"/>
    <col min="9" max="10" width="16" style="142" customWidth="1"/>
    <col min="11" max="11" width="24.125" style="142" customWidth="1"/>
    <col min="12" max="12" width="16.125" style="142" customWidth="1"/>
    <col min="13" max="16384" width="9" style="142"/>
  </cols>
  <sheetData>
    <row r="1" customHeight="1" spans="1:12">
      <c r="A1" s="145" t="s">
        <v>145</v>
      </c>
      <c r="B1" s="145" t="s">
        <v>1076</v>
      </c>
      <c r="C1" s="146" t="s">
        <v>1077</v>
      </c>
      <c r="D1" s="146" t="s">
        <v>1078</v>
      </c>
      <c r="E1" s="146" t="s">
        <v>314</v>
      </c>
      <c r="F1" s="146" t="s">
        <v>1079</v>
      </c>
      <c r="G1" s="146" t="s">
        <v>1080</v>
      </c>
      <c r="H1" s="146" t="s">
        <v>1081</v>
      </c>
      <c r="I1" s="146" t="s">
        <v>1082</v>
      </c>
      <c r="J1" s="146" t="s">
        <v>1150</v>
      </c>
      <c r="K1" s="146" t="s">
        <v>1083</v>
      </c>
      <c r="L1" s="146" t="s">
        <v>1151</v>
      </c>
    </row>
    <row r="2" ht="15" spans="1:12">
      <c r="A2" t="s">
        <v>157</v>
      </c>
      <c r="B2" s="141" t="s">
        <v>1084</v>
      </c>
      <c r="C2" t="s">
        <v>180</v>
      </c>
      <c r="D2" t="s">
        <v>1085</v>
      </c>
      <c r="E2" t="s">
        <v>1086</v>
      </c>
      <c r="F2" t="s">
        <v>1087</v>
      </c>
      <c r="G2" t="s">
        <v>336</v>
      </c>
      <c r="H2" t="s">
        <v>1088</v>
      </c>
      <c r="I2" t="s">
        <v>229</v>
      </c>
      <c r="J2" t="s">
        <v>1152</v>
      </c>
      <c r="K2" t="s">
        <v>1089</v>
      </c>
      <c r="L2" t="s">
        <v>1153</v>
      </c>
    </row>
    <row r="3" ht="15" spans="1:12">
      <c r="A3" t="s">
        <v>189</v>
      </c>
      <c r="B3" s="141" t="s">
        <v>1090</v>
      </c>
      <c r="C3" t="s">
        <v>161</v>
      </c>
      <c r="D3" t="s">
        <v>1091</v>
      </c>
      <c r="E3" t="s">
        <v>1092</v>
      </c>
      <c r="F3" t="s">
        <v>1087</v>
      </c>
      <c r="G3" t="s">
        <v>336</v>
      </c>
      <c r="H3" t="s">
        <v>1088</v>
      </c>
      <c r="I3" t="s">
        <v>229</v>
      </c>
      <c r="J3" t="s">
        <v>1154</v>
      </c>
      <c r="K3" t="s">
        <v>1089</v>
      </c>
      <c r="L3" t="s">
        <v>1153</v>
      </c>
    </row>
    <row r="4" ht="15" spans="1:12">
      <c r="A4" t="s">
        <v>200</v>
      </c>
      <c r="B4" s="141" t="s">
        <v>1093</v>
      </c>
      <c r="C4" t="s">
        <v>161</v>
      </c>
      <c r="D4" t="s">
        <v>1094</v>
      </c>
      <c r="E4" t="s">
        <v>1095</v>
      </c>
      <c r="F4" t="s">
        <v>1087</v>
      </c>
      <c r="G4" t="s">
        <v>336</v>
      </c>
      <c r="H4" t="s">
        <v>270</v>
      </c>
      <c r="I4" t="s">
        <v>270</v>
      </c>
      <c r="J4" t="s">
        <v>1155</v>
      </c>
      <c r="K4" t="s">
        <v>1089</v>
      </c>
      <c r="L4" t="s">
        <v>1153</v>
      </c>
    </row>
    <row r="5" ht="15" spans="1:12">
      <c r="A5" t="s">
        <v>205</v>
      </c>
      <c r="B5" s="141" t="s">
        <v>1100</v>
      </c>
      <c r="C5" t="s">
        <v>180</v>
      </c>
      <c r="D5" t="s">
        <v>1101</v>
      </c>
      <c r="E5" t="s">
        <v>1102</v>
      </c>
      <c r="F5" t="s">
        <v>1087</v>
      </c>
      <c r="G5" t="s">
        <v>336</v>
      </c>
      <c r="H5" t="s">
        <v>270</v>
      </c>
      <c r="I5" t="s">
        <v>255</v>
      </c>
      <c r="J5" t="s">
        <v>1156</v>
      </c>
      <c r="K5" t="s">
        <v>1089</v>
      </c>
      <c r="L5" t="s">
        <v>1153</v>
      </c>
    </row>
    <row r="6" ht="15" spans="1:12">
      <c r="A6" t="s">
        <v>210</v>
      </c>
      <c r="B6" s="141" t="s">
        <v>1103</v>
      </c>
      <c r="C6" t="s">
        <v>180</v>
      </c>
      <c r="D6" t="s">
        <v>1104</v>
      </c>
      <c r="E6" t="s">
        <v>1102</v>
      </c>
      <c r="F6" t="s">
        <v>1087</v>
      </c>
      <c r="G6" t="s">
        <v>336</v>
      </c>
      <c r="H6" t="s">
        <v>255</v>
      </c>
      <c r="I6" t="s">
        <v>1105</v>
      </c>
      <c r="J6" t="s">
        <v>1157</v>
      </c>
      <c r="K6" t="s">
        <v>1089</v>
      </c>
      <c r="L6" t="s">
        <v>1153</v>
      </c>
    </row>
    <row r="7" ht="15" spans="1:12">
      <c r="A7" t="s">
        <v>216</v>
      </c>
      <c r="B7" s="141" t="s">
        <v>1106</v>
      </c>
      <c r="C7" t="s">
        <v>180</v>
      </c>
      <c r="D7" t="s">
        <v>1107</v>
      </c>
      <c r="E7" t="s">
        <v>1108</v>
      </c>
      <c r="F7" t="s">
        <v>1087</v>
      </c>
      <c r="G7" t="s">
        <v>336</v>
      </c>
      <c r="H7" t="s">
        <v>240</v>
      </c>
      <c r="I7" t="s">
        <v>1109</v>
      </c>
      <c r="J7" t="s">
        <v>1158</v>
      </c>
      <c r="K7" t="s">
        <v>1089</v>
      </c>
      <c r="L7" t="s">
        <v>1153</v>
      </c>
    </row>
    <row r="8" ht="15" spans="1:12">
      <c r="A8" t="s">
        <v>220</v>
      </c>
      <c r="B8" s="141" t="s">
        <v>1110</v>
      </c>
      <c r="C8" t="s">
        <v>161</v>
      </c>
      <c r="D8" t="s">
        <v>1111</v>
      </c>
      <c r="E8" t="s">
        <v>1112</v>
      </c>
      <c r="F8" t="s">
        <v>1087</v>
      </c>
      <c r="G8" t="s">
        <v>336</v>
      </c>
      <c r="H8" t="s">
        <v>185</v>
      </c>
      <c r="I8" t="s">
        <v>1113</v>
      </c>
      <c r="J8" t="s">
        <v>1159</v>
      </c>
      <c r="K8" t="s">
        <v>1089</v>
      </c>
      <c r="L8" t="s">
        <v>1153</v>
      </c>
    </row>
    <row r="9" ht="15" spans="1:12">
      <c r="A9" t="s">
        <v>224</v>
      </c>
      <c r="B9" s="141" t="s">
        <v>1117</v>
      </c>
      <c r="C9" t="s">
        <v>180</v>
      </c>
      <c r="D9" t="s">
        <v>1118</v>
      </c>
      <c r="E9" t="s">
        <v>324</v>
      </c>
      <c r="F9" t="s">
        <v>1087</v>
      </c>
      <c r="G9" t="s">
        <v>336</v>
      </c>
      <c r="H9" t="s">
        <v>228</v>
      </c>
      <c r="I9" t="s">
        <v>214</v>
      </c>
      <c r="J9" t="s">
        <v>1160</v>
      </c>
      <c r="K9" t="s">
        <v>1089</v>
      </c>
      <c r="L9" t="s">
        <v>166</v>
      </c>
    </row>
    <row r="10" ht="15" spans="1:12">
      <c r="A10" t="s">
        <v>230</v>
      </c>
      <c r="B10" s="141" t="s">
        <v>1119</v>
      </c>
      <c r="C10" t="s">
        <v>161</v>
      </c>
      <c r="D10" t="s">
        <v>1120</v>
      </c>
      <c r="E10" t="s">
        <v>1102</v>
      </c>
      <c r="F10" t="s">
        <v>1087</v>
      </c>
      <c r="G10" t="s">
        <v>336</v>
      </c>
      <c r="H10" t="s">
        <v>209</v>
      </c>
      <c r="I10" t="s">
        <v>1105</v>
      </c>
      <c r="J10" t="s">
        <v>1161</v>
      </c>
      <c r="K10" t="s">
        <v>1089</v>
      </c>
      <c r="L10" t="s">
        <v>1153</v>
      </c>
    </row>
    <row r="11" ht="15" spans="1:12">
      <c r="A11" t="s">
        <v>236</v>
      </c>
      <c r="B11" s="141" t="s">
        <v>1121</v>
      </c>
      <c r="C11" t="s">
        <v>161</v>
      </c>
      <c r="D11" t="s">
        <v>1122</v>
      </c>
      <c r="E11" t="s">
        <v>1112</v>
      </c>
      <c r="F11" t="s">
        <v>1087</v>
      </c>
      <c r="G11" t="s">
        <v>336</v>
      </c>
      <c r="H11" t="s">
        <v>185</v>
      </c>
      <c r="I11" t="s">
        <v>1123</v>
      </c>
      <c r="J11" t="s">
        <v>1162</v>
      </c>
      <c r="K11" t="s">
        <v>1089</v>
      </c>
      <c r="L11" t="s">
        <v>1153</v>
      </c>
    </row>
    <row r="12" ht="15" spans="1:12">
      <c r="A12" t="s">
        <v>241</v>
      </c>
      <c r="B12" s="141" t="s">
        <v>1124</v>
      </c>
      <c r="C12" t="s">
        <v>180</v>
      </c>
      <c r="D12" t="s">
        <v>1125</v>
      </c>
      <c r="E12" t="s">
        <v>184</v>
      </c>
      <c r="F12" t="s">
        <v>1087</v>
      </c>
      <c r="G12" t="s">
        <v>336</v>
      </c>
      <c r="H12" t="s">
        <v>228</v>
      </c>
      <c r="I12" t="s">
        <v>185</v>
      </c>
      <c r="J12" t="s">
        <v>1163</v>
      </c>
      <c r="K12" t="s">
        <v>1089</v>
      </c>
      <c r="L12" t="s">
        <v>1153</v>
      </c>
    </row>
    <row r="13" ht="15" spans="1:12">
      <c r="A13" t="s">
        <v>247</v>
      </c>
      <c r="B13" s="141" t="s">
        <v>1126</v>
      </c>
      <c r="C13" t="s">
        <v>180</v>
      </c>
      <c r="D13" t="s">
        <v>1127</v>
      </c>
      <c r="E13" t="s">
        <v>1108</v>
      </c>
      <c r="F13" t="s">
        <v>1087</v>
      </c>
      <c r="G13" t="s">
        <v>336</v>
      </c>
      <c r="H13" t="s">
        <v>204</v>
      </c>
      <c r="I13" t="s">
        <v>197</v>
      </c>
      <c r="J13" t="s">
        <v>1164</v>
      </c>
      <c r="K13" t="s">
        <v>1089</v>
      </c>
      <c r="L13" t="s">
        <v>1153</v>
      </c>
    </row>
    <row r="14" ht="15" spans="1:12">
      <c r="A14" t="s">
        <v>251</v>
      </c>
      <c r="B14" s="141" t="s">
        <v>1130</v>
      </c>
      <c r="C14" t="s">
        <v>180</v>
      </c>
      <c r="D14" t="s">
        <v>1131</v>
      </c>
      <c r="E14" t="s">
        <v>1102</v>
      </c>
      <c r="F14" t="s">
        <v>1087</v>
      </c>
      <c r="G14" t="s">
        <v>336</v>
      </c>
      <c r="H14" t="s">
        <v>209</v>
      </c>
      <c r="I14" t="s">
        <v>1123</v>
      </c>
      <c r="J14" t="s">
        <v>1165</v>
      </c>
      <c r="K14" t="s">
        <v>1089</v>
      </c>
      <c r="L14" t="s">
        <v>1153</v>
      </c>
    </row>
    <row r="15" ht="15" spans="1:12">
      <c r="A15" t="s">
        <v>258</v>
      </c>
      <c r="B15" s="141" t="s">
        <v>1132</v>
      </c>
      <c r="C15" t="s">
        <v>180</v>
      </c>
      <c r="D15" t="s">
        <v>1133</v>
      </c>
      <c r="E15" t="s">
        <v>1112</v>
      </c>
      <c r="F15" t="s">
        <v>1087</v>
      </c>
      <c r="G15" t="s">
        <v>336</v>
      </c>
      <c r="H15" t="s">
        <v>270</v>
      </c>
      <c r="I15" t="s">
        <v>270</v>
      </c>
      <c r="J15" t="s">
        <v>1166</v>
      </c>
      <c r="K15" t="s">
        <v>1089</v>
      </c>
      <c r="L15" t="s">
        <v>1153</v>
      </c>
    </row>
    <row r="16" ht="15" spans="1:12">
      <c r="A16" t="s">
        <v>262</v>
      </c>
      <c r="B16" s="141" t="s">
        <v>1134</v>
      </c>
      <c r="C16" t="s">
        <v>1135</v>
      </c>
      <c r="D16" t="s">
        <v>1136</v>
      </c>
      <c r="E16" t="s">
        <v>1102</v>
      </c>
      <c r="F16" t="s">
        <v>1087</v>
      </c>
      <c r="G16" t="s">
        <v>336</v>
      </c>
      <c r="H16" t="s">
        <v>270</v>
      </c>
      <c r="I16" t="s">
        <v>270</v>
      </c>
      <c r="J16" t="s">
        <v>1167</v>
      </c>
      <c r="K16" t="s">
        <v>1089</v>
      </c>
      <c r="L16" t="s">
        <v>1153</v>
      </c>
    </row>
    <row r="17" ht="15" spans="1:12">
      <c r="A17" t="s">
        <v>266</v>
      </c>
      <c r="B17" s="141" t="s">
        <v>1140</v>
      </c>
      <c r="C17" t="s">
        <v>180</v>
      </c>
      <c r="D17" t="s">
        <v>1141</v>
      </c>
      <c r="E17" t="s">
        <v>1108</v>
      </c>
      <c r="F17" t="s">
        <v>1087</v>
      </c>
      <c r="G17" t="s">
        <v>336</v>
      </c>
      <c r="H17" t="s">
        <v>186</v>
      </c>
      <c r="I17" t="s">
        <v>196</v>
      </c>
      <c r="J17" t="s">
        <v>1168</v>
      </c>
      <c r="K17" t="s">
        <v>1089</v>
      </c>
      <c r="L17" t="s">
        <v>1153</v>
      </c>
    </row>
    <row r="18" ht="15" spans="1:12">
      <c r="A18" t="s">
        <v>271</v>
      </c>
      <c r="B18" s="141" t="s">
        <v>1142</v>
      </c>
      <c r="C18" t="s">
        <v>180</v>
      </c>
      <c r="D18" t="s">
        <v>1143</v>
      </c>
      <c r="E18" t="s">
        <v>1108</v>
      </c>
      <c r="F18" t="s">
        <v>1087</v>
      </c>
      <c r="G18" t="s">
        <v>336</v>
      </c>
      <c r="H18" t="s">
        <v>186</v>
      </c>
      <c r="I18" t="s">
        <v>196</v>
      </c>
      <c r="J18" t="s">
        <v>1169</v>
      </c>
      <c r="K18" t="s">
        <v>1089</v>
      </c>
      <c r="L18" t="s">
        <v>1153</v>
      </c>
    </row>
    <row r="19" ht="15" spans="1:12">
      <c r="A19" t="s">
        <v>276</v>
      </c>
      <c r="B19" s="141" t="s">
        <v>1147</v>
      </c>
      <c r="C19" t="s">
        <v>180</v>
      </c>
      <c r="D19" t="s">
        <v>1148</v>
      </c>
      <c r="E19" t="s">
        <v>1102</v>
      </c>
      <c r="F19" t="s">
        <v>1087</v>
      </c>
      <c r="G19" t="s">
        <v>336</v>
      </c>
      <c r="H19" t="s">
        <v>270</v>
      </c>
      <c r="I19" t="s">
        <v>270</v>
      </c>
      <c r="J19" t="s">
        <v>1170</v>
      </c>
      <c r="K19" t="s">
        <v>1089</v>
      </c>
      <c r="L19" t="s">
        <v>1153</v>
      </c>
    </row>
    <row r="20" ht="15" spans="1:12">
      <c r="A20" t="s">
        <v>280</v>
      </c>
      <c r="B20" s="141" t="s">
        <v>1149</v>
      </c>
      <c r="C20" t="s">
        <v>180</v>
      </c>
      <c r="D20" t="s">
        <v>429</v>
      </c>
      <c r="E20" t="s">
        <v>368</v>
      </c>
      <c r="F20" t="s">
        <v>1087</v>
      </c>
      <c r="G20" t="s">
        <v>336</v>
      </c>
      <c r="H20" t="s">
        <v>270</v>
      </c>
      <c r="I20" t="s">
        <v>270</v>
      </c>
      <c r="J20" t="s">
        <v>1171</v>
      </c>
      <c r="K20" t="s">
        <v>1089</v>
      </c>
      <c r="L20" t="s">
        <v>1153</v>
      </c>
    </row>
  </sheetData>
  <hyperlinks>
    <hyperlink ref="B2" r:id="rId1" display="5074"/>
    <hyperlink ref="B3" r:id="rId2" display="5252"/>
    <hyperlink ref="B4" r:id="rId3" display="5433"/>
    <hyperlink ref="B5" r:id="rId4" display="5555"/>
    <hyperlink ref="B6" r:id="rId5" display="5557"/>
    <hyperlink ref="B7" r:id="rId6" display="5659"/>
    <hyperlink ref="B8" r:id="rId7" display="5712"/>
    <hyperlink ref="B9" r:id="rId8" display="5793"/>
    <hyperlink ref="B10" r:id="rId9" display="5817"/>
    <hyperlink ref="B11" r:id="rId10" display="5830"/>
    <hyperlink ref="B12" r:id="rId11" display="5842"/>
    <hyperlink ref="B13" r:id="rId12" display="5845"/>
    <hyperlink ref="B14" r:id="rId13" display="5882"/>
    <hyperlink ref="B15" r:id="rId14" display="5913"/>
    <hyperlink ref="B16" r:id="rId15" display="6053"/>
    <hyperlink ref="B17" r:id="rId16" display="5983"/>
    <hyperlink ref="B18" r:id="rId17" display="5984"/>
    <hyperlink ref="B19" r:id="rId18" display="6103"/>
    <hyperlink ref="B20" r:id="rId19" display="6126"/>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3"/>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I18" sqref="I18"/>
    </sheetView>
  </sheetViews>
  <sheetFormatPr defaultColWidth="9" defaultRowHeight="30.6" customHeight="1" outlineLevelRow="5"/>
  <cols>
    <col min="1" max="3" width="9" style="142"/>
    <col min="4" max="4" width="36.125" style="142" customWidth="1"/>
    <col min="5" max="7" width="9" style="142"/>
    <col min="8" max="8" width="17.875" style="142" customWidth="1"/>
    <col min="9" max="9" width="17.125" style="142" customWidth="1"/>
    <col min="10" max="10" width="21.25" style="142" customWidth="1"/>
    <col min="11" max="11" width="9" style="142" hidden="1" customWidth="1"/>
    <col min="12" max="16384" width="9" style="142"/>
  </cols>
  <sheetData>
    <row r="1" customHeight="1" spans="1:10">
      <c r="A1" s="143" t="s">
        <v>145</v>
      </c>
      <c r="B1" s="143" t="s">
        <v>1076</v>
      </c>
      <c r="C1" s="144" t="s">
        <v>1077</v>
      </c>
      <c r="D1" s="144" t="s">
        <v>1078</v>
      </c>
      <c r="E1" s="144" t="s">
        <v>314</v>
      </c>
      <c r="F1" s="144" t="s">
        <v>1079</v>
      </c>
      <c r="G1" s="144" t="s">
        <v>1080</v>
      </c>
      <c r="H1" s="144" t="s">
        <v>1081</v>
      </c>
      <c r="I1" s="144" t="s">
        <v>1082</v>
      </c>
      <c r="J1" s="144" t="s">
        <v>1083</v>
      </c>
    </row>
    <row r="2" ht="15" spans="1:10">
      <c r="A2" t="s">
        <v>157</v>
      </c>
      <c r="B2" s="141" t="s">
        <v>1096</v>
      </c>
      <c r="C2" t="s">
        <v>180</v>
      </c>
      <c r="D2" t="s">
        <v>1097</v>
      </c>
      <c r="E2" t="s">
        <v>1098</v>
      </c>
      <c r="F2" t="s">
        <v>342</v>
      </c>
      <c r="G2" t="s">
        <v>167</v>
      </c>
      <c r="H2" t="s">
        <v>1088</v>
      </c>
      <c r="I2" t="s">
        <v>168</v>
      </c>
      <c r="J2" t="s">
        <v>1099</v>
      </c>
    </row>
    <row r="3" ht="15" spans="1:10">
      <c r="A3" t="s">
        <v>189</v>
      </c>
      <c r="B3" s="141" t="s">
        <v>1114</v>
      </c>
      <c r="C3" t="s">
        <v>161</v>
      </c>
      <c r="D3" t="s">
        <v>1115</v>
      </c>
      <c r="E3" t="s">
        <v>1092</v>
      </c>
      <c r="F3" t="s">
        <v>1087</v>
      </c>
      <c r="G3" t="s">
        <v>336</v>
      </c>
      <c r="H3" t="s">
        <v>1088</v>
      </c>
      <c r="I3" t="s">
        <v>1116</v>
      </c>
      <c r="J3" t="s">
        <v>1089</v>
      </c>
    </row>
    <row r="4" ht="15" spans="1:10">
      <c r="A4" t="s">
        <v>200</v>
      </c>
      <c r="B4" s="141" t="s">
        <v>1128</v>
      </c>
      <c r="C4" t="s">
        <v>161</v>
      </c>
      <c r="D4" t="s">
        <v>1129</v>
      </c>
      <c r="E4" t="s">
        <v>1102</v>
      </c>
      <c r="F4" t="s">
        <v>1098</v>
      </c>
      <c r="G4" t="s">
        <v>167</v>
      </c>
      <c r="H4" t="s">
        <v>1088</v>
      </c>
      <c r="I4" t="s">
        <v>168</v>
      </c>
      <c r="J4" t="s">
        <v>1099</v>
      </c>
    </row>
    <row r="5" ht="15" spans="1:10">
      <c r="A5" t="s">
        <v>205</v>
      </c>
      <c r="B5" s="141" t="s">
        <v>1137</v>
      </c>
      <c r="C5" t="s">
        <v>180</v>
      </c>
      <c r="D5" t="s">
        <v>1138</v>
      </c>
      <c r="E5" t="s">
        <v>1098</v>
      </c>
      <c r="F5" t="s">
        <v>246</v>
      </c>
      <c r="G5" t="s">
        <v>167</v>
      </c>
      <c r="H5" t="s">
        <v>1088</v>
      </c>
      <c r="I5" t="s">
        <v>168</v>
      </c>
      <c r="J5" t="s">
        <v>1139</v>
      </c>
    </row>
    <row r="6" ht="15" spans="1:10">
      <c r="A6" t="s">
        <v>210</v>
      </c>
      <c r="B6" s="141" t="s">
        <v>1144</v>
      </c>
      <c r="C6" t="s">
        <v>180</v>
      </c>
      <c r="D6" t="s">
        <v>1145</v>
      </c>
      <c r="E6" t="s">
        <v>324</v>
      </c>
      <c r="F6" t="s">
        <v>563</v>
      </c>
      <c r="G6" t="s">
        <v>167</v>
      </c>
      <c r="H6" t="s">
        <v>270</v>
      </c>
      <c r="I6" t="s">
        <v>168</v>
      </c>
      <c r="J6" t="s">
        <v>1146</v>
      </c>
    </row>
  </sheetData>
  <hyperlinks>
    <hyperlink ref="B2" r:id="rId1" display="5537"/>
    <hyperlink ref="B3" r:id="rId2" display="5755"/>
    <hyperlink ref="B4" r:id="rId3" display="5859"/>
    <hyperlink ref="B5" r:id="rId4" display="5974"/>
    <hyperlink ref="B6" r:id="rId5" display="6006"/>
    <hyperlink ref="B7" r:id="rId6"/>
    <hyperlink ref="B8" r:id="rId7"/>
    <hyperlink ref="B9" r:id="rId8"/>
    <hyperlink ref="B10" r:id="rId6"/>
    <hyperlink ref="B11" r:id="rId7"/>
    <hyperlink ref="B12" r:id="rId8"/>
    <hyperlink ref="B13" r:id="rId9"/>
    <hyperlink ref="B14" r:id="rId10"/>
    <hyperlink ref="B15" r:id="rId11"/>
    <hyperlink ref="B16" r:id="rId12"/>
  </hyperlink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6"/>
  <sheetViews>
    <sheetView workbookViewId="0">
      <selection activeCell="A1" sqref="A1:J1"/>
    </sheetView>
  </sheetViews>
  <sheetFormatPr defaultColWidth="11.5" defaultRowHeight="30.6" customHeight="1"/>
  <cols>
    <col min="1" max="1" width="11.5" style="136" customWidth="1" collapsed="1"/>
    <col min="2" max="2" width="11.875" style="136" customWidth="1" collapsed="1"/>
    <col min="3" max="3" width="12.75" style="136" customWidth="1" collapsed="1"/>
    <col min="4" max="4" width="59.25" style="136" customWidth="1" collapsed="1"/>
    <col min="5" max="6" width="11.5" style="136" customWidth="1" collapsed="1"/>
    <col min="7" max="7" width="17.625" style="137" customWidth="1" collapsed="1"/>
    <col min="8" max="8" width="24.25" style="136" customWidth="1" collapsed="1"/>
    <col min="9" max="9" width="20.75" style="136" customWidth="1" collapsed="1"/>
    <col min="10" max="10" width="20.875" style="136" customWidth="1" collapsed="1"/>
    <col min="11" max="11" width="25" style="136" customWidth="1" collapsed="1"/>
    <col min="12" max="16383" width="11.5" style="136" customWidth="1" collapsed="1"/>
    <col min="16384" max="16384" width="11.5" style="136" collapsed="1"/>
  </cols>
  <sheetData>
    <row r="1" customHeight="1" spans="1:10">
      <c r="A1" s="138" t="s">
        <v>145</v>
      </c>
      <c r="B1" s="138" t="s">
        <v>1076</v>
      </c>
      <c r="C1" s="139" t="s">
        <v>1077</v>
      </c>
      <c r="D1" s="139" t="s">
        <v>1078</v>
      </c>
      <c r="E1" s="139" t="s">
        <v>314</v>
      </c>
      <c r="F1" s="139" t="s">
        <v>1079</v>
      </c>
      <c r="G1" s="139" t="s">
        <v>1080</v>
      </c>
      <c r="H1" s="140" t="s">
        <v>1081</v>
      </c>
      <c r="I1" s="139" t="s">
        <v>1082</v>
      </c>
      <c r="J1" s="139" t="s">
        <v>1083</v>
      </c>
    </row>
    <row r="2" ht="15" spans="1:10">
      <c r="A2" t="s">
        <v>157</v>
      </c>
      <c r="B2" s="141" t="s">
        <v>1172</v>
      </c>
      <c r="C2" t="s">
        <v>180</v>
      </c>
      <c r="D2" t="s">
        <v>1173</v>
      </c>
      <c r="E2" t="s">
        <v>510</v>
      </c>
      <c r="F2" t="s">
        <v>324</v>
      </c>
      <c r="G2" t="s">
        <v>1174</v>
      </c>
      <c r="H2" t="s">
        <v>1175</v>
      </c>
      <c r="I2" t="s">
        <v>168</v>
      </c>
      <c r="J2" t="s">
        <v>1176</v>
      </c>
    </row>
    <row r="3" ht="15" spans="1:10">
      <c r="A3" t="s">
        <v>189</v>
      </c>
      <c r="B3" s="141" t="s">
        <v>1177</v>
      </c>
      <c r="C3" t="s">
        <v>161</v>
      </c>
      <c r="D3" t="s">
        <v>1178</v>
      </c>
      <c r="E3" t="s">
        <v>324</v>
      </c>
      <c r="F3" t="s">
        <v>324</v>
      </c>
      <c r="G3" t="s">
        <v>167</v>
      </c>
      <c r="H3" t="s">
        <v>1179</v>
      </c>
      <c r="I3" t="s">
        <v>168</v>
      </c>
      <c r="J3" t="s">
        <v>1139</v>
      </c>
    </row>
    <row r="4" ht="15" spans="1:10">
      <c r="A4" t="s">
        <v>200</v>
      </c>
      <c r="B4" s="141" t="s">
        <v>1180</v>
      </c>
      <c r="C4" t="s">
        <v>1181</v>
      </c>
      <c r="D4" t="s">
        <v>1182</v>
      </c>
      <c r="E4" t="s">
        <v>324</v>
      </c>
      <c r="F4" t="s">
        <v>168</v>
      </c>
      <c r="G4" t="s">
        <v>167</v>
      </c>
      <c r="H4" t="s">
        <v>1183</v>
      </c>
      <c r="I4" t="s">
        <v>168</v>
      </c>
      <c r="J4" t="s">
        <v>1146</v>
      </c>
    </row>
    <row r="5" ht="15" spans="1:10">
      <c r="A5" t="s">
        <v>205</v>
      </c>
      <c r="B5" s="141" t="s">
        <v>1184</v>
      </c>
      <c r="C5" t="s">
        <v>1181</v>
      </c>
      <c r="D5" t="s">
        <v>1185</v>
      </c>
      <c r="E5" t="s">
        <v>324</v>
      </c>
      <c r="F5" t="s">
        <v>563</v>
      </c>
      <c r="G5" t="s">
        <v>167</v>
      </c>
      <c r="H5" t="s">
        <v>1186</v>
      </c>
      <c r="I5" t="s">
        <v>168</v>
      </c>
      <c r="J5" t="s">
        <v>1139</v>
      </c>
    </row>
    <row r="6" ht="15" spans="1:10">
      <c r="A6" t="s">
        <v>210</v>
      </c>
      <c r="B6" s="141" t="s">
        <v>1187</v>
      </c>
      <c r="C6" t="s">
        <v>180</v>
      </c>
      <c r="D6" t="s">
        <v>1188</v>
      </c>
      <c r="E6" t="s">
        <v>1024</v>
      </c>
      <c r="F6" t="s">
        <v>616</v>
      </c>
      <c r="G6" t="s">
        <v>167</v>
      </c>
      <c r="H6" t="s">
        <v>1189</v>
      </c>
      <c r="I6" t="s">
        <v>168</v>
      </c>
      <c r="J6" t="s">
        <v>1146</v>
      </c>
    </row>
    <row r="7" ht="15" spans="1:10">
      <c r="A7" t="s">
        <v>216</v>
      </c>
      <c r="B7" s="141" t="s">
        <v>1190</v>
      </c>
      <c r="C7" t="s">
        <v>161</v>
      </c>
      <c r="D7" t="s">
        <v>1191</v>
      </c>
      <c r="E7" t="s">
        <v>324</v>
      </c>
      <c r="F7" t="s">
        <v>168</v>
      </c>
      <c r="G7" t="s">
        <v>167</v>
      </c>
      <c r="H7" t="s">
        <v>1192</v>
      </c>
      <c r="I7" t="s">
        <v>168</v>
      </c>
      <c r="J7" t="s">
        <v>1139</v>
      </c>
    </row>
    <row r="8" ht="15" spans="1:10">
      <c r="A8" t="s">
        <v>220</v>
      </c>
      <c r="B8" s="141" t="s">
        <v>1193</v>
      </c>
      <c r="C8" t="s">
        <v>180</v>
      </c>
      <c r="D8" t="s">
        <v>1194</v>
      </c>
      <c r="E8" t="s">
        <v>472</v>
      </c>
      <c r="F8" t="s">
        <v>472</v>
      </c>
      <c r="G8" t="s">
        <v>1195</v>
      </c>
      <c r="H8" t="s">
        <v>1196</v>
      </c>
      <c r="I8" t="s">
        <v>168</v>
      </c>
      <c r="J8" t="s">
        <v>1139</v>
      </c>
    </row>
    <row r="9" ht="15" spans="1:10">
      <c r="A9" t="s">
        <v>224</v>
      </c>
      <c r="B9" s="141" t="s">
        <v>1197</v>
      </c>
      <c r="C9" t="s">
        <v>180</v>
      </c>
      <c r="D9" t="s">
        <v>1198</v>
      </c>
      <c r="E9" t="s">
        <v>472</v>
      </c>
      <c r="F9" t="s">
        <v>168</v>
      </c>
      <c r="G9" t="s">
        <v>167</v>
      </c>
      <c r="H9" t="s">
        <v>1199</v>
      </c>
      <c r="I9" t="s">
        <v>168</v>
      </c>
      <c r="J9" t="s">
        <v>1139</v>
      </c>
    </row>
    <row r="10" ht="15" spans="1:10">
      <c r="A10" t="s">
        <v>230</v>
      </c>
      <c r="B10" s="141" t="s">
        <v>1200</v>
      </c>
      <c r="C10" t="s">
        <v>180</v>
      </c>
      <c r="D10" t="s">
        <v>1201</v>
      </c>
      <c r="E10" t="s">
        <v>960</v>
      </c>
      <c r="F10" t="s">
        <v>960</v>
      </c>
      <c r="G10" t="s">
        <v>1195</v>
      </c>
      <c r="H10" t="s">
        <v>1202</v>
      </c>
      <c r="I10" t="s">
        <v>168</v>
      </c>
      <c r="J10" t="s">
        <v>1146</v>
      </c>
    </row>
    <row r="11" ht="15" spans="1:10">
      <c r="A11" t="s">
        <v>236</v>
      </c>
      <c r="B11" s="141" t="s">
        <v>1203</v>
      </c>
      <c r="C11" t="s">
        <v>1135</v>
      </c>
      <c r="D11" t="s">
        <v>1204</v>
      </c>
      <c r="E11" t="s">
        <v>1205</v>
      </c>
      <c r="F11" t="s">
        <v>1098</v>
      </c>
      <c r="G11" t="s">
        <v>167</v>
      </c>
      <c r="H11" t="s">
        <v>1206</v>
      </c>
      <c r="I11" t="s">
        <v>168</v>
      </c>
      <c r="J11" t="s">
        <v>1176</v>
      </c>
    </row>
    <row r="12" ht="15" spans="1:10">
      <c r="A12" t="s">
        <v>241</v>
      </c>
      <c r="B12" s="141" t="s">
        <v>1207</v>
      </c>
      <c r="C12" t="s">
        <v>161</v>
      </c>
      <c r="D12" t="s">
        <v>1208</v>
      </c>
      <c r="E12" t="s">
        <v>1209</v>
      </c>
      <c r="F12" t="s">
        <v>342</v>
      </c>
      <c r="G12" t="s">
        <v>1174</v>
      </c>
      <c r="H12" t="s">
        <v>1199</v>
      </c>
      <c r="I12" t="s">
        <v>168</v>
      </c>
      <c r="J12" t="s">
        <v>1139</v>
      </c>
    </row>
    <row r="13" ht="15" spans="1:10">
      <c r="A13" t="s">
        <v>247</v>
      </c>
      <c r="B13" s="141" t="s">
        <v>1210</v>
      </c>
      <c r="C13" t="s">
        <v>161</v>
      </c>
      <c r="D13" t="s">
        <v>1211</v>
      </c>
      <c r="E13" t="s">
        <v>1095</v>
      </c>
      <c r="F13" t="s">
        <v>368</v>
      </c>
      <c r="G13" t="s">
        <v>1174</v>
      </c>
      <c r="H13" t="s">
        <v>1212</v>
      </c>
      <c r="I13" t="s">
        <v>168</v>
      </c>
      <c r="J13" t="s">
        <v>1146</v>
      </c>
    </row>
    <row r="14" ht="15" spans="1:10">
      <c r="A14" t="s">
        <v>251</v>
      </c>
      <c r="B14" s="141" t="s">
        <v>1213</v>
      </c>
      <c r="C14" t="s">
        <v>1135</v>
      </c>
      <c r="D14" t="s">
        <v>1214</v>
      </c>
      <c r="E14" t="s">
        <v>886</v>
      </c>
      <c r="F14" t="s">
        <v>324</v>
      </c>
      <c r="G14" t="s">
        <v>167</v>
      </c>
      <c r="H14" t="s">
        <v>165</v>
      </c>
      <c r="I14" t="s">
        <v>168</v>
      </c>
      <c r="J14" t="s">
        <v>1176</v>
      </c>
    </row>
    <row r="15" ht="15" spans="1:10">
      <c r="A15" t="s">
        <v>258</v>
      </c>
      <c r="B15" s="141" t="s">
        <v>1215</v>
      </c>
      <c r="C15" t="s">
        <v>180</v>
      </c>
      <c r="D15" t="s">
        <v>1216</v>
      </c>
      <c r="E15" t="s">
        <v>368</v>
      </c>
      <c r="F15" t="s">
        <v>184</v>
      </c>
      <c r="G15" t="s">
        <v>1174</v>
      </c>
      <c r="H15" t="s">
        <v>165</v>
      </c>
      <c r="I15" t="s">
        <v>168</v>
      </c>
      <c r="J15" t="s">
        <v>1176</v>
      </c>
    </row>
    <row r="16" ht="15" spans="1:10">
      <c r="A16" t="s">
        <v>262</v>
      </c>
      <c r="B16" s="141" t="s">
        <v>1217</v>
      </c>
      <c r="C16" t="s">
        <v>180</v>
      </c>
      <c r="D16" t="s">
        <v>1218</v>
      </c>
      <c r="E16" t="s">
        <v>1219</v>
      </c>
      <c r="F16" t="s">
        <v>184</v>
      </c>
      <c r="G16" t="s">
        <v>1174</v>
      </c>
      <c r="H16" t="s">
        <v>1212</v>
      </c>
      <c r="I16" t="s">
        <v>168</v>
      </c>
      <c r="J16" t="s">
        <v>1176</v>
      </c>
    </row>
    <row r="17" ht="15" spans="1:10">
      <c r="A17" t="s">
        <v>266</v>
      </c>
      <c r="B17" s="141" t="s">
        <v>1220</v>
      </c>
      <c r="C17" t="s">
        <v>161</v>
      </c>
      <c r="D17" t="s">
        <v>1221</v>
      </c>
      <c r="E17" t="s">
        <v>368</v>
      </c>
      <c r="F17" t="s">
        <v>184</v>
      </c>
      <c r="G17" t="s">
        <v>1174</v>
      </c>
      <c r="H17" t="s">
        <v>165</v>
      </c>
      <c r="I17" t="s">
        <v>168</v>
      </c>
      <c r="J17" t="s">
        <v>1176</v>
      </c>
    </row>
    <row r="18" ht="15" spans="1:10">
      <c r="A18" t="s">
        <v>271</v>
      </c>
      <c r="B18" s="141" t="s">
        <v>1222</v>
      </c>
      <c r="C18" t="s">
        <v>180</v>
      </c>
      <c r="D18" t="s">
        <v>1223</v>
      </c>
      <c r="E18" t="s">
        <v>1086</v>
      </c>
      <c r="F18" t="s">
        <v>886</v>
      </c>
      <c r="G18" t="s">
        <v>167</v>
      </c>
      <c r="H18" t="s">
        <v>1224</v>
      </c>
      <c r="I18" t="s">
        <v>168</v>
      </c>
      <c r="J18" t="s">
        <v>1146</v>
      </c>
    </row>
    <row r="19" ht="15" spans="1:10">
      <c r="A19" t="s">
        <v>276</v>
      </c>
      <c r="B19" s="141" t="s">
        <v>1225</v>
      </c>
      <c r="C19" t="s">
        <v>161</v>
      </c>
      <c r="D19" t="s">
        <v>1226</v>
      </c>
      <c r="E19" t="s">
        <v>1108</v>
      </c>
      <c r="F19" t="s">
        <v>346</v>
      </c>
      <c r="G19" t="s">
        <v>167</v>
      </c>
      <c r="H19" t="s">
        <v>1206</v>
      </c>
      <c r="I19" t="s">
        <v>168</v>
      </c>
      <c r="J19" t="s">
        <v>1139</v>
      </c>
    </row>
    <row r="20" ht="15" spans="1:10">
      <c r="A20" t="s">
        <v>280</v>
      </c>
      <c r="B20" s="141" t="s">
        <v>1227</v>
      </c>
      <c r="C20" t="s">
        <v>161</v>
      </c>
      <c r="D20" t="s">
        <v>1228</v>
      </c>
      <c r="E20" t="s">
        <v>324</v>
      </c>
      <c r="F20" t="s">
        <v>368</v>
      </c>
      <c r="G20" t="s">
        <v>1174</v>
      </c>
      <c r="H20" t="s">
        <v>1206</v>
      </c>
      <c r="I20" t="s">
        <v>168</v>
      </c>
      <c r="J20" t="s">
        <v>1176</v>
      </c>
    </row>
    <row r="21" ht="15" spans="1:10">
      <c r="A21" t="s">
        <v>284</v>
      </c>
      <c r="B21" s="141" t="s">
        <v>1137</v>
      </c>
      <c r="C21" t="s">
        <v>180</v>
      </c>
      <c r="D21" t="s">
        <v>1138</v>
      </c>
      <c r="E21" t="s">
        <v>1098</v>
      </c>
      <c r="F21" t="s">
        <v>246</v>
      </c>
      <c r="G21" t="s">
        <v>167</v>
      </c>
      <c r="H21" t="s">
        <v>1088</v>
      </c>
      <c r="I21" t="s">
        <v>168</v>
      </c>
      <c r="J21" t="s">
        <v>1139</v>
      </c>
    </row>
    <row r="22" ht="15" spans="1:10">
      <c r="A22" t="s">
        <v>288</v>
      </c>
      <c r="B22" s="141" t="s">
        <v>158</v>
      </c>
      <c r="C22" t="s">
        <v>161</v>
      </c>
      <c r="D22" t="s">
        <v>159</v>
      </c>
      <c r="E22" t="s">
        <v>1102</v>
      </c>
      <c r="F22" t="s">
        <v>1024</v>
      </c>
      <c r="G22" t="s">
        <v>167</v>
      </c>
      <c r="H22" t="s">
        <v>165</v>
      </c>
      <c r="I22" t="s">
        <v>168</v>
      </c>
      <c r="J22" t="s">
        <v>1229</v>
      </c>
    </row>
    <row r="23" ht="15" spans="1:10">
      <c r="A23" t="s">
        <v>291</v>
      </c>
      <c r="B23" s="141" t="s">
        <v>1230</v>
      </c>
      <c r="C23" t="s">
        <v>161</v>
      </c>
      <c r="D23" t="s">
        <v>1231</v>
      </c>
      <c r="E23" t="s">
        <v>1102</v>
      </c>
      <c r="F23" t="s">
        <v>472</v>
      </c>
      <c r="G23" t="s">
        <v>167</v>
      </c>
      <c r="H23" t="s">
        <v>1232</v>
      </c>
      <c r="I23" t="s">
        <v>168</v>
      </c>
      <c r="J23" t="s">
        <v>1146</v>
      </c>
    </row>
    <row r="24" ht="15" spans="1:10">
      <c r="A24" t="s">
        <v>296</v>
      </c>
      <c r="B24" s="141" t="s">
        <v>1144</v>
      </c>
      <c r="C24" t="s">
        <v>180</v>
      </c>
      <c r="D24" t="s">
        <v>1145</v>
      </c>
      <c r="E24" t="s">
        <v>324</v>
      </c>
      <c r="F24" t="s">
        <v>563</v>
      </c>
      <c r="G24" t="s">
        <v>167</v>
      </c>
      <c r="H24" t="s">
        <v>270</v>
      </c>
      <c r="I24" t="s">
        <v>168</v>
      </c>
      <c r="J24" t="s">
        <v>1146</v>
      </c>
    </row>
    <row r="25" ht="15" spans="1:10">
      <c r="A25" t="s">
        <v>300</v>
      </c>
      <c r="B25" s="141" t="s">
        <v>1233</v>
      </c>
      <c r="C25" t="s">
        <v>180</v>
      </c>
      <c r="D25" t="s">
        <v>1234</v>
      </c>
      <c r="E25" t="s">
        <v>1102</v>
      </c>
      <c r="F25" t="s">
        <v>472</v>
      </c>
      <c r="G25" t="s">
        <v>167</v>
      </c>
      <c r="H25" t="s">
        <v>1235</v>
      </c>
      <c r="I25" t="s">
        <v>168</v>
      </c>
      <c r="J25" t="s">
        <v>1146</v>
      </c>
    </row>
    <row r="26" ht="15" spans="1:10">
      <c r="A26" t="s">
        <v>406</v>
      </c>
      <c r="B26" s="141" t="s">
        <v>1236</v>
      </c>
      <c r="C26" t="s">
        <v>180</v>
      </c>
      <c r="D26" t="s">
        <v>1237</v>
      </c>
      <c r="E26" t="s">
        <v>1102</v>
      </c>
      <c r="F26" t="s">
        <v>472</v>
      </c>
      <c r="G26" t="s">
        <v>1195</v>
      </c>
      <c r="H26" t="s">
        <v>165</v>
      </c>
      <c r="I26" t="s">
        <v>168</v>
      </c>
      <c r="J26" t="s">
        <v>1139</v>
      </c>
    </row>
  </sheetData>
  <hyperlinks>
    <hyperlink ref="B2" r:id="rId1" display="3822"/>
    <hyperlink ref="B3" r:id="rId2" display="4356"/>
    <hyperlink ref="B4" r:id="rId3" display="4748"/>
    <hyperlink ref="B5" r:id="rId4" display="4757"/>
    <hyperlink ref="B6" r:id="rId5" display="4780"/>
    <hyperlink ref="B7" r:id="rId6" display="4786"/>
    <hyperlink ref="B8" r:id="rId7" display="4805"/>
    <hyperlink ref="B9" r:id="rId8" display="4913"/>
    <hyperlink ref="B10" r:id="rId9" display="5031"/>
    <hyperlink ref="B11" r:id="rId10" display="5230"/>
    <hyperlink ref="B12" r:id="rId11" display="5455"/>
    <hyperlink ref="B13" r:id="rId12" display="5796"/>
    <hyperlink ref="B14" r:id="rId13" display="5819"/>
    <hyperlink ref="B15" r:id="rId14" display="5829"/>
    <hyperlink ref="B16" r:id="rId15" display="5846"/>
    <hyperlink ref="B17" r:id="rId16" display="5860"/>
    <hyperlink ref="B18" r:id="rId17" display="5879"/>
    <hyperlink ref="B19" r:id="rId18" display="5900"/>
    <hyperlink ref="B20" r:id="rId19" display="5908"/>
    <hyperlink ref="B21" r:id="rId20" display="5974"/>
    <hyperlink ref="B22" r:id="rId21" display="5977"/>
    <hyperlink ref="B23" r:id="rId22" display="6003"/>
    <hyperlink ref="B24" r:id="rId23" display="6006"/>
    <hyperlink ref="B25" r:id="rId24" display="6074"/>
    <hyperlink ref="B26" r:id="rId25" display="6079"/>
    <hyperlink ref="B27" r:id="rId23"/>
    <hyperlink ref="B28" r:id="rId24"/>
    <hyperlink ref="B29" r:id="rId25"/>
    <hyperlink ref="B30" r:id="rId17"/>
    <hyperlink ref="B31" r:id="rId26"/>
    <hyperlink ref="B32" r:id="rId27"/>
    <hyperlink ref="B33" r:id="rId28"/>
    <hyperlink ref="B34" r:id="rId29"/>
    <hyperlink ref="B35" r:id="rId12"/>
    <hyperlink ref="B36" r:id="rId30"/>
    <hyperlink ref="B37" r:id="rId13"/>
    <hyperlink ref="B38" r:id="rId14"/>
    <hyperlink ref="B39" r:id="rId31"/>
    <hyperlink ref="B40" r:id="rId32"/>
    <hyperlink ref="B41" r:id="rId15"/>
    <hyperlink ref="B42" r:id="rId16"/>
    <hyperlink ref="B43" r:id="rId17"/>
  </hyperlink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
  <sheetViews>
    <sheetView workbookViewId="0">
      <selection activeCell="A1" sqref="A1"/>
    </sheetView>
  </sheetViews>
  <sheetFormatPr defaultColWidth="9" defaultRowHeight="35.45" customHeight="1" outlineLevelRow="3"/>
  <cols>
    <col min="1" max="1" width="12.75" customWidth="1" collapsed="1"/>
    <col min="2" max="2" width="15.75" customWidth="1" collapsed="1"/>
    <col min="3" max="3" width="46" customWidth="1" collapsed="1"/>
    <col min="5" max="6" width="7.125" customWidth="1" collapsed="1"/>
    <col min="7" max="7" width="10.375" customWidth="1" collapsed="1"/>
    <col min="8" max="8" width="11.625" customWidth="1" collapsed="1"/>
    <col min="9" max="9" width="6.625" customWidth="1" collapsed="1"/>
    <col min="10" max="10" width="41.125" customWidth="1" collapsed="1"/>
  </cols>
  <sheetData>
    <row r="1" customHeight="1" spans="1:10">
      <c r="A1" s="127" t="s">
        <v>1238</v>
      </c>
      <c r="B1" s="127" t="s">
        <v>1239</v>
      </c>
      <c r="C1" s="127" t="s">
        <v>1240</v>
      </c>
      <c r="D1" s="127" t="s">
        <v>175</v>
      </c>
      <c r="E1" s="127" t="s">
        <v>1241</v>
      </c>
      <c r="F1" s="127" t="s">
        <v>1242</v>
      </c>
      <c r="G1" s="127" t="s">
        <v>1243</v>
      </c>
      <c r="H1" s="127" t="s">
        <v>1244</v>
      </c>
      <c r="I1" s="127" t="s">
        <v>1245</v>
      </c>
      <c r="J1" s="134" t="s">
        <v>1246</v>
      </c>
    </row>
    <row r="2" customHeight="1" spans="1:10">
      <c r="A2" s="128" t="s">
        <v>1247</v>
      </c>
      <c r="B2" s="129"/>
      <c r="C2" s="130"/>
      <c r="D2" s="131"/>
      <c r="E2" s="131"/>
      <c r="F2" s="131"/>
      <c r="G2" s="132"/>
      <c r="H2" s="133"/>
      <c r="I2" s="135"/>
      <c r="J2" s="129"/>
    </row>
    <row r="3" customHeight="1" spans="1:10">
      <c r="A3" s="128" t="s">
        <v>1248</v>
      </c>
      <c r="B3" s="129"/>
      <c r="C3" s="130"/>
      <c r="D3" s="131"/>
      <c r="E3" s="131"/>
      <c r="F3" s="131"/>
      <c r="G3" s="132"/>
      <c r="H3" s="133"/>
      <c r="I3" s="135"/>
      <c r="J3" s="129"/>
    </row>
    <row r="4" customHeight="1" spans="1:10">
      <c r="A4" s="128" t="s">
        <v>1249</v>
      </c>
      <c r="B4" s="129"/>
      <c r="C4" s="130"/>
      <c r="D4" s="131"/>
      <c r="E4" s="131"/>
      <c r="F4" s="131"/>
      <c r="G4" s="132"/>
      <c r="H4" s="133"/>
      <c r="I4" s="135"/>
      <c r="J4" s="129"/>
    </row>
  </sheetData>
  <autoFilter ref="A1:J4">
    <extLst/>
  </autoFilter>
  <pageMargins left="0.699305555555556" right="0.699305555555556"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Z75"/>
  <sheetViews>
    <sheetView zoomScale="78" zoomScaleNormal="78" workbookViewId="0">
      <pane xSplit="2" ySplit="2" topLeftCell="C3" activePane="bottomRight" state="frozen"/>
      <selection/>
      <selection pane="topRight"/>
      <selection pane="bottomLeft"/>
      <selection pane="bottomRight" activeCell="AH23" sqref="AH23"/>
    </sheetView>
  </sheetViews>
  <sheetFormatPr defaultColWidth="5.75" defaultRowHeight="40.35" customHeight="1"/>
  <cols>
    <col min="1" max="1" width="9.5" customWidth="1" collapsed="1"/>
    <col min="2" max="2" width="26.875" customWidth="1" collapsed="1"/>
    <col min="3" max="4" width="8" hidden="1" customWidth="1" outlineLevel="1" collapsed="1"/>
    <col min="5" max="5" width="8.75" hidden="1" customWidth="1" outlineLevel="1" collapsed="1"/>
    <col min="6" max="6" width="7.625" customWidth="1" collapsed="1"/>
    <col min="7" max="7" width="7.875" customWidth="1" collapsed="1"/>
    <col min="8" max="8" width="8.125" customWidth="1" collapsed="1"/>
    <col min="9" max="9" width="7.25" customWidth="1" collapsed="1"/>
    <col min="10" max="17" width="5.75" customWidth="1" collapsed="1"/>
    <col min="18" max="19" width="6.875" style="2" customWidth="1" collapsed="1"/>
    <col min="20" max="20" width="5.75" style="2" customWidth="1" collapsed="1"/>
    <col min="21" max="21" width="7.875" style="2" customWidth="1" collapsed="1"/>
    <col min="22" max="22" width="5.75" style="2" customWidth="1" collapsed="1"/>
  </cols>
  <sheetData>
    <row r="1" customHeight="1" spans="1:26">
      <c r="A1" s="3"/>
      <c r="B1" s="4"/>
      <c r="C1" s="5" t="s">
        <v>1250</v>
      </c>
      <c r="D1" s="6"/>
      <c r="E1" s="6"/>
      <c r="F1" s="7"/>
      <c r="G1" s="5" t="s">
        <v>1251</v>
      </c>
      <c r="H1" s="6"/>
      <c r="I1" s="6"/>
      <c r="J1" s="6"/>
      <c r="K1" s="6"/>
      <c r="L1" s="6"/>
      <c r="M1" s="6"/>
      <c r="N1" s="6"/>
      <c r="O1" s="6"/>
      <c r="P1" s="6"/>
      <c r="Q1" s="6"/>
      <c r="R1" s="52"/>
      <c r="S1" s="52"/>
      <c r="T1" s="52"/>
      <c r="U1" s="52"/>
      <c r="V1" s="53"/>
      <c r="W1" s="54">
        <v>2019</v>
      </c>
      <c r="X1" s="54"/>
      <c r="Y1" s="54"/>
      <c r="Z1" s="54"/>
    </row>
    <row r="2" customHeight="1" spans="1:26">
      <c r="A2" s="8"/>
      <c r="B2" s="9"/>
      <c r="C2" s="10">
        <v>9</v>
      </c>
      <c r="D2" s="10">
        <v>10</v>
      </c>
      <c r="E2" s="10">
        <v>11</v>
      </c>
      <c r="F2" s="10">
        <v>12</v>
      </c>
      <c r="G2" s="10">
        <v>1</v>
      </c>
      <c r="H2" s="10">
        <v>2</v>
      </c>
      <c r="I2" s="10">
        <v>3</v>
      </c>
      <c r="J2" s="10">
        <v>4</v>
      </c>
      <c r="K2" s="10">
        <v>5</v>
      </c>
      <c r="L2" s="10">
        <v>6</v>
      </c>
      <c r="M2" s="10">
        <v>7</v>
      </c>
      <c r="N2" s="10">
        <v>8</v>
      </c>
      <c r="O2" s="10">
        <v>9</v>
      </c>
      <c r="P2" s="10">
        <v>10</v>
      </c>
      <c r="Q2" s="55">
        <v>11</v>
      </c>
      <c r="R2" s="56" t="s">
        <v>45</v>
      </c>
      <c r="S2" s="57" t="s">
        <v>46</v>
      </c>
      <c r="T2" s="57" t="s">
        <v>47</v>
      </c>
      <c r="U2" s="57" t="s">
        <v>48</v>
      </c>
      <c r="V2" s="58" t="s">
        <v>49</v>
      </c>
      <c r="W2" s="59" t="s">
        <v>45</v>
      </c>
      <c r="X2" s="60" t="s">
        <v>46</v>
      </c>
      <c r="Y2" s="60" t="s">
        <v>47</v>
      </c>
      <c r="Z2" s="116" t="s">
        <v>48</v>
      </c>
    </row>
    <row r="3" customHeight="1" collapsed="1" spans="1:26">
      <c r="A3" s="11" t="s">
        <v>1252</v>
      </c>
      <c r="B3" s="12" t="s">
        <v>1253</v>
      </c>
      <c r="C3" s="13">
        <v>0</v>
      </c>
      <c r="D3" s="13">
        <v>0</v>
      </c>
      <c r="E3" s="13">
        <v>0</v>
      </c>
      <c r="F3" s="13">
        <v>0</v>
      </c>
      <c r="G3" s="13">
        <f t="shared" ref="G3:N3" si="0">SUM(G4:G6)</f>
        <v>0</v>
      </c>
      <c r="H3" s="13">
        <f t="shared" si="0"/>
        <v>0</v>
      </c>
      <c r="I3" s="13">
        <f t="shared" si="0"/>
        <v>0</v>
      </c>
      <c r="J3" s="13">
        <f t="shared" si="0"/>
        <v>0</v>
      </c>
      <c r="K3" s="13">
        <f t="shared" si="0"/>
        <v>0</v>
      </c>
      <c r="L3" s="13">
        <f t="shared" si="0"/>
        <v>0</v>
      </c>
      <c r="M3" s="13">
        <f t="shared" si="0"/>
        <v>0</v>
      </c>
      <c r="N3" s="13">
        <f t="shared" si="0"/>
        <v>0</v>
      </c>
      <c r="O3" s="13">
        <v>0</v>
      </c>
      <c r="P3" s="13">
        <v>0</v>
      </c>
      <c r="Q3" s="61">
        <v>0</v>
      </c>
      <c r="R3" s="62">
        <f>SUM(R4:R6)</f>
        <v>0</v>
      </c>
      <c r="S3" s="13">
        <f>SUM(S4:S6)</f>
        <v>0</v>
      </c>
      <c r="T3" s="13">
        <f>SUM(T4:T6)</f>
        <v>0</v>
      </c>
      <c r="U3" s="13">
        <v>0</v>
      </c>
      <c r="V3" s="63">
        <f>SUM(V4:V6)</f>
        <v>0</v>
      </c>
      <c r="W3" s="64">
        <v>0</v>
      </c>
      <c r="X3" s="64">
        <v>0</v>
      </c>
      <c r="Y3" s="64">
        <v>0</v>
      </c>
      <c r="Z3" s="64">
        <v>0</v>
      </c>
    </row>
    <row r="4" hidden="1" customHeight="1" outlineLevel="1" spans="1:26">
      <c r="A4" s="14"/>
      <c r="B4" s="15" t="s">
        <v>180</v>
      </c>
      <c r="C4" s="16"/>
      <c r="D4" s="16"/>
      <c r="E4" s="16"/>
      <c r="F4" s="16"/>
      <c r="G4" s="16"/>
      <c r="H4" s="16"/>
      <c r="I4" s="16"/>
      <c r="J4" s="16"/>
      <c r="K4" s="16"/>
      <c r="L4" s="16"/>
      <c r="M4" s="16"/>
      <c r="N4" s="16"/>
      <c r="O4" s="16"/>
      <c r="P4" s="16"/>
      <c r="Q4" s="63"/>
      <c r="R4" s="65"/>
      <c r="S4" s="16"/>
      <c r="T4" s="16"/>
      <c r="U4" s="16"/>
      <c r="V4" s="63"/>
      <c r="W4" s="66"/>
      <c r="X4" s="66"/>
      <c r="Y4" s="66"/>
      <c r="Z4" s="66"/>
    </row>
    <row r="5" hidden="1" customHeight="1" outlineLevel="1" spans="1:26">
      <c r="A5" s="14"/>
      <c r="B5" s="15" t="s">
        <v>161</v>
      </c>
      <c r="C5" s="16"/>
      <c r="D5" s="16"/>
      <c r="E5" s="16"/>
      <c r="F5" s="16"/>
      <c r="G5" s="16"/>
      <c r="H5" s="16"/>
      <c r="I5" s="16"/>
      <c r="J5" s="16"/>
      <c r="K5" s="16"/>
      <c r="L5" s="16"/>
      <c r="M5" s="16"/>
      <c r="N5" s="16"/>
      <c r="O5" s="16"/>
      <c r="P5" s="16"/>
      <c r="Q5" s="63"/>
      <c r="R5" s="65"/>
      <c r="S5" s="16"/>
      <c r="T5" s="16"/>
      <c r="U5" s="16"/>
      <c r="V5" s="63"/>
      <c r="W5" s="66"/>
      <c r="X5" s="66"/>
      <c r="Y5" s="66"/>
      <c r="Z5" s="66"/>
    </row>
    <row r="6" hidden="1" customHeight="1" outlineLevel="1" spans="1:26">
      <c r="A6" s="14"/>
      <c r="B6" s="15" t="s">
        <v>1135</v>
      </c>
      <c r="C6" s="16"/>
      <c r="D6" s="16"/>
      <c r="E6" s="16"/>
      <c r="F6" s="16"/>
      <c r="G6" s="16"/>
      <c r="H6" s="16"/>
      <c r="I6" s="16"/>
      <c r="J6" s="16"/>
      <c r="K6" s="16"/>
      <c r="L6" s="16"/>
      <c r="M6" s="16"/>
      <c r="N6" s="16"/>
      <c r="O6" s="16"/>
      <c r="P6" s="16"/>
      <c r="Q6" s="63"/>
      <c r="R6" s="65"/>
      <c r="S6" s="16"/>
      <c r="T6" s="16"/>
      <c r="U6" s="16"/>
      <c r="V6" s="63"/>
      <c r="W6" s="66"/>
      <c r="X6" s="66"/>
      <c r="Y6" s="66"/>
      <c r="Z6" s="66"/>
    </row>
    <row r="7" customHeight="1" collapsed="1" spans="1:26">
      <c r="A7" s="17" t="s">
        <v>1254</v>
      </c>
      <c r="B7" s="18" t="s">
        <v>56</v>
      </c>
      <c r="C7" s="18">
        <v>2</v>
      </c>
      <c r="D7" s="18">
        <v>4</v>
      </c>
      <c r="E7" s="18">
        <v>3</v>
      </c>
      <c r="F7" s="19">
        <v>0</v>
      </c>
      <c r="G7" s="19">
        <v>0</v>
      </c>
      <c r="H7" s="18">
        <v>0</v>
      </c>
      <c r="I7" s="18">
        <v>0</v>
      </c>
      <c r="J7" s="18">
        <v>0</v>
      </c>
      <c r="K7" s="18">
        <v>0</v>
      </c>
      <c r="L7" s="18">
        <v>0</v>
      </c>
      <c r="M7" s="18">
        <v>0</v>
      </c>
      <c r="N7" s="18">
        <v>0</v>
      </c>
      <c r="O7" s="18">
        <v>0</v>
      </c>
      <c r="P7" s="18">
        <v>0</v>
      </c>
      <c r="Q7" s="31">
        <v>0</v>
      </c>
      <c r="R7" s="67">
        <v>0</v>
      </c>
      <c r="S7" s="18">
        <v>0</v>
      </c>
      <c r="T7" s="18">
        <v>0</v>
      </c>
      <c r="U7" s="18">
        <v>0</v>
      </c>
      <c r="V7" s="31">
        <v>0</v>
      </c>
      <c r="W7" s="68">
        <v>0</v>
      </c>
      <c r="X7" s="68">
        <v>3</v>
      </c>
      <c r="Y7" s="68">
        <v>8</v>
      </c>
      <c r="Z7" s="68">
        <v>2</v>
      </c>
    </row>
    <row r="8" hidden="1" customHeight="1" outlineLevel="1" spans="1:26">
      <c r="A8" s="20"/>
      <c r="B8" s="21" t="s">
        <v>1255</v>
      </c>
      <c r="C8" s="22">
        <v>2</v>
      </c>
      <c r="D8" s="22">
        <v>1</v>
      </c>
      <c r="E8" s="22">
        <v>0</v>
      </c>
      <c r="F8" s="22" t="e">
        <f>SUM(#REF!,#REF!)</f>
        <v>#REF!</v>
      </c>
      <c r="G8" s="22" t="e">
        <f>SUM(#REF!,#REF!)</f>
        <v>#REF!</v>
      </c>
      <c r="H8" s="22" t="e">
        <f>SUM(#REF!,#REF!)</f>
        <v>#REF!</v>
      </c>
      <c r="I8" s="22" t="e">
        <f>SUM(#REF!,#REF!)</f>
        <v>#REF!</v>
      </c>
      <c r="J8" s="22" t="e">
        <f>SUM(#REF!,#REF!)</f>
        <v>#REF!</v>
      </c>
      <c r="K8" s="22" t="e">
        <f>SUM(#REF!,#REF!)</f>
        <v>#REF!</v>
      </c>
      <c r="L8" s="22" t="e">
        <f>SUM(#REF!,#REF!)</f>
        <v>#REF!</v>
      </c>
      <c r="M8" s="22" t="e">
        <f>SUM(#REF!,#REF!)</f>
        <v>#REF!</v>
      </c>
      <c r="N8" s="22" t="e">
        <f>SUM(#REF!,#REF!)</f>
        <v>#REF!</v>
      </c>
      <c r="O8" s="22" t="e">
        <f>SUM(#REF!,#REF!)</f>
        <v>#REF!</v>
      </c>
      <c r="P8" s="22" t="e">
        <f>SUM(#REF!,#REF!)</f>
        <v>#REF!</v>
      </c>
      <c r="Q8" s="69" t="e">
        <f>SUM(#REF!,#REF!)</f>
        <v>#REF!</v>
      </c>
      <c r="R8" s="70" t="e">
        <f>SUM(F8:H8)</f>
        <v>#REF!</v>
      </c>
      <c r="S8" s="22" t="e">
        <f>SUM(I8:K8)</f>
        <v>#REF!</v>
      </c>
      <c r="T8" s="22" t="e">
        <f>SUM(L8:N8)</f>
        <v>#REF!</v>
      </c>
      <c r="U8" s="22" t="e">
        <f>SUM(O8:Q8)</f>
        <v>#REF!</v>
      </c>
      <c r="V8" s="71" t="e">
        <f>SUM(G8:N8)</f>
        <v>#REF!</v>
      </c>
      <c r="W8" s="72">
        <v>0</v>
      </c>
      <c r="X8" s="72">
        <v>2</v>
      </c>
      <c r="Y8" s="72">
        <v>3</v>
      </c>
      <c r="Z8" s="117">
        <v>2</v>
      </c>
    </row>
    <row r="9" hidden="1" customHeight="1" outlineLevel="1" spans="1:26">
      <c r="A9" s="20"/>
      <c r="B9" s="21" t="s">
        <v>1256</v>
      </c>
      <c r="C9" s="22">
        <v>0</v>
      </c>
      <c r="D9" s="22">
        <v>1</v>
      </c>
      <c r="E9" s="22">
        <v>0</v>
      </c>
      <c r="F9" s="22" t="e">
        <f>SUM(#REF!,#REF!)</f>
        <v>#REF!</v>
      </c>
      <c r="G9" s="22" t="e">
        <f>SUM(#REF!,#REF!)</f>
        <v>#REF!</v>
      </c>
      <c r="H9" s="22" t="e">
        <f>SUM(#REF!,#REF!)</f>
        <v>#REF!</v>
      </c>
      <c r="I9" s="22" t="e">
        <f>SUM(#REF!,#REF!)</f>
        <v>#REF!</v>
      </c>
      <c r="J9" s="22" t="e">
        <f>SUM(#REF!,#REF!)</f>
        <v>#REF!</v>
      </c>
      <c r="K9" s="22" t="e">
        <f>SUM(#REF!,#REF!)</f>
        <v>#REF!</v>
      </c>
      <c r="L9" s="22" t="e">
        <f>SUM(#REF!,#REF!)</f>
        <v>#REF!</v>
      </c>
      <c r="M9" s="22" t="e">
        <f>SUM(#REF!,#REF!)</f>
        <v>#REF!</v>
      </c>
      <c r="N9" s="22" t="e">
        <f>SUM(#REF!,#REF!)</f>
        <v>#REF!</v>
      </c>
      <c r="O9" s="22" t="e">
        <f>SUM(#REF!,#REF!)</f>
        <v>#REF!</v>
      </c>
      <c r="P9" s="22" t="e">
        <f>SUM(#REF!,#REF!)</f>
        <v>#REF!</v>
      </c>
      <c r="Q9" s="69" t="e">
        <f>SUM(#REF!,#REF!)</f>
        <v>#REF!</v>
      </c>
      <c r="R9" s="70" t="e">
        <f>SUM(F9:H9)</f>
        <v>#REF!</v>
      </c>
      <c r="S9" s="22" t="e">
        <f>SUM(I9:K9)</f>
        <v>#REF!</v>
      </c>
      <c r="T9" s="22" t="e">
        <f>SUM(L9:N9)</f>
        <v>#REF!</v>
      </c>
      <c r="U9" s="22" t="e">
        <f>SUM(O9:Q9)</f>
        <v>#REF!</v>
      </c>
      <c r="V9" s="71" t="e">
        <f>SUM(G9:N9)</f>
        <v>#REF!</v>
      </c>
      <c r="W9" s="72">
        <v>0</v>
      </c>
      <c r="X9" s="72">
        <v>1</v>
      </c>
      <c r="Y9" s="72">
        <v>0</v>
      </c>
      <c r="Z9" s="117">
        <v>0</v>
      </c>
    </row>
    <row r="10" hidden="1" customHeight="1" outlineLevel="1" spans="1:26">
      <c r="A10" s="20"/>
      <c r="B10" s="21" t="s">
        <v>1257</v>
      </c>
      <c r="C10" s="22">
        <v>0</v>
      </c>
      <c r="D10" s="22">
        <v>2</v>
      </c>
      <c r="E10" s="22">
        <v>3</v>
      </c>
      <c r="F10" s="22" t="e">
        <f>SUM(#REF!,#REF!)</f>
        <v>#REF!</v>
      </c>
      <c r="G10" s="22" t="e">
        <f>SUM(#REF!,#REF!)</f>
        <v>#REF!</v>
      </c>
      <c r="H10" s="22" t="e">
        <f>SUM(#REF!,#REF!)</f>
        <v>#REF!</v>
      </c>
      <c r="I10" s="22" t="e">
        <f>SUM(#REF!,#REF!)</f>
        <v>#REF!</v>
      </c>
      <c r="J10" s="22" t="e">
        <f>SUM(#REF!,#REF!)</f>
        <v>#REF!</v>
      </c>
      <c r="K10" s="22" t="e">
        <f>SUM(#REF!,#REF!)</f>
        <v>#REF!</v>
      </c>
      <c r="L10" s="22" t="e">
        <f>SUM(#REF!,#REF!)</f>
        <v>#REF!</v>
      </c>
      <c r="M10" s="22" t="e">
        <f>SUM(#REF!,#REF!)</f>
        <v>#REF!</v>
      </c>
      <c r="N10" s="22" t="e">
        <f>SUM(#REF!,#REF!)</f>
        <v>#REF!</v>
      </c>
      <c r="O10" s="22" t="e">
        <f>SUM(#REF!,#REF!)</f>
        <v>#REF!</v>
      </c>
      <c r="P10" s="22" t="e">
        <f>SUM(#REF!,#REF!)</f>
        <v>#REF!</v>
      </c>
      <c r="Q10" s="69" t="e">
        <f>SUM(#REF!,#REF!)</f>
        <v>#REF!</v>
      </c>
      <c r="R10" s="70" t="e">
        <f>SUM(F10:H10)</f>
        <v>#REF!</v>
      </c>
      <c r="S10" s="22" t="e">
        <f>SUM(I10:K10)</f>
        <v>#REF!</v>
      </c>
      <c r="T10" s="22" t="e">
        <f>SUM(L10:N10)</f>
        <v>#REF!</v>
      </c>
      <c r="U10" s="22" t="e">
        <f>SUM(O10:Q10)</f>
        <v>#REF!</v>
      </c>
      <c r="V10" s="71" t="e">
        <f>SUM(G10:N10)</f>
        <v>#REF!</v>
      </c>
      <c r="W10" s="72">
        <v>0</v>
      </c>
      <c r="X10" s="72">
        <v>0</v>
      </c>
      <c r="Y10" s="72">
        <v>5</v>
      </c>
      <c r="Z10" s="117">
        <v>0</v>
      </c>
    </row>
    <row r="11" customHeight="1" collapsed="1" spans="1:26">
      <c r="A11" s="23" t="s">
        <v>1258</v>
      </c>
      <c r="B11" s="24" t="s">
        <v>62</v>
      </c>
      <c r="C11" s="25">
        <v>1</v>
      </c>
      <c r="D11" s="25">
        <v>1</v>
      </c>
      <c r="E11" s="25">
        <v>1</v>
      </c>
      <c r="F11" s="25">
        <v>1</v>
      </c>
      <c r="G11" s="25" t="str">
        <f>IFERROR(#REF!/(#REF!+#REF!),"-")</f>
        <v>-</v>
      </c>
      <c r="H11" s="25" t="str">
        <f>IFERROR(#REF!/(#REF!+#REF!),"-")</f>
        <v>-</v>
      </c>
      <c r="I11" s="25" t="str">
        <f>IFERROR(#REF!/(#REF!+#REF!),"-")</f>
        <v>-</v>
      </c>
      <c r="J11" s="25" t="str">
        <f>IFERROR(#REF!/(#REF!+#REF!),"-")</f>
        <v>-</v>
      </c>
      <c r="K11" s="25" t="str">
        <f>IFERROR(#REF!/(#REF!+#REF!),"-")</f>
        <v>-</v>
      </c>
      <c r="L11" s="25" t="str">
        <f>IFERROR(#REF!/(#REF!+#REF!),"-")</f>
        <v>-</v>
      </c>
      <c r="M11" s="25" t="str">
        <f>IFERROR(#REF!/(#REF!+#REF!),"-")</f>
        <v>-</v>
      </c>
      <c r="N11" s="25" t="str">
        <f>IFERROR(#REF!/(#REF!+#REF!),"-")</f>
        <v>-</v>
      </c>
      <c r="O11" s="25" t="str">
        <f>IFERROR(#REF!/(#REF!+#REF!),"-")</f>
        <v>-</v>
      </c>
      <c r="P11" s="25" t="str">
        <f>IFERROR(#REF!/(#REF!+#REF!),"-")</f>
        <v>-</v>
      </c>
      <c r="Q11" s="73" t="str">
        <f>IFERROR(#REF!/(#REF!+#REF!),"-")</f>
        <v>-</v>
      </c>
      <c r="R11" s="74" t="str">
        <f>IFERROR(#REF!/(#REF!+#REF!),"-")</f>
        <v>-</v>
      </c>
      <c r="S11" s="25" t="str">
        <f>IFERROR(#REF!/(#REF!+#REF!),"-")</f>
        <v>-</v>
      </c>
      <c r="T11" s="25" t="str">
        <f>IFERROR(#REF!/(#REF!+#REF!),"-")</f>
        <v>-</v>
      </c>
      <c r="U11" s="25" t="str">
        <f>IFERROR(#REF!/(#REF!+#REF!),"-")</f>
        <v>-</v>
      </c>
      <c r="V11" s="73" t="str">
        <f>IFERROR(#REF!/(#REF!+#REF!),"-")</f>
        <v>-</v>
      </c>
      <c r="W11" s="75">
        <v>1</v>
      </c>
      <c r="X11" s="75">
        <v>1</v>
      </c>
      <c r="Y11" s="75">
        <v>1</v>
      </c>
      <c r="Z11" s="75">
        <v>1</v>
      </c>
    </row>
    <row r="12" hidden="1" customHeight="1" outlineLevel="1" spans="1:26">
      <c r="A12" s="23"/>
      <c r="B12" s="21" t="s">
        <v>1255</v>
      </c>
      <c r="C12" s="26">
        <v>1</v>
      </c>
      <c r="D12" s="26">
        <v>1</v>
      </c>
      <c r="E12" s="26">
        <v>1</v>
      </c>
      <c r="F12" s="26">
        <v>1</v>
      </c>
      <c r="G12" s="26" t="str">
        <f>IFERROR(#REF!/(#REF!+#REF!),"-")</f>
        <v>-</v>
      </c>
      <c r="H12" s="26" t="str">
        <f>IFERROR(#REF!/(#REF!+#REF!),"-")</f>
        <v>-</v>
      </c>
      <c r="I12" s="26" t="str">
        <f>IFERROR(#REF!/(#REF!+#REF!),"-")</f>
        <v>-</v>
      </c>
      <c r="J12" s="26" t="str">
        <f>IFERROR(#REF!/(#REF!+#REF!),"-")</f>
        <v>-</v>
      </c>
      <c r="K12" s="26" t="str">
        <f>IFERROR(#REF!/(#REF!+#REF!),"-")</f>
        <v>-</v>
      </c>
      <c r="L12" s="26" t="str">
        <f>IFERROR(#REF!/(#REF!+#REF!),"-")</f>
        <v>-</v>
      </c>
      <c r="M12" s="26" t="str">
        <f>IFERROR(#REF!/(#REF!+#REF!),"-")</f>
        <v>-</v>
      </c>
      <c r="N12" s="26" t="str">
        <f>IFERROR(#REF!/(#REF!+#REF!),"-")</f>
        <v>-</v>
      </c>
      <c r="O12" s="26" t="str">
        <f>IFERROR(#REF!/(#REF!+#REF!),"-")</f>
        <v>-</v>
      </c>
      <c r="P12" s="26" t="str">
        <f>IFERROR(#REF!/(#REF!+#REF!),"-")</f>
        <v>-</v>
      </c>
      <c r="Q12" s="76" t="str">
        <f>IFERROR(#REF!/(#REF!+#REF!),"-")</f>
        <v>-</v>
      </c>
      <c r="R12" s="77" t="str">
        <f>IFERROR(#REF!/(#REF!+#REF!),"-")</f>
        <v>-</v>
      </c>
      <c r="S12" s="26" t="str">
        <f>IFERROR(#REF!/(#REF!+#REF!),"-")</f>
        <v>-</v>
      </c>
      <c r="T12" s="26" t="str">
        <f>IFERROR(#REF!/(#REF!+#REF!),"-")</f>
        <v>-</v>
      </c>
      <c r="U12" s="26" t="str">
        <f>IFERROR(#REF!/(#REF!+#REF!),"-")</f>
        <v>-</v>
      </c>
      <c r="V12" s="76" t="str">
        <f>IFERROR(#REF!/(#REF!+#REF!),"-")</f>
        <v>-</v>
      </c>
      <c r="W12" s="75">
        <v>1</v>
      </c>
      <c r="X12" s="75">
        <v>1</v>
      </c>
      <c r="Y12" s="75">
        <v>1</v>
      </c>
      <c r="Z12" s="75">
        <v>1</v>
      </c>
    </row>
    <row r="13" hidden="1" customHeight="1" outlineLevel="1" spans="1:26">
      <c r="A13" s="23"/>
      <c r="B13" s="21" t="s">
        <v>1256</v>
      </c>
      <c r="C13" s="26">
        <v>1</v>
      </c>
      <c r="D13" s="26">
        <v>1</v>
      </c>
      <c r="E13" s="26">
        <v>1</v>
      </c>
      <c r="F13" s="26">
        <v>1</v>
      </c>
      <c r="G13" s="26" t="str">
        <f>IFERROR(#REF!/(#REF!+#REF!),"-")</f>
        <v>-</v>
      </c>
      <c r="H13" s="26" t="str">
        <f>IFERROR(#REF!/(#REF!+#REF!),"-")</f>
        <v>-</v>
      </c>
      <c r="I13" s="26" t="str">
        <f>IFERROR(#REF!/(#REF!+#REF!),"-")</f>
        <v>-</v>
      </c>
      <c r="J13" s="26" t="str">
        <f>IFERROR(#REF!/(#REF!+#REF!),"-")</f>
        <v>-</v>
      </c>
      <c r="K13" s="26" t="str">
        <f>IFERROR(#REF!/(#REF!+#REF!),"-")</f>
        <v>-</v>
      </c>
      <c r="L13" s="26" t="str">
        <f>IFERROR(#REF!/(#REF!+#REF!),"-")</f>
        <v>-</v>
      </c>
      <c r="M13" s="26" t="str">
        <f>IFERROR(#REF!/(#REF!+#REF!),"-")</f>
        <v>-</v>
      </c>
      <c r="N13" s="26" t="str">
        <f>IFERROR(#REF!/(#REF!+#REF!),"-")</f>
        <v>-</v>
      </c>
      <c r="O13" s="26" t="str">
        <f>IFERROR(#REF!/(#REF!+#REF!),"-")</f>
        <v>-</v>
      </c>
      <c r="P13" s="26" t="str">
        <f>IFERROR(#REF!/(#REF!+#REF!),"-")</f>
        <v>-</v>
      </c>
      <c r="Q13" s="76" t="str">
        <f>IFERROR(#REF!/(#REF!+#REF!),"-")</f>
        <v>-</v>
      </c>
      <c r="R13" s="77" t="str">
        <f>IFERROR(#REF!/(#REF!+#REF!),"-")</f>
        <v>-</v>
      </c>
      <c r="S13" s="26" t="str">
        <f>IFERROR(#REF!/(#REF!+#REF!),"-")</f>
        <v>-</v>
      </c>
      <c r="T13" s="26" t="str">
        <f>IFERROR(#REF!/(#REF!+#REF!),"-")</f>
        <v>-</v>
      </c>
      <c r="U13" s="26" t="str">
        <f>IFERROR(#REF!/(#REF!+#REF!),"-")</f>
        <v>-</v>
      </c>
      <c r="V13" s="76" t="str">
        <f>IFERROR(#REF!/(#REF!+#REF!),"-")</f>
        <v>-</v>
      </c>
      <c r="W13" s="75">
        <v>1</v>
      </c>
      <c r="X13" s="75">
        <v>1</v>
      </c>
      <c r="Y13" s="75">
        <v>1</v>
      </c>
      <c r="Z13" s="75">
        <v>1</v>
      </c>
    </row>
    <row r="14" hidden="1" customHeight="1" outlineLevel="1" spans="1:26">
      <c r="A14" s="23"/>
      <c r="B14" s="21" t="s">
        <v>1257</v>
      </c>
      <c r="C14" s="27">
        <v>1</v>
      </c>
      <c r="D14" s="27">
        <v>1</v>
      </c>
      <c r="E14" s="27">
        <v>1</v>
      </c>
      <c r="F14" s="27">
        <v>1</v>
      </c>
      <c r="G14" s="26" t="str">
        <f>IFERROR(#REF!/(#REF!+#REF!),"-")</f>
        <v>-</v>
      </c>
      <c r="H14" s="27" t="str">
        <f>IFERROR(#REF!/(#REF!+#REF!),"-")</f>
        <v>-</v>
      </c>
      <c r="I14" s="27" t="str">
        <f>IFERROR(#REF!/(#REF!+#REF!),"-")</f>
        <v>-</v>
      </c>
      <c r="J14" s="27" t="str">
        <f>IFERROR(#REF!/(#REF!+#REF!),"-")</f>
        <v>-</v>
      </c>
      <c r="K14" s="27" t="str">
        <f>IFERROR(#REF!/(#REF!+#REF!),"-")</f>
        <v>-</v>
      </c>
      <c r="L14" s="27" t="str">
        <f>IFERROR(#REF!/(#REF!+#REF!),"-")</f>
        <v>-</v>
      </c>
      <c r="M14" s="27" t="str">
        <f>IFERROR(#REF!/(#REF!+#REF!),"-")</f>
        <v>-</v>
      </c>
      <c r="N14" s="27" t="str">
        <f>IFERROR(#REF!/(#REF!+#REF!),"-")</f>
        <v>-</v>
      </c>
      <c r="O14" s="27" t="str">
        <f>IFERROR(#REF!/(#REF!+#REF!),"-")</f>
        <v>-</v>
      </c>
      <c r="P14" s="27" t="str">
        <f>IFERROR(#REF!/(#REF!+#REF!),"-")</f>
        <v>-</v>
      </c>
      <c r="Q14" s="78" t="str">
        <f>IFERROR(#REF!/(#REF!+#REF!),"-")</f>
        <v>-</v>
      </c>
      <c r="R14" s="79" t="str">
        <f>IFERROR(#REF!/(#REF!+#REF!),"-")</f>
        <v>-</v>
      </c>
      <c r="S14" s="27" t="str">
        <f>IFERROR(#REF!/(#REF!+#REF!),"-")</f>
        <v>-</v>
      </c>
      <c r="T14" s="27" t="str">
        <f>IFERROR(#REF!/(#REF!+#REF!),"-")</f>
        <v>-</v>
      </c>
      <c r="U14" s="27" t="str">
        <f>IFERROR(#REF!/(#REF!+#REF!),"-")</f>
        <v>-</v>
      </c>
      <c r="V14" s="78" t="str">
        <f>IFERROR(#REF!/(#REF!+#REF!),"-")</f>
        <v>-</v>
      </c>
      <c r="W14" s="80">
        <v>1</v>
      </c>
      <c r="X14" s="80">
        <v>1</v>
      </c>
      <c r="Y14" s="80">
        <v>1</v>
      </c>
      <c r="Z14" s="80">
        <v>1</v>
      </c>
    </row>
    <row r="15" customHeight="1" collapsed="1" spans="1:26">
      <c r="A15" s="23"/>
      <c r="B15" s="28" t="s">
        <v>69</v>
      </c>
      <c r="C15" s="23">
        <v>0</v>
      </c>
      <c r="D15" s="23">
        <v>0</v>
      </c>
      <c r="E15" s="23">
        <v>0</v>
      </c>
      <c r="F15" s="23">
        <v>0</v>
      </c>
      <c r="G15" s="23">
        <f ca="1" t="shared" ref="G15:V15" si="1">SUM(G19:G21)</f>
        <v>0</v>
      </c>
      <c r="H15" s="23">
        <f ca="1" t="shared" si="1"/>
        <v>0</v>
      </c>
      <c r="I15" s="23">
        <f ca="1" t="shared" si="1"/>
        <v>0</v>
      </c>
      <c r="J15" s="23">
        <f ca="1" t="shared" si="1"/>
        <v>0</v>
      </c>
      <c r="K15" s="23">
        <f ca="1" t="shared" si="1"/>
        <v>0</v>
      </c>
      <c r="L15" s="23">
        <f ca="1" t="shared" si="1"/>
        <v>0</v>
      </c>
      <c r="M15" s="23">
        <f ca="1" t="shared" si="1"/>
        <v>0</v>
      </c>
      <c r="N15" s="23">
        <f ca="1" t="shared" si="1"/>
        <v>0</v>
      </c>
      <c r="O15" s="23">
        <f ca="1" t="shared" si="1"/>
        <v>0</v>
      </c>
      <c r="P15" s="23">
        <f ca="1" t="shared" si="1"/>
        <v>0</v>
      </c>
      <c r="Q15" s="81">
        <f ca="1" t="shared" si="1"/>
        <v>0</v>
      </c>
      <c r="R15" s="82">
        <f ca="1" t="shared" si="1"/>
        <v>0</v>
      </c>
      <c r="S15" s="23">
        <f ca="1" t="shared" si="1"/>
        <v>0</v>
      </c>
      <c r="T15" s="23">
        <f ca="1" t="shared" si="1"/>
        <v>0</v>
      </c>
      <c r="U15" s="23">
        <f ca="1" t="shared" si="1"/>
        <v>0</v>
      </c>
      <c r="V15" s="81">
        <f ca="1" t="shared" si="1"/>
        <v>0</v>
      </c>
      <c r="W15" s="29">
        <v>0</v>
      </c>
      <c r="X15" s="29">
        <v>0</v>
      </c>
      <c r="Y15" s="29">
        <v>0</v>
      </c>
      <c r="Z15" s="29">
        <v>0</v>
      </c>
    </row>
    <row r="16" hidden="1" customHeight="1" outlineLevel="1" spans="1:26">
      <c r="A16" s="23"/>
      <c r="B16" s="21" t="s">
        <v>1255</v>
      </c>
      <c r="C16" s="26">
        <v>1</v>
      </c>
      <c r="D16" s="26">
        <v>1</v>
      </c>
      <c r="E16" s="26">
        <v>1</v>
      </c>
      <c r="F16" s="29">
        <v>0</v>
      </c>
      <c r="G16" s="26" t="str">
        <f>IFERROR(#REF!/(#REF!+#REF!),"-")</f>
        <v>-</v>
      </c>
      <c r="H16" s="26" t="str">
        <f>IFERROR(#REF!/(#REF!+#REF!),"-")</f>
        <v>-</v>
      </c>
      <c r="I16" s="26" t="str">
        <f>IFERROR(#REF!/(#REF!+#REF!),"-")</f>
        <v>-</v>
      </c>
      <c r="J16" s="26" t="str">
        <f>IFERROR(#REF!/(#REF!+#REF!),"-")</f>
        <v>-</v>
      </c>
      <c r="K16" s="26" t="str">
        <f>IFERROR(#REF!/(#REF!+#REF!),"-")</f>
        <v>-</v>
      </c>
      <c r="L16" s="26" t="str">
        <f>IFERROR(#REF!/(#REF!+#REF!),"-")</f>
        <v>-</v>
      </c>
      <c r="M16" s="26" t="str">
        <f>IFERROR(#REF!/(#REF!+#REF!),"-")</f>
        <v>-</v>
      </c>
      <c r="N16" s="26" t="str">
        <f>IFERROR(#REF!/(#REF!+#REF!),"-")</f>
        <v>-</v>
      </c>
      <c r="O16" s="26" t="str">
        <f>IFERROR(#REF!/(#REF!+#REF!),"-")</f>
        <v>-</v>
      </c>
      <c r="P16" s="26" t="str">
        <f>IFERROR(#REF!/(#REF!+#REF!),"-")</f>
        <v>-</v>
      </c>
      <c r="Q16" s="76" t="str">
        <f>IFERROR(#REF!/(#REF!+#REF!),"-")</f>
        <v>-</v>
      </c>
      <c r="R16" s="77" t="str">
        <f>IFERROR(#REF!/(#REF!+#REF!),"-")</f>
        <v>-</v>
      </c>
      <c r="S16" s="26" t="str">
        <f>IFERROR(#REF!/(#REF!+#REF!),"-")</f>
        <v>-</v>
      </c>
      <c r="T16" s="26" t="str">
        <f>IFERROR(#REF!/(#REF!+#REF!),"-")</f>
        <v>-</v>
      </c>
      <c r="U16" s="26" t="str">
        <f>IFERROR(#REF!/(#REF!+#REF!),"-")</f>
        <v>-</v>
      </c>
      <c r="V16" s="76" t="str">
        <f>IFERROR(#REF!/(#REF!+#REF!),"-")</f>
        <v>-</v>
      </c>
      <c r="W16" s="75">
        <v>1</v>
      </c>
      <c r="X16" s="75">
        <v>1</v>
      </c>
      <c r="Y16" s="75">
        <v>1</v>
      </c>
      <c r="Z16" s="75">
        <v>1</v>
      </c>
    </row>
    <row r="17" hidden="1" customHeight="1" outlineLevel="1" spans="1:26">
      <c r="A17" s="23"/>
      <c r="B17" s="21" t="s">
        <v>1256</v>
      </c>
      <c r="C17" s="26">
        <v>1</v>
      </c>
      <c r="D17" s="26">
        <v>1</v>
      </c>
      <c r="E17" s="26">
        <v>1</v>
      </c>
      <c r="F17" s="29">
        <v>0</v>
      </c>
      <c r="G17" s="26" t="str">
        <f>IFERROR(#REF!/(#REF!+#REF!),"-")</f>
        <v>-</v>
      </c>
      <c r="H17" s="26" t="str">
        <f>IFERROR(#REF!/(#REF!+#REF!),"-")</f>
        <v>-</v>
      </c>
      <c r="I17" s="26" t="str">
        <f>IFERROR(#REF!/(#REF!+#REF!),"-")</f>
        <v>-</v>
      </c>
      <c r="J17" s="26" t="str">
        <f>IFERROR(#REF!/(#REF!+#REF!),"-")</f>
        <v>-</v>
      </c>
      <c r="K17" s="26" t="str">
        <f>IFERROR(#REF!/(#REF!+#REF!),"-")</f>
        <v>-</v>
      </c>
      <c r="L17" s="26" t="str">
        <f>IFERROR(#REF!/(#REF!+#REF!),"-")</f>
        <v>-</v>
      </c>
      <c r="M17" s="26" t="str">
        <f>IFERROR(#REF!/(#REF!+#REF!),"-")</f>
        <v>-</v>
      </c>
      <c r="N17" s="26" t="str">
        <f>IFERROR(#REF!/(#REF!+#REF!),"-")</f>
        <v>-</v>
      </c>
      <c r="O17" s="26" t="str">
        <f>IFERROR(#REF!/(#REF!+#REF!),"-")</f>
        <v>-</v>
      </c>
      <c r="P17" s="26" t="str">
        <f>IFERROR(#REF!/(#REF!+#REF!),"-")</f>
        <v>-</v>
      </c>
      <c r="Q17" s="76" t="str">
        <f>IFERROR(#REF!/(#REF!+#REF!),"-")</f>
        <v>-</v>
      </c>
      <c r="R17" s="77" t="str">
        <f>IFERROR(#REF!/(#REF!+#REF!),"-")</f>
        <v>-</v>
      </c>
      <c r="S17" s="26" t="str">
        <f>IFERROR(#REF!/(#REF!+#REF!),"-")</f>
        <v>-</v>
      </c>
      <c r="T17" s="26" t="str">
        <f>IFERROR(#REF!/(#REF!+#REF!),"-")</f>
        <v>-</v>
      </c>
      <c r="U17" s="26" t="str">
        <f>IFERROR(#REF!/(#REF!+#REF!),"-")</f>
        <v>-</v>
      </c>
      <c r="V17" s="76" t="str">
        <f>IFERROR(#REF!/(#REF!+#REF!),"-")</f>
        <v>-</v>
      </c>
      <c r="W17" s="75">
        <v>1</v>
      </c>
      <c r="X17" s="75">
        <v>1</v>
      </c>
      <c r="Y17" s="75">
        <v>1</v>
      </c>
      <c r="Z17" s="75">
        <v>1</v>
      </c>
    </row>
    <row r="18" hidden="1" customHeight="1" outlineLevel="1" spans="1:26">
      <c r="A18" s="23"/>
      <c r="B18" s="21" t="s">
        <v>1257</v>
      </c>
      <c r="C18" s="27">
        <v>1</v>
      </c>
      <c r="D18" s="27">
        <v>1</v>
      </c>
      <c r="E18" s="27">
        <v>1</v>
      </c>
      <c r="F18" s="29">
        <v>0</v>
      </c>
      <c r="G18" s="26" t="str">
        <f>IFERROR(#REF!/(#REF!+#REF!),"-")</f>
        <v>-</v>
      </c>
      <c r="H18" s="27" t="str">
        <f>IFERROR(#REF!/(#REF!+#REF!),"-")</f>
        <v>-</v>
      </c>
      <c r="I18" s="27" t="str">
        <f>IFERROR(#REF!/(#REF!+#REF!),"-")</f>
        <v>-</v>
      </c>
      <c r="J18" s="27" t="str">
        <f>IFERROR(#REF!/(#REF!+#REF!),"-")</f>
        <v>-</v>
      </c>
      <c r="K18" s="27" t="str">
        <f>IFERROR(#REF!/(#REF!+#REF!),"-")</f>
        <v>-</v>
      </c>
      <c r="L18" s="27" t="str">
        <f>IFERROR(#REF!/(#REF!+#REF!),"-")</f>
        <v>-</v>
      </c>
      <c r="M18" s="27" t="str">
        <f>IFERROR(#REF!/(#REF!+#REF!),"-")</f>
        <v>-</v>
      </c>
      <c r="N18" s="27" t="str">
        <f>IFERROR(#REF!/(#REF!+#REF!),"-")</f>
        <v>-</v>
      </c>
      <c r="O18" s="27" t="str">
        <f>IFERROR(#REF!/(#REF!+#REF!),"-")</f>
        <v>-</v>
      </c>
      <c r="P18" s="27" t="str">
        <f>IFERROR(#REF!/(#REF!+#REF!),"-")</f>
        <v>-</v>
      </c>
      <c r="Q18" s="78" t="str">
        <f>IFERROR(#REF!/(#REF!+#REF!),"-")</f>
        <v>-</v>
      </c>
      <c r="R18" s="79" t="str">
        <f>IFERROR(#REF!/(#REF!+#REF!),"-")</f>
        <v>-</v>
      </c>
      <c r="S18" s="27" t="str">
        <f>IFERROR(#REF!/(#REF!+#REF!),"-")</f>
        <v>-</v>
      </c>
      <c r="T18" s="27" t="str">
        <f>IFERROR(#REF!/(#REF!+#REF!),"-")</f>
        <v>-</v>
      </c>
      <c r="U18" s="27" t="str">
        <f>IFERROR(#REF!/(#REF!+#REF!),"-")</f>
        <v>-</v>
      </c>
      <c r="V18" s="78" t="str">
        <f>IFERROR(#REF!/(#REF!+#REF!),"-")</f>
        <v>-</v>
      </c>
      <c r="W18" s="80">
        <v>1</v>
      </c>
      <c r="X18" s="80">
        <v>1</v>
      </c>
      <c r="Y18" s="80">
        <v>1</v>
      </c>
      <c r="Z18" s="80">
        <v>1</v>
      </c>
    </row>
    <row r="19" customHeight="1" collapsed="1" spans="1:26">
      <c r="A19" s="23"/>
      <c r="B19" s="28" t="s">
        <v>72</v>
      </c>
      <c r="C19" s="23">
        <v>0</v>
      </c>
      <c r="D19" s="23">
        <v>0</v>
      </c>
      <c r="E19" s="23">
        <v>0</v>
      </c>
      <c r="F19" s="23">
        <v>0</v>
      </c>
      <c r="G19" s="23">
        <f ca="1" t="shared" ref="G19:V19" si="2">SUM(G20:G22)</f>
        <v>0</v>
      </c>
      <c r="H19" s="23">
        <f ca="1" t="shared" si="2"/>
        <v>0</v>
      </c>
      <c r="I19" s="23">
        <f ca="1" t="shared" si="2"/>
        <v>0</v>
      </c>
      <c r="J19" s="23">
        <f ca="1" t="shared" si="2"/>
        <v>0</v>
      </c>
      <c r="K19" s="23">
        <f ca="1" t="shared" si="2"/>
        <v>0</v>
      </c>
      <c r="L19" s="23">
        <f ca="1" t="shared" si="2"/>
        <v>0</v>
      </c>
      <c r="M19" s="23">
        <f ca="1" t="shared" si="2"/>
        <v>0</v>
      </c>
      <c r="N19" s="23">
        <f ca="1" t="shared" si="2"/>
        <v>0</v>
      </c>
      <c r="O19" s="23">
        <f ca="1" t="shared" ref="O19:Q19" si="3">SUM(O20:O22)</f>
        <v>0</v>
      </c>
      <c r="P19" s="23">
        <f ca="1" t="shared" si="3"/>
        <v>0</v>
      </c>
      <c r="Q19" s="81">
        <f ca="1" t="shared" si="3"/>
        <v>0</v>
      </c>
      <c r="R19" s="82">
        <f ca="1" t="shared" si="2"/>
        <v>0</v>
      </c>
      <c r="S19" s="23">
        <f ca="1" t="shared" si="2"/>
        <v>0</v>
      </c>
      <c r="T19" s="23">
        <f ca="1" t="shared" si="2"/>
        <v>0</v>
      </c>
      <c r="U19" s="23">
        <f ca="1" t="shared" si="2"/>
        <v>0</v>
      </c>
      <c r="V19" s="81">
        <f ca="1" t="shared" si="2"/>
        <v>0</v>
      </c>
      <c r="W19" s="29">
        <v>0</v>
      </c>
      <c r="X19" s="29">
        <v>0</v>
      </c>
      <c r="Y19" s="29">
        <v>0</v>
      </c>
      <c r="Z19" s="29">
        <v>0</v>
      </c>
    </row>
    <row r="20" hidden="1" customHeight="1" outlineLevel="1" spans="1:26">
      <c r="A20" s="23"/>
      <c r="B20" s="21" t="s">
        <v>1255</v>
      </c>
      <c r="C20" s="22">
        <v>0</v>
      </c>
      <c r="D20" s="22">
        <v>0</v>
      </c>
      <c r="E20" s="22">
        <v>0</v>
      </c>
      <c r="F20" s="22">
        <v>0</v>
      </c>
      <c r="G20" s="22">
        <f ca="1">IFERROR(GETPIVOTDATA("主键id",透视表!#REF!,"一级组件",$B20,"月份",G$2),0)</f>
        <v>0</v>
      </c>
      <c r="H20" s="22">
        <f ca="1">IFERROR(GETPIVOTDATA("主键id",透视表!#REF!,"一级组件",$B20,"月份",H$2),0)</f>
        <v>0</v>
      </c>
      <c r="I20" s="22">
        <f ca="1">IFERROR(GETPIVOTDATA("主键id",透视表!#REF!,"一级组件",$B20,"月份",I$2),0)</f>
        <v>0</v>
      </c>
      <c r="J20" s="22">
        <f ca="1">IFERROR(GETPIVOTDATA("主键id",透视表!#REF!,"一级组件",$B20,"月份",J$2),0)</f>
        <v>0</v>
      </c>
      <c r="K20" s="22">
        <f ca="1">IFERROR(GETPIVOTDATA("主键id",透视表!#REF!,"一级组件",$B20,"月份",K$2),0)</f>
        <v>0</v>
      </c>
      <c r="L20" s="22">
        <f ca="1">IFERROR(GETPIVOTDATA("主键id",透视表!#REF!,"一级组件",$B20,"月份",L$2),0)</f>
        <v>0</v>
      </c>
      <c r="M20" s="22">
        <f ca="1">IFERROR(GETPIVOTDATA("主键id",透视表!#REF!,"一级组件",$B20,"月份",M$2),0)</f>
        <v>0</v>
      </c>
      <c r="N20" s="22">
        <f ca="1">IFERROR(GETPIVOTDATA("主键id",透视表!#REF!,"一级组件",$B20,"月份",N$2),0)</f>
        <v>0</v>
      </c>
      <c r="O20" s="22">
        <f ca="1">IFERROR(GETPIVOTDATA("主键id",透视表!#REF!,"一级组件",$B20,"月份",O$2),0)</f>
        <v>0</v>
      </c>
      <c r="P20" s="22">
        <f ca="1">IFERROR(GETPIVOTDATA("主键id",透视表!#REF!,"一级组件",$B20,"月份",P$2),0)</f>
        <v>0</v>
      </c>
      <c r="Q20" s="69">
        <f ca="1">IFERROR(GETPIVOTDATA("主键id",透视表!#REF!,"一级组件",$B20,"月份",Q$2),0)</f>
        <v>0</v>
      </c>
      <c r="R20" s="70">
        <f ca="1">SUM(G20:H20)</f>
        <v>0</v>
      </c>
      <c r="S20" s="22">
        <f ca="1">SUM(I20:K20)</f>
        <v>0</v>
      </c>
      <c r="T20" s="22">
        <f ca="1">SUM(L20:N20)</f>
        <v>0</v>
      </c>
      <c r="U20" s="22">
        <f ca="1">SUM(O20:Q20)</f>
        <v>0</v>
      </c>
      <c r="V20" s="69">
        <f ca="1">SUM(G20:N20)</f>
        <v>0</v>
      </c>
      <c r="W20" s="72">
        <v>0</v>
      </c>
      <c r="X20" s="72">
        <v>0</v>
      </c>
      <c r="Y20" s="72">
        <v>0</v>
      </c>
      <c r="Z20" s="72">
        <v>0</v>
      </c>
    </row>
    <row r="21" hidden="1" customHeight="1" outlineLevel="1" spans="1:26">
      <c r="A21" s="23"/>
      <c r="B21" s="21" t="s">
        <v>1256</v>
      </c>
      <c r="C21" s="22">
        <v>0</v>
      </c>
      <c r="D21" s="22">
        <v>0</v>
      </c>
      <c r="E21" s="22">
        <v>0</v>
      </c>
      <c r="F21" s="22">
        <v>0</v>
      </c>
      <c r="G21" s="22">
        <f ca="1">IFERROR(GETPIVOTDATA("主键id",透视表!#REF!,"一级组件",$B21,"月份",G$2),0)</f>
        <v>0</v>
      </c>
      <c r="H21" s="22">
        <f ca="1">IFERROR(GETPIVOTDATA("主键id",透视表!#REF!,"一级组件",$B21,"月份",H$2),0)</f>
        <v>0</v>
      </c>
      <c r="I21" s="22">
        <f ca="1">IFERROR(GETPIVOTDATA("主键id",透视表!#REF!,"一级组件",$B21,"月份",I$2),0)</f>
        <v>0</v>
      </c>
      <c r="J21" s="22">
        <f ca="1">IFERROR(GETPIVOTDATA("主键id",透视表!#REF!,"一级组件",$B21,"月份",J$2),0)</f>
        <v>0</v>
      </c>
      <c r="K21" s="22">
        <f ca="1">IFERROR(GETPIVOTDATA("主键id",透视表!#REF!,"一级组件",$B21,"月份",K$2),0)</f>
        <v>0</v>
      </c>
      <c r="L21" s="22">
        <f ca="1">IFERROR(GETPIVOTDATA("主键id",透视表!#REF!,"一级组件",$B21,"月份",L$2),0)</f>
        <v>0</v>
      </c>
      <c r="M21" s="22">
        <f ca="1">IFERROR(GETPIVOTDATA("主键id",透视表!#REF!,"一级组件",$B21,"月份",M$2),0)</f>
        <v>0</v>
      </c>
      <c r="N21" s="22">
        <f ca="1">IFERROR(GETPIVOTDATA("主键id",透视表!#REF!,"一级组件",$B21,"月份",N$2),0)</f>
        <v>0</v>
      </c>
      <c r="O21" s="22">
        <f ca="1">IFERROR(GETPIVOTDATA("主键id",透视表!#REF!,"一级组件",$B21,"月份",O$2),0)</f>
        <v>0</v>
      </c>
      <c r="P21" s="22">
        <f ca="1">IFERROR(GETPIVOTDATA("主键id",透视表!#REF!,"一级组件",$B21,"月份",P$2),0)</f>
        <v>0</v>
      </c>
      <c r="Q21" s="69">
        <f ca="1">IFERROR(GETPIVOTDATA("主键id",透视表!#REF!,"一级组件",$B21,"月份",Q$2),0)</f>
        <v>0</v>
      </c>
      <c r="R21" s="70">
        <f ca="1">SUM(G21:H21)</f>
        <v>0</v>
      </c>
      <c r="S21" s="22">
        <f ca="1">SUM(I21:K21)</f>
        <v>0</v>
      </c>
      <c r="T21" s="22">
        <f ca="1">SUM(L21:N21)</f>
        <v>0</v>
      </c>
      <c r="U21" s="22">
        <f ca="1">SUM(O21:Q21)</f>
        <v>0</v>
      </c>
      <c r="V21" s="69">
        <f ca="1">SUM(G21:N21)</f>
        <v>0</v>
      </c>
      <c r="W21" s="72">
        <v>0</v>
      </c>
      <c r="X21" s="72">
        <v>0</v>
      </c>
      <c r="Y21" s="72">
        <v>0</v>
      </c>
      <c r="Z21" s="72">
        <v>0</v>
      </c>
    </row>
    <row r="22" hidden="1" customHeight="1" outlineLevel="1" spans="1:26">
      <c r="A22" s="23"/>
      <c r="B22" s="21" t="s">
        <v>1257</v>
      </c>
      <c r="C22" s="22">
        <v>0</v>
      </c>
      <c r="D22" s="22">
        <v>0</v>
      </c>
      <c r="E22" s="22">
        <v>0</v>
      </c>
      <c r="F22" s="22">
        <v>0</v>
      </c>
      <c r="G22" s="22">
        <f ca="1">IFERROR(GETPIVOTDATA("主键id",透视表!#REF!,"一级组件",$B22,"月份",G$2),0)</f>
        <v>0</v>
      </c>
      <c r="H22" s="22">
        <f ca="1">IFERROR(GETPIVOTDATA("主键id",透视表!#REF!,"一级组件",$B22,"月份",H$2),0)</f>
        <v>0</v>
      </c>
      <c r="I22" s="22">
        <f ca="1">IFERROR(GETPIVOTDATA("主键id",透视表!#REF!,"一级组件",$B22,"月份",I$2),0)</f>
        <v>0</v>
      </c>
      <c r="J22" s="22">
        <f ca="1">IFERROR(GETPIVOTDATA("主键id",透视表!#REF!,"一级组件",$B22,"月份",J$2),0)</f>
        <v>0</v>
      </c>
      <c r="K22" s="22">
        <f ca="1">IFERROR(GETPIVOTDATA("主键id",透视表!#REF!,"一级组件",$B22,"月份",K$2),0)</f>
        <v>0</v>
      </c>
      <c r="L22" s="22">
        <f ca="1">IFERROR(GETPIVOTDATA("主键id",透视表!#REF!,"一级组件",$B22,"月份",L$2),0)</f>
        <v>0</v>
      </c>
      <c r="M22" s="22">
        <f ca="1">IFERROR(GETPIVOTDATA("主键id",透视表!#REF!,"一级组件",$B22,"月份",M$2),0)</f>
        <v>0</v>
      </c>
      <c r="N22" s="22">
        <f ca="1">IFERROR(GETPIVOTDATA("主键id",透视表!#REF!,"一级组件",$B22,"月份",N$2),0)</f>
        <v>0</v>
      </c>
      <c r="O22" s="22">
        <f ca="1">IFERROR(GETPIVOTDATA("主键id",透视表!#REF!,"一级组件",$B22,"月份",O$2),0)</f>
        <v>0</v>
      </c>
      <c r="P22" s="22">
        <f ca="1">IFERROR(GETPIVOTDATA("主键id",透视表!#REF!,"一级组件",$B22,"月份",P$2),0)</f>
        <v>0</v>
      </c>
      <c r="Q22" s="69">
        <f ca="1">IFERROR(GETPIVOTDATA("主键id",透视表!#REF!,"一级组件",$B22,"月份",Q$2),0)</f>
        <v>0</v>
      </c>
      <c r="R22" s="70">
        <f ca="1">SUM(G22:H22)</f>
        <v>0</v>
      </c>
      <c r="S22" s="22">
        <f ca="1">SUM(I22:K22)</f>
        <v>0</v>
      </c>
      <c r="T22" s="22">
        <f ca="1">SUM(L22:N22)</f>
        <v>0</v>
      </c>
      <c r="U22" s="22">
        <f ca="1">SUM(O22:Q22)</f>
        <v>0</v>
      </c>
      <c r="V22" s="69">
        <f ca="1">SUM(G22:N22)</f>
        <v>0</v>
      </c>
      <c r="W22" s="72">
        <v>0</v>
      </c>
      <c r="X22" s="72">
        <v>0</v>
      </c>
      <c r="Y22" s="72">
        <v>0</v>
      </c>
      <c r="Z22" s="72">
        <v>0</v>
      </c>
    </row>
    <row r="23" customHeight="1" collapsed="1" spans="1:26">
      <c r="A23" s="30" t="s">
        <v>1259</v>
      </c>
      <c r="B23" s="31" t="s">
        <v>1260</v>
      </c>
      <c r="C23" s="32">
        <v>0</v>
      </c>
      <c r="D23" s="32">
        <v>0</v>
      </c>
      <c r="E23" s="32">
        <v>0</v>
      </c>
      <c r="F23" s="32">
        <v>0</v>
      </c>
      <c r="G23" s="32" t="str">
        <f ca="1">IFERROR(#REF!/G43,"-")</f>
        <v>-</v>
      </c>
      <c r="H23" s="32" t="str">
        <f>IFERROR(#REF!/H43,"-")</f>
        <v>-</v>
      </c>
      <c r="I23" s="32" t="str">
        <f ca="1">IFERROR(#REF!/I43,"-")</f>
        <v>-</v>
      </c>
      <c r="J23" s="32" t="str">
        <f ca="1">IFERROR(#REF!/J43,"-")</f>
        <v>-</v>
      </c>
      <c r="K23" s="32" t="str">
        <f ca="1">IFERROR(#REF!/K43,"-")</f>
        <v>-</v>
      </c>
      <c r="L23" s="32" t="str">
        <f ca="1">IFERROR(#REF!/L43,"-")</f>
        <v>-</v>
      </c>
      <c r="M23" s="32" t="str">
        <f>IFERROR(#REF!/M43,"-")</f>
        <v>-</v>
      </c>
      <c r="N23" s="32" t="str">
        <f>IFERROR(#REF!/N43,"-")</f>
        <v>-</v>
      </c>
      <c r="O23" s="32" t="str">
        <f>IFERROR(#REF!/O43,"-")</f>
        <v>-</v>
      </c>
      <c r="P23" s="32" t="str">
        <f ca="1">IFERROR(#REF!/P43,"-")</f>
        <v>-</v>
      </c>
      <c r="Q23" s="83" t="str">
        <f>IFERROR(#REF!/Q43,"-")</f>
        <v>-</v>
      </c>
      <c r="R23" s="84" t="str">
        <f>IFERROR(#REF!/R43,"-")</f>
        <v>-</v>
      </c>
      <c r="S23" s="32" t="str">
        <f ca="1">IFERROR(#REF!/S43,"-")</f>
        <v>-</v>
      </c>
      <c r="T23" s="32" t="str">
        <f>IFERROR(#REF!/T43,"-")</f>
        <v>-</v>
      </c>
      <c r="U23" s="32" t="str">
        <f>IFERROR(#REF!/U43,"-")</f>
        <v>-</v>
      </c>
      <c r="V23" s="85" t="str">
        <f>IFERROR(#REF!/V43,"-")</f>
        <v>-</v>
      </c>
      <c r="W23" s="75">
        <v>0</v>
      </c>
      <c r="X23" s="75">
        <v>0</v>
      </c>
      <c r="Y23" s="75">
        <v>0</v>
      </c>
      <c r="Z23" s="118">
        <v>0</v>
      </c>
    </row>
    <row r="24" hidden="1" customHeight="1" outlineLevel="2" spans="1:26">
      <c r="A24" s="33"/>
      <c r="B24" s="21" t="s">
        <v>1255</v>
      </c>
      <c r="C24" s="26">
        <v>0</v>
      </c>
      <c r="D24" s="26">
        <v>0</v>
      </c>
      <c r="E24" s="26">
        <v>0</v>
      </c>
      <c r="F24" s="26">
        <v>0</v>
      </c>
      <c r="G24" s="26" t="str">
        <f ca="1">IFERROR(#REF!/G44,"-")</f>
        <v>-</v>
      </c>
      <c r="H24" s="26" t="str">
        <f ca="1">IFERROR(#REF!/H44,"-")</f>
        <v>-</v>
      </c>
      <c r="I24" s="26" t="str">
        <f ca="1">IFERROR(#REF!/I44,"-")</f>
        <v>-</v>
      </c>
      <c r="J24" s="26" t="str">
        <f ca="1">IFERROR(#REF!/J44,"-")</f>
        <v>-</v>
      </c>
      <c r="K24" s="26" t="str">
        <f ca="1">IFERROR(#REF!/K44,"-")</f>
        <v>-</v>
      </c>
      <c r="L24" s="26" t="str">
        <f ca="1">IFERROR(#REF!/L44,"-")</f>
        <v>-</v>
      </c>
      <c r="M24" s="26" t="str">
        <f ca="1">IFERROR(#REF!/M44,"-")</f>
        <v>-</v>
      </c>
      <c r="N24" s="26" t="str">
        <f ca="1">IFERROR(#REF!/N44,"-")</f>
        <v>-</v>
      </c>
      <c r="O24" s="26" t="str">
        <f ca="1">IFERROR(#REF!/O44,"-")</f>
        <v>-</v>
      </c>
      <c r="P24" s="26" t="str">
        <f ca="1">IFERROR(#REF!/P44,"-")</f>
        <v>-</v>
      </c>
      <c r="Q24" s="76" t="str">
        <f ca="1">IFERROR(#REF!/Q44,"-")</f>
        <v>-</v>
      </c>
      <c r="R24" s="77" t="str">
        <f ca="1">IFERROR(#REF!/R44,"-")</f>
        <v>-</v>
      </c>
      <c r="S24" s="26" t="str">
        <f ca="1">IFERROR(#REF!/S44,"-")</f>
        <v>-</v>
      </c>
      <c r="T24" s="26" t="str">
        <f ca="1">IFERROR(#REF!/T44,"-")</f>
        <v>-</v>
      </c>
      <c r="U24" s="26" t="str">
        <f ca="1">IFERROR(#REF!/U44,"-")</f>
        <v>-</v>
      </c>
      <c r="V24" s="86" t="str">
        <f ca="1">IFERROR(#REF!/V44,"-")</f>
        <v>-</v>
      </c>
      <c r="W24" s="75">
        <v>0</v>
      </c>
      <c r="X24" s="75">
        <v>0.024390243902439</v>
      </c>
      <c r="Y24" s="75">
        <v>0</v>
      </c>
      <c r="Z24" s="118">
        <v>0</v>
      </c>
    </row>
    <row r="25" hidden="1" customHeight="1" outlineLevel="2" spans="1:26">
      <c r="A25" s="33"/>
      <c r="B25" s="21" t="s">
        <v>1256</v>
      </c>
      <c r="C25" s="26" t="s">
        <v>1261</v>
      </c>
      <c r="D25" s="26">
        <v>0</v>
      </c>
      <c r="E25" s="26">
        <v>0</v>
      </c>
      <c r="F25" s="26" t="s">
        <v>1261</v>
      </c>
      <c r="G25" s="26" t="str">
        <f ca="1">IFERROR(#REF!/G45,"-")</f>
        <v>-</v>
      </c>
      <c r="H25" s="26" t="str">
        <f ca="1">IFERROR(#REF!/H45,"-")</f>
        <v>-</v>
      </c>
      <c r="I25" s="26" t="str">
        <f ca="1">IFERROR(#REF!/I45,"-")</f>
        <v>-</v>
      </c>
      <c r="J25" s="26" t="str">
        <f ca="1">IFERROR(#REF!/J45,"-")</f>
        <v>-</v>
      </c>
      <c r="K25" s="26" t="str">
        <f ca="1">IFERROR(#REF!/K45,"-")</f>
        <v>-</v>
      </c>
      <c r="L25" s="26" t="str">
        <f ca="1">IFERROR(#REF!/L45,"-")</f>
        <v>-</v>
      </c>
      <c r="M25" s="26" t="str">
        <f ca="1">IFERROR(#REF!/M45,"-")</f>
        <v>-</v>
      </c>
      <c r="N25" s="26" t="str">
        <f ca="1">IFERROR(#REF!/N45,"-")</f>
        <v>-</v>
      </c>
      <c r="O25" s="26" t="str">
        <f ca="1">IFERROR(#REF!/O45,"-")</f>
        <v>-</v>
      </c>
      <c r="P25" s="26" t="str">
        <f ca="1">IFERROR(#REF!/P45,"-")</f>
        <v>-</v>
      </c>
      <c r="Q25" s="76" t="str">
        <f ca="1">IFERROR(#REF!/Q45,"-")</f>
        <v>-</v>
      </c>
      <c r="R25" s="77" t="str">
        <f ca="1">IFERROR(#REF!/R45,"-")</f>
        <v>-</v>
      </c>
      <c r="S25" s="26" t="str">
        <f ca="1">IFERROR(#REF!/S45,"-")</f>
        <v>-</v>
      </c>
      <c r="T25" s="26" t="str">
        <f ca="1">IFERROR(#REF!/T45,"-")</f>
        <v>-</v>
      </c>
      <c r="U25" s="26" t="str">
        <f ca="1">IFERROR(#REF!/U45,"-")</f>
        <v>-</v>
      </c>
      <c r="V25" s="86" t="str">
        <f ca="1">IFERROR(#REF!/V45,"-")</f>
        <v>-</v>
      </c>
      <c r="W25" s="75">
        <v>0</v>
      </c>
      <c r="X25" s="75">
        <v>0</v>
      </c>
      <c r="Y25" s="75">
        <v>0</v>
      </c>
      <c r="Z25" s="118">
        <v>0</v>
      </c>
    </row>
    <row r="26" hidden="1" customHeight="1" outlineLevel="2" spans="1:26">
      <c r="A26" s="33"/>
      <c r="B26" s="21" t="s">
        <v>1257</v>
      </c>
      <c r="C26" s="26">
        <v>0</v>
      </c>
      <c r="D26" s="26" t="s">
        <v>1261</v>
      </c>
      <c r="E26" s="26">
        <v>0</v>
      </c>
      <c r="F26" s="26">
        <v>0</v>
      </c>
      <c r="G26" s="26" t="str">
        <f ca="1">IFERROR(#REF!/G46,"-")</f>
        <v>-</v>
      </c>
      <c r="H26" s="26" t="str">
        <f ca="1">IFERROR(#REF!/H46,"-")</f>
        <v>-</v>
      </c>
      <c r="I26" s="26" t="str">
        <f ca="1">IFERROR(#REF!/I46,"-")</f>
        <v>-</v>
      </c>
      <c r="J26" s="26" t="str">
        <f ca="1">IFERROR(#REF!/J46,"-")</f>
        <v>-</v>
      </c>
      <c r="K26" s="26" t="str">
        <f ca="1">IFERROR(#REF!/K46,"-")</f>
        <v>-</v>
      </c>
      <c r="L26" s="26" t="str">
        <f ca="1">IFERROR(#REF!/L46,"-")</f>
        <v>-</v>
      </c>
      <c r="M26" s="26" t="str">
        <f ca="1">IFERROR(#REF!/M46,"-")</f>
        <v>-</v>
      </c>
      <c r="N26" s="26" t="str">
        <f ca="1">IFERROR(#REF!/N46,"-")</f>
        <v>-</v>
      </c>
      <c r="O26" s="26" t="str">
        <f ca="1">IFERROR(#REF!/O46,"-")</f>
        <v>-</v>
      </c>
      <c r="P26" s="26" t="str">
        <f ca="1">IFERROR(#REF!/P46,"-")</f>
        <v>-</v>
      </c>
      <c r="Q26" s="76" t="str">
        <f ca="1">IFERROR(#REF!/Q46,"-")</f>
        <v>-</v>
      </c>
      <c r="R26" s="77" t="str">
        <f ca="1">IFERROR(#REF!/R46,"-")</f>
        <v>-</v>
      </c>
      <c r="S26" s="26" t="str">
        <f ca="1">IFERROR(#REF!/S46,"-")</f>
        <v>-</v>
      </c>
      <c r="T26" s="26" t="str">
        <f ca="1">IFERROR(#REF!/T46,"-")</f>
        <v>-</v>
      </c>
      <c r="U26" s="26" t="str">
        <f ca="1">IFERROR(#REF!/U46,"-")</f>
        <v>-</v>
      </c>
      <c r="V26" s="86" t="str">
        <f ca="1">IFERROR(#REF!/V46,"-")</f>
        <v>-</v>
      </c>
      <c r="W26" s="75">
        <v>0</v>
      </c>
      <c r="X26" s="75">
        <v>0.133333333333333</v>
      </c>
      <c r="Y26" s="75">
        <v>0.436363636363636</v>
      </c>
      <c r="Z26" s="118">
        <v>0</v>
      </c>
    </row>
    <row r="27" customHeight="1" collapsed="1" spans="1:26">
      <c r="A27" s="33"/>
      <c r="B27" s="31" t="s">
        <v>82</v>
      </c>
      <c r="C27" s="32">
        <v>0</v>
      </c>
      <c r="D27" s="32">
        <v>0</v>
      </c>
      <c r="E27" s="32">
        <v>0</v>
      </c>
      <c r="F27" s="32">
        <v>0</v>
      </c>
      <c r="G27" s="32" t="str">
        <f ca="1">IFERROR(G31/G47,"-")</f>
        <v>-</v>
      </c>
      <c r="H27" s="32" t="str">
        <f ca="1" t="shared" ref="H27:U27" si="4">IFERROR(H31/H47,"-")</f>
        <v>-</v>
      </c>
      <c r="I27" s="32" t="str">
        <f ca="1" t="shared" si="4"/>
        <v>-</v>
      </c>
      <c r="J27" s="32" t="str">
        <f ca="1" t="shared" si="4"/>
        <v>-</v>
      </c>
      <c r="K27" s="32" t="str">
        <f ca="1" t="shared" si="4"/>
        <v>-</v>
      </c>
      <c r="L27" s="32" t="str">
        <f ca="1" t="shared" si="4"/>
        <v>-</v>
      </c>
      <c r="M27" s="32" t="str">
        <f ca="1" t="shared" si="4"/>
        <v>-</v>
      </c>
      <c r="N27" s="32" t="str">
        <f ca="1" t="shared" si="4"/>
        <v>-</v>
      </c>
      <c r="O27" s="32" t="str">
        <f ca="1" t="shared" si="4"/>
        <v>-</v>
      </c>
      <c r="P27" s="32" t="str">
        <f ca="1" t="shared" si="4"/>
        <v>-</v>
      </c>
      <c r="Q27" s="83" t="str">
        <f ca="1" t="shared" si="4"/>
        <v>-</v>
      </c>
      <c r="R27" s="84" t="str">
        <f ca="1" t="shared" si="4"/>
        <v>-</v>
      </c>
      <c r="S27" s="32" t="str">
        <f ca="1" t="shared" si="4"/>
        <v>-</v>
      </c>
      <c r="T27" s="32" t="str">
        <f ca="1" t="shared" si="4"/>
        <v>-</v>
      </c>
      <c r="U27" s="32" t="str">
        <f ca="1" t="shared" si="4"/>
        <v>-</v>
      </c>
      <c r="V27" s="85" t="str">
        <f ca="1" t="shared" ref="V27" si="5">IFERROR(V31/V47,"-")</f>
        <v>-</v>
      </c>
      <c r="W27" s="75">
        <v>0</v>
      </c>
      <c r="X27" s="75">
        <v>0</v>
      </c>
      <c r="Y27" s="75">
        <v>0</v>
      </c>
      <c r="Z27" s="118">
        <v>0</v>
      </c>
    </row>
    <row r="28" hidden="1" customHeight="1" outlineLevel="2" spans="1:26">
      <c r="A28" s="33"/>
      <c r="B28" s="21" t="s">
        <v>1255</v>
      </c>
      <c r="C28" s="26">
        <v>0</v>
      </c>
      <c r="D28" s="26">
        <v>0</v>
      </c>
      <c r="E28" s="26">
        <v>0</v>
      </c>
      <c r="F28" s="26">
        <v>0</v>
      </c>
      <c r="G28" s="26" t="str">
        <f ca="1">IFERROR(G32/G48,"-")</f>
        <v>-</v>
      </c>
      <c r="H28" s="26" t="str">
        <f ca="1" t="shared" ref="H28:U28" si="6">IFERROR(H32/H48,"-")</f>
        <v>-</v>
      </c>
      <c r="I28" s="26" t="str">
        <f ca="1" t="shared" si="6"/>
        <v>-</v>
      </c>
      <c r="J28" s="26" t="str">
        <f ca="1" t="shared" si="6"/>
        <v>-</v>
      </c>
      <c r="K28" s="26" t="str">
        <f ca="1" t="shared" si="6"/>
        <v>-</v>
      </c>
      <c r="L28" s="26" t="str">
        <f ca="1" t="shared" si="6"/>
        <v>-</v>
      </c>
      <c r="M28" s="26" t="str">
        <f ca="1" t="shared" si="6"/>
        <v>-</v>
      </c>
      <c r="N28" s="26" t="str">
        <f ca="1" t="shared" si="6"/>
        <v>-</v>
      </c>
      <c r="O28" s="26" t="str">
        <f ca="1" t="shared" si="6"/>
        <v>-</v>
      </c>
      <c r="P28" s="26" t="str">
        <f ca="1" t="shared" si="6"/>
        <v>-</v>
      </c>
      <c r="Q28" s="76" t="str">
        <f ca="1" t="shared" si="6"/>
        <v>-</v>
      </c>
      <c r="R28" s="77" t="str">
        <f ca="1" t="shared" si="6"/>
        <v>-</v>
      </c>
      <c r="S28" s="26" t="str">
        <f ca="1" t="shared" si="6"/>
        <v>-</v>
      </c>
      <c r="T28" s="26" t="str">
        <f ca="1" t="shared" si="6"/>
        <v>-</v>
      </c>
      <c r="U28" s="26" t="str">
        <f ca="1" t="shared" si="6"/>
        <v>-</v>
      </c>
      <c r="V28" s="86" t="str">
        <f ca="1" t="shared" ref="V28:V29" si="7">IFERROR(V32/V48,"-")</f>
        <v>-</v>
      </c>
      <c r="W28" s="75">
        <v>0</v>
      </c>
      <c r="X28" s="75">
        <v>0.024390243902439</v>
      </c>
      <c r="Y28" s="75">
        <v>0</v>
      </c>
      <c r="Z28" s="118">
        <v>0</v>
      </c>
    </row>
    <row r="29" hidden="1" customHeight="1" outlineLevel="2" spans="1:26">
      <c r="A29" s="33"/>
      <c r="B29" s="21" t="s">
        <v>1256</v>
      </c>
      <c r="C29" s="26" t="s">
        <v>1261</v>
      </c>
      <c r="D29" s="26">
        <v>0</v>
      </c>
      <c r="E29" s="26">
        <v>0</v>
      </c>
      <c r="F29" s="26" t="s">
        <v>1261</v>
      </c>
      <c r="G29" s="26" t="str">
        <f ca="1">IFERROR(G33/G49,"-")</f>
        <v>-</v>
      </c>
      <c r="H29" s="26" t="str">
        <f ca="1" t="shared" ref="H29:U29" si="8">IFERROR(H33/H49,"-")</f>
        <v>-</v>
      </c>
      <c r="I29" s="26" t="str">
        <f ca="1" t="shared" si="8"/>
        <v>-</v>
      </c>
      <c r="J29" s="26" t="str">
        <f ca="1" t="shared" si="8"/>
        <v>-</v>
      </c>
      <c r="K29" s="26" t="str">
        <f ca="1" t="shared" si="8"/>
        <v>-</v>
      </c>
      <c r="L29" s="26" t="str">
        <f ca="1" t="shared" si="8"/>
        <v>-</v>
      </c>
      <c r="M29" s="26" t="str">
        <f ca="1" t="shared" si="8"/>
        <v>-</v>
      </c>
      <c r="N29" s="26" t="str">
        <f ca="1" t="shared" si="8"/>
        <v>-</v>
      </c>
      <c r="O29" s="26" t="str">
        <f ca="1" t="shared" si="8"/>
        <v>-</v>
      </c>
      <c r="P29" s="26" t="str">
        <f ca="1" t="shared" si="8"/>
        <v>-</v>
      </c>
      <c r="Q29" s="76" t="str">
        <f ca="1" t="shared" si="8"/>
        <v>-</v>
      </c>
      <c r="R29" s="77" t="str">
        <f ca="1" t="shared" si="8"/>
        <v>-</v>
      </c>
      <c r="S29" s="26" t="str">
        <f ca="1" t="shared" si="8"/>
        <v>-</v>
      </c>
      <c r="T29" s="26" t="str">
        <f ca="1" t="shared" si="8"/>
        <v>-</v>
      </c>
      <c r="U29" s="26" t="str">
        <f ca="1" t="shared" si="8"/>
        <v>-</v>
      </c>
      <c r="V29" s="86" t="str">
        <f ca="1" t="shared" si="7"/>
        <v>-</v>
      </c>
      <c r="W29" s="75">
        <v>0</v>
      </c>
      <c r="X29" s="75">
        <v>0</v>
      </c>
      <c r="Y29" s="75">
        <v>0</v>
      </c>
      <c r="Z29" s="118">
        <v>0</v>
      </c>
    </row>
    <row r="30" hidden="1" customHeight="1" outlineLevel="2" spans="1:26">
      <c r="A30" s="33"/>
      <c r="B30" s="21" t="s">
        <v>1257</v>
      </c>
      <c r="C30" s="26">
        <v>0</v>
      </c>
      <c r="D30" s="26" t="s">
        <v>1261</v>
      </c>
      <c r="E30" s="26">
        <v>0</v>
      </c>
      <c r="F30" s="26">
        <v>0</v>
      </c>
      <c r="G30" s="26" t="str">
        <f ca="1">IFERROR(G34/G50,"-")</f>
        <v>-</v>
      </c>
      <c r="H30" s="26" t="str">
        <f ca="1" t="shared" ref="H30:U30" si="9">IFERROR(H34/H50,"-")</f>
        <v>-</v>
      </c>
      <c r="I30" s="26" t="str">
        <f ca="1" t="shared" si="9"/>
        <v>-</v>
      </c>
      <c r="J30" s="26" t="str">
        <f ca="1" t="shared" si="9"/>
        <v>-</v>
      </c>
      <c r="K30" s="26" t="str">
        <f ca="1" t="shared" si="9"/>
        <v>-</v>
      </c>
      <c r="L30" s="26" t="str">
        <f ca="1" t="shared" si="9"/>
        <v>-</v>
      </c>
      <c r="M30" s="26" t="str">
        <f ca="1" t="shared" si="9"/>
        <v>-</v>
      </c>
      <c r="N30" s="26" t="str">
        <f ca="1" t="shared" si="9"/>
        <v>-</v>
      </c>
      <c r="O30" s="26" t="str">
        <f ca="1" t="shared" si="9"/>
        <v>-</v>
      </c>
      <c r="P30" s="26" t="str">
        <f ca="1" t="shared" si="9"/>
        <v>-</v>
      </c>
      <c r="Q30" s="76" t="str">
        <f ca="1" t="shared" si="9"/>
        <v>-</v>
      </c>
      <c r="R30" s="77" t="str">
        <f ca="1" t="shared" si="9"/>
        <v>-</v>
      </c>
      <c r="S30" s="26" t="str">
        <f ca="1" t="shared" si="9"/>
        <v>-</v>
      </c>
      <c r="T30" s="26" t="str">
        <f ca="1" t="shared" si="9"/>
        <v>-</v>
      </c>
      <c r="U30" s="26" t="str">
        <f ca="1" t="shared" si="9"/>
        <v>-</v>
      </c>
      <c r="V30" s="86" t="str">
        <f ca="1" t="shared" ref="V30" si="10">IFERROR(V34/V50,"-")</f>
        <v>-</v>
      </c>
      <c r="W30" s="75">
        <v>0</v>
      </c>
      <c r="X30" s="75">
        <v>0.133333333333333</v>
      </c>
      <c r="Y30" s="75">
        <v>0.436363636363636</v>
      </c>
      <c r="Z30" s="118">
        <v>0</v>
      </c>
    </row>
    <row r="31" customHeight="1" collapsed="1" spans="1:26">
      <c r="A31" s="33"/>
      <c r="B31" s="31" t="s">
        <v>83</v>
      </c>
      <c r="C31" s="32">
        <v>0</v>
      </c>
      <c r="D31" s="32">
        <v>0</v>
      </c>
      <c r="E31" s="32">
        <v>0</v>
      </c>
      <c r="F31" s="32">
        <v>0</v>
      </c>
      <c r="G31" s="32" t="str">
        <f ca="1">IFERROR(G35/G43,"-")</f>
        <v>-</v>
      </c>
      <c r="H31" s="32">
        <f ca="1" t="shared" ref="H31:V31" si="11">IFERROR(H35/H43,"-")</f>
        <v>0</v>
      </c>
      <c r="I31" s="32" t="str">
        <f ca="1" t="shared" si="11"/>
        <v>-</v>
      </c>
      <c r="J31" s="32" t="str">
        <f ca="1" t="shared" si="11"/>
        <v>-</v>
      </c>
      <c r="K31" s="32" t="str">
        <f ca="1" t="shared" si="11"/>
        <v>-</v>
      </c>
      <c r="L31" s="32" t="str">
        <f ca="1" t="shared" si="11"/>
        <v>-</v>
      </c>
      <c r="M31" s="32">
        <f ca="1" t="shared" si="11"/>
        <v>0</v>
      </c>
      <c r="N31" s="32">
        <f ca="1" t="shared" si="11"/>
        <v>0</v>
      </c>
      <c r="O31" s="32">
        <f ca="1" t="shared" ref="O31:Q34" si="12">IFERROR(O35/O43,"-")</f>
        <v>0</v>
      </c>
      <c r="P31" s="32" t="str">
        <f ca="1" t="shared" si="12"/>
        <v>-</v>
      </c>
      <c r="Q31" s="83">
        <f ca="1" t="shared" si="12"/>
        <v>0</v>
      </c>
      <c r="R31" s="84">
        <f ca="1" t="shared" si="11"/>
        <v>0</v>
      </c>
      <c r="S31" s="32" t="str">
        <f ca="1" t="shared" si="11"/>
        <v>-</v>
      </c>
      <c r="T31" s="32">
        <f ca="1" t="shared" si="11"/>
        <v>0</v>
      </c>
      <c r="U31" s="32">
        <f ca="1" t="shared" si="11"/>
        <v>0</v>
      </c>
      <c r="V31" s="85">
        <f ca="1" t="shared" si="11"/>
        <v>0</v>
      </c>
      <c r="W31" s="75">
        <v>0</v>
      </c>
      <c r="X31" s="75">
        <v>0</v>
      </c>
      <c r="Y31" s="75">
        <v>0</v>
      </c>
      <c r="Z31" s="118">
        <v>0</v>
      </c>
    </row>
    <row r="32" hidden="1" customHeight="1" outlineLevel="2" spans="1:26">
      <c r="A32" s="33"/>
      <c r="B32" s="21" t="s">
        <v>1255</v>
      </c>
      <c r="C32" s="26">
        <v>0</v>
      </c>
      <c r="D32" s="26">
        <v>0</v>
      </c>
      <c r="E32" s="26">
        <v>0</v>
      </c>
      <c r="F32" s="26">
        <v>0</v>
      </c>
      <c r="G32" s="26" t="str">
        <f ca="1">IFERROR(G36/G44,"-")</f>
        <v>-</v>
      </c>
      <c r="H32" s="26" t="str">
        <f ca="1" t="shared" ref="H32:V32" si="13">IFERROR(H36/H44,"-")</f>
        <v>-</v>
      </c>
      <c r="I32" s="26" t="str">
        <f ca="1" t="shared" si="13"/>
        <v>-</v>
      </c>
      <c r="J32" s="26" t="str">
        <f ca="1" t="shared" si="13"/>
        <v>-</v>
      </c>
      <c r="K32" s="26" t="str">
        <f ca="1" t="shared" si="13"/>
        <v>-</v>
      </c>
      <c r="L32" s="26" t="str">
        <f ca="1" t="shared" si="13"/>
        <v>-</v>
      </c>
      <c r="M32" s="26" t="str">
        <f ca="1" t="shared" si="13"/>
        <v>-</v>
      </c>
      <c r="N32" s="26" t="str">
        <f ca="1" t="shared" si="13"/>
        <v>-</v>
      </c>
      <c r="O32" s="26" t="str">
        <f ca="1" t="shared" si="12"/>
        <v>-</v>
      </c>
      <c r="P32" s="26" t="str">
        <f ca="1" t="shared" si="12"/>
        <v>-</v>
      </c>
      <c r="Q32" s="76" t="str">
        <f ca="1" t="shared" si="12"/>
        <v>-</v>
      </c>
      <c r="R32" s="77" t="str">
        <f ca="1" t="shared" si="13"/>
        <v>-</v>
      </c>
      <c r="S32" s="26" t="str">
        <f ca="1" t="shared" si="13"/>
        <v>-</v>
      </c>
      <c r="T32" s="26" t="str">
        <f ca="1" t="shared" si="13"/>
        <v>-</v>
      </c>
      <c r="U32" s="26" t="str">
        <f ca="1" t="shared" si="13"/>
        <v>-</v>
      </c>
      <c r="V32" s="76" t="str">
        <f ca="1" t="shared" si="13"/>
        <v>-</v>
      </c>
      <c r="W32" s="75">
        <v>0.0588235294117647</v>
      </c>
      <c r="X32" s="75">
        <v>0</v>
      </c>
      <c r="Y32" s="75">
        <v>0</v>
      </c>
      <c r="Z32" s="75">
        <v>0</v>
      </c>
    </row>
    <row r="33" hidden="1" customHeight="1" outlineLevel="2" spans="1:26">
      <c r="A33" s="33"/>
      <c r="B33" s="21" t="s">
        <v>1256</v>
      </c>
      <c r="C33" s="26" t="s">
        <v>1261</v>
      </c>
      <c r="D33" s="26">
        <v>0</v>
      </c>
      <c r="E33" s="26">
        <v>0</v>
      </c>
      <c r="F33" s="26" t="s">
        <v>1261</v>
      </c>
      <c r="G33" s="26" t="str">
        <f ca="1">IFERROR(G37/G45,"-")</f>
        <v>-</v>
      </c>
      <c r="H33" s="26" t="str">
        <f ca="1" t="shared" ref="H33:V33" si="14">IFERROR(H37/H45,"-")</f>
        <v>-</v>
      </c>
      <c r="I33" s="26" t="str">
        <f ca="1" t="shared" si="14"/>
        <v>-</v>
      </c>
      <c r="J33" s="26" t="str">
        <f ca="1" t="shared" si="14"/>
        <v>-</v>
      </c>
      <c r="K33" s="26" t="str">
        <f ca="1" t="shared" si="14"/>
        <v>-</v>
      </c>
      <c r="L33" s="26" t="str">
        <f ca="1" t="shared" si="14"/>
        <v>-</v>
      </c>
      <c r="M33" s="26" t="str">
        <f ca="1" t="shared" si="14"/>
        <v>-</v>
      </c>
      <c r="N33" s="26" t="str">
        <f ca="1" t="shared" si="14"/>
        <v>-</v>
      </c>
      <c r="O33" s="26" t="str">
        <f ca="1" t="shared" si="12"/>
        <v>-</v>
      </c>
      <c r="P33" s="26" t="str">
        <f ca="1" t="shared" si="12"/>
        <v>-</v>
      </c>
      <c r="Q33" s="76" t="str">
        <f ca="1" t="shared" si="12"/>
        <v>-</v>
      </c>
      <c r="R33" s="77" t="str">
        <f ca="1" t="shared" si="14"/>
        <v>-</v>
      </c>
      <c r="S33" s="26" t="str">
        <f ca="1" t="shared" si="14"/>
        <v>-</v>
      </c>
      <c r="T33" s="26" t="str">
        <f ca="1" t="shared" si="14"/>
        <v>-</v>
      </c>
      <c r="U33" s="26" t="str">
        <f ca="1" t="shared" si="14"/>
        <v>-</v>
      </c>
      <c r="V33" s="76" t="str">
        <f ca="1" t="shared" si="14"/>
        <v>-</v>
      </c>
      <c r="W33" s="75">
        <v>0</v>
      </c>
      <c r="X33" s="75">
        <v>0</v>
      </c>
      <c r="Y33" s="75">
        <v>0.0454545454545455</v>
      </c>
      <c r="Z33" s="75">
        <v>0</v>
      </c>
    </row>
    <row r="34" hidden="1" customHeight="1" outlineLevel="2" spans="1:26">
      <c r="A34" s="33"/>
      <c r="B34" s="21" t="s">
        <v>1257</v>
      </c>
      <c r="C34" s="26">
        <v>0</v>
      </c>
      <c r="D34" s="26" t="s">
        <v>1261</v>
      </c>
      <c r="E34" s="26">
        <v>0</v>
      </c>
      <c r="F34" s="26">
        <v>0</v>
      </c>
      <c r="G34" s="26" t="str">
        <f ca="1" t="shared" ref="G34:V34" si="15">IFERROR(G38/G46,"-")</f>
        <v>-</v>
      </c>
      <c r="H34" s="26" t="str">
        <f ca="1" t="shared" si="15"/>
        <v>-</v>
      </c>
      <c r="I34" s="26" t="str">
        <f ca="1" t="shared" si="15"/>
        <v>-</v>
      </c>
      <c r="J34" s="26" t="str">
        <f ca="1" t="shared" si="15"/>
        <v>-</v>
      </c>
      <c r="K34" s="26" t="str">
        <f ca="1" t="shared" si="15"/>
        <v>-</v>
      </c>
      <c r="L34" s="26" t="str">
        <f ca="1" t="shared" si="15"/>
        <v>-</v>
      </c>
      <c r="M34" s="26" t="str">
        <f ca="1" t="shared" si="15"/>
        <v>-</v>
      </c>
      <c r="N34" s="26" t="str">
        <f ca="1" t="shared" si="15"/>
        <v>-</v>
      </c>
      <c r="O34" s="26" t="str">
        <f ca="1" t="shared" si="12"/>
        <v>-</v>
      </c>
      <c r="P34" s="26" t="str">
        <f ca="1" t="shared" si="12"/>
        <v>-</v>
      </c>
      <c r="Q34" s="76" t="str">
        <f ca="1" t="shared" si="12"/>
        <v>-</v>
      </c>
      <c r="R34" s="77" t="str">
        <f ca="1" t="shared" si="15"/>
        <v>-</v>
      </c>
      <c r="S34" s="26" t="str">
        <f ca="1" t="shared" si="15"/>
        <v>-</v>
      </c>
      <c r="T34" s="26" t="str">
        <f ca="1" t="shared" si="15"/>
        <v>-</v>
      </c>
      <c r="U34" s="26" t="str">
        <f ca="1" t="shared" si="15"/>
        <v>-</v>
      </c>
      <c r="V34" s="76" t="str">
        <f ca="1" t="shared" si="15"/>
        <v>-</v>
      </c>
      <c r="W34" s="75">
        <v>0</v>
      </c>
      <c r="X34" s="75">
        <v>0</v>
      </c>
      <c r="Y34" s="75">
        <v>0.0181818181818182</v>
      </c>
      <c r="Z34" s="75">
        <v>0</v>
      </c>
    </row>
    <row r="35" hidden="1" customHeight="1" outlineLevel="1" spans="1:26">
      <c r="A35" s="33"/>
      <c r="B35" s="31" t="s">
        <v>1262</v>
      </c>
      <c r="C35" s="34">
        <v>0</v>
      </c>
      <c r="D35" s="34">
        <v>0</v>
      </c>
      <c r="E35" s="34">
        <v>0</v>
      </c>
      <c r="F35" s="34">
        <v>0</v>
      </c>
      <c r="G35" s="34">
        <f ca="1" t="shared" ref="G35:V35" si="16">SUM(G36:G38)</f>
        <v>0</v>
      </c>
      <c r="H35" s="34">
        <f ca="1" t="shared" si="16"/>
        <v>0</v>
      </c>
      <c r="I35" s="34">
        <f ca="1" t="shared" si="16"/>
        <v>0</v>
      </c>
      <c r="J35" s="34">
        <f ca="1" t="shared" si="16"/>
        <v>0</v>
      </c>
      <c r="K35" s="34">
        <f ca="1" t="shared" si="16"/>
        <v>0</v>
      </c>
      <c r="L35" s="34">
        <f ca="1" t="shared" si="16"/>
        <v>0</v>
      </c>
      <c r="M35" s="34">
        <f ca="1" t="shared" si="16"/>
        <v>0</v>
      </c>
      <c r="N35" s="34">
        <f ca="1" t="shared" si="16"/>
        <v>0</v>
      </c>
      <c r="O35" s="34">
        <f ca="1" t="shared" si="16"/>
        <v>0</v>
      </c>
      <c r="P35" s="34">
        <f ca="1" t="shared" si="16"/>
        <v>0</v>
      </c>
      <c r="Q35" s="87">
        <f ca="1" t="shared" si="16"/>
        <v>0</v>
      </c>
      <c r="R35" s="88">
        <f ca="1" t="shared" si="16"/>
        <v>0</v>
      </c>
      <c r="S35" s="34">
        <f ca="1" t="shared" si="16"/>
        <v>0</v>
      </c>
      <c r="T35" s="34">
        <f ca="1" t="shared" si="16"/>
        <v>0</v>
      </c>
      <c r="U35" s="34">
        <f ca="1" t="shared" si="16"/>
        <v>0</v>
      </c>
      <c r="V35" s="87">
        <f ca="1" t="shared" si="16"/>
        <v>0</v>
      </c>
      <c r="W35" s="29">
        <v>1</v>
      </c>
      <c r="X35" s="29">
        <v>0</v>
      </c>
      <c r="Y35" s="29">
        <v>2</v>
      </c>
      <c r="Z35" s="29">
        <v>0</v>
      </c>
    </row>
    <row r="36" hidden="1" customHeight="1" outlineLevel="2" spans="1:26">
      <c r="A36" s="33"/>
      <c r="B36" s="21" t="s">
        <v>1255</v>
      </c>
      <c r="C36" s="22">
        <v>0</v>
      </c>
      <c r="D36" s="22">
        <v>0</v>
      </c>
      <c r="E36" s="22">
        <v>0</v>
      </c>
      <c r="F36" s="22">
        <v>0</v>
      </c>
      <c r="G36" s="22">
        <f ca="1">IFERROR(GETPIVOTDATA("主题",透视表!#REF!,"一级组件",$B36,"新建月份",G$2),0)</f>
        <v>0</v>
      </c>
      <c r="H36" s="22">
        <f ca="1">IFERROR(GETPIVOTDATA("主题",透视表!#REF!,"一级组件",$B36,"新建月份",H$2),0)</f>
        <v>0</v>
      </c>
      <c r="I36" s="22">
        <f ca="1">IFERROR(GETPIVOTDATA("主题",透视表!#REF!,"一级组件",$B36,"新建月份",I$2),0)</f>
        <v>0</v>
      </c>
      <c r="J36" s="22">
        <f ca="1">IFERROR(GETPIVOTDATA("主题",透视表!#REF!,"一级组件",$B36,"新建月份",J$2),0)</f>
        <v>0</v>
      </c>
      <c r="K36" s="22">
        <f ca="1">IFERROR(GETPIVOTDATA("主题",透视表!#REF!,"一级组件",$B36,"新建月份",K$2),0)</f>
        <v>0</v>
      </c>
      <c r="L36" s="22">
        <f ca="1">IFERROR(GETPIVOTDATA("主题",透视表!#REF!,"一级组件",$B36,"新建月份",L$2),0)</f>
        <v>0</v>
      </c>
      <c r="M36" s="22">
        <f ca="1">IFERROR(GETPIVOTDATA("主题",透视表!#REF!,"一级组件",$B36,"新建月份",M$2),0)</f>
        <v>0</v>
      </c>
      <c r="N36" s="22">
        <f ca="1">IFERROR(GETPIVOTDATA("主题",透视表!#REF!,"一级组件",$B36,"新建月份",N$2),0)</f>
        <v>0</v>
      </c>
      <c r="O36" s="22">
        <f ca="1">IFERROR(GETPIVOTDATA("主题",透视表!#REF!,"一级组件",$B36,"新建月份",O$2),0)</f>
        <v>0</v>
      </c>
      <c r="P36" s="22">
        <f ca="1">IFERROR(GETPIVOTDATA("主题",透视表!#REF!,"一级组件",$B36,"新建月份",P$2),0)</f>
        <v>0</v>
      </c>
      <c r="Q36" s="69">
        <f ca="1">IFERROR(GETPIVOTDATA("主题",透视表!#REF!,"一级组件",$B36,"新建月份",Q$2),0)</f>
        <v>0</v>
      </c>
      <c r="R36" s="70">
        <f ca="1">SUM(F36:H36)</f>
        <v>0</v>
      </c>
      <c r="S36" s="22">
        <f ca="1">SUM(I36:K36)</f>
        <v>0</v>
      </c>
      <c r="T36" s="22">
        <f ca="1">SUM(L36:N36)</f>
        <v>0</v>
      </c>
      <c r="U36" s="22">
        <f ca="1">SUM(O36:Q36)</f>
        <v>0</v>
      </c>
      <c r="V36" s="69">
        <f ca="1">SUM(G36:Q36)</f>
        <v>0</v>
      </c>
      <c r="W36" s="72">
        <v>1</v>
      </c>
      <c r="X36" s="72">
        <v>0</v>
      </c>
      <c r="Y36" s="72">
        <v>0</v>
      </c>
      <c r="Z36" s="72">
        <v>0</v>
      </c>
    </row>
    <row r="37" hidden="1" customHeight="1" outlineLevel="2" spans="1:26">
      <c r="A37" s="33"/>
      <c r="B37" s="21" t="s">
        <v>1256</v>
      </c>
      <c r="C37" s="22">
        <v>0</v>
      </c>
      <c r="D37" s="22">
        <v>0</v>
      </c>
      <c r="E37" s="22">
        <v>0</v>
      </c>
      <c r="F37" s="22">
        <v>0</v>
      </c>
      <c r="G37" s="22">
        <f ca="1">IFERROR(GETPIVOTDATA("主题",透视表!#REF!,"一级组件",$B37,"新建月份",G$2),0)</f>
        <v>0</v>
      </c>
      <c r="H37" s="22">
        <f ca="1">IFERROR(GETPIVOTDATA("主题",透视表!#REF!,"一级组件",$B37,"新建月份",H$2),0)</f>
        <v>0</v>
      </c>
      <c r="I37" s="22">
        <f ca="1">IFERROR(GETPIVOTDATA("主题",透视表!#REF!,"一级组件",$B37,"新建月份",I$2),0)</f>
        <v>0</v>
      </c>
      <c r="J37" s="22">
        <f ca="1">IFERROR(GETPIVOTDATA("主题",透视表!#REF!,"一级组件",$B37,"新建月份",J$2),0)</f>
        <v>0</v>
      </c>
      <c r="K37" s="22">
        <f ca="1">IFERROR(GETPIVOTDATA("主题",透视表!#REF!,"一级组件",$B37,"新建月份",K$2),0)</f>
        <v>0</v>
      </c>
      <c r="L37" s="22">
        <f ca="1">IFERROR(GETPIVOTDATA("主题",透视表!#REF!,"一级组件",$B37,"新建月份",L$2),0)</f>
        <v>0</v>
      </c>
      <c r="M37" s="22">
        <f ca="1">IFERROR(GETPIVOTDATA("主题",透视表!#REF!,"一级组件",$B37,"新建月份",M$2),0)</f>
        <v>0</v>
      </c>
      <c r="N37" s="22">
        <f ca="1">IFERROR(GETPIVOTDATA("主题",透视表!#REF!,"一级组件",$B37,"新建月份",N$2),0)</f>
        <v>0</v>
      </c>
      <c r="O37" s="22">
        <f ca="1">IFERROR(GETPIVOTDATA("主题",透视表!#REF!,"一级组件",$B37,"新建月份",O$2),0)</f>
        <v>0</v>
      </c>
      <c r="P37" s="22">
        <f ca="1">IFERROR(GETPIVOTDATA("主题",透视表!#REF!,"一级组件",$B37,"新建月份",P$2),0)</f>
        <v>0</v>
      </c>
      <c r="Q37" s="69">
        <f ca="1">IFERROR(GETPIVOTDATA("主题",透视表!#REF!,"一级组件",$B37,"新建月份",Q$2),0)</f>
        <v>0</v>
      </c>
      <c r="R37" s="70">
        <f ca="1">SUM(F37:H37)</f>
        <v>0</v>
      </c>
      <c r="S37" s="22">
        <f ca="1">SUM(I37:K37)</f>
        <v>0</v>
      </c>
      <c r="T37" s="22">
        <f ca="1">SUM(L37:N37)</f>
        <v>0</v>
      </c>
      <c r="U37" s="22">
        <f ca="1">SUM(O37:Q37)</f>
        <v>0</v>
      </c>
      <c r="V37" s="69">
        <f ca="1">SUM(G37:Q37)</f>
        <v>0</v>
      </c>
      <c r="W37" s="72">
        <v>0</v>
      </c>
      <c r="X37" s="72">
        <v>0</v>
      </c>
      <c r="Y37" s="72">
        <v>1</v>
      </c>
      <c r="Z37" s="72">
        <v>0</v>
      </c>
    </row>
    <row r="38" hidden="1" customHeight="1" outlineLevel="2" spans="1:26">
      <c r="A38" s="33"/>
      <c r="B38" s="21" t="s">
        <v>1257</v>
      </c>
      <c r="C38" s="22">
        <v>0</v>
      </c>
      <c r="D38" s="22">
        <v>0</v>
      </c>
      <c r="E38" s="22">
        <v>0</v>
      </c>
      <c r="F38" s="22">
        <v>0</v>
      </c>
      <c r="G38" s="22">
        <f ca="1">IFERROR(GETPIVOTDATA("主题",透视表!#REF!,"一级组件",$B38,"新建月份",G$2),0)</f>
        <v>0</v>
      </c>
      <c r="H38" s="22">
        <f ca="1">IFERROR(GETPIVOTDATA("主题",透视表!#REF!,"一级组件",$B38,"新建月份",H$2),0)</f>
        <v>0</v>
      </c>
      <c r="I38" s="22">
        <f ca="1">IFERROR(GETPIVOTDATA("主题",透视表!#REF!,"一级组件",$B38,"新建月份",I$2),0)</f>
        <v>0</v>
      </c>
      <c r="J38" s="22">
        <f ca="1">IFERROR(GETPIVOTDATA("主题",透视表!#REF!,"一级组件",$B38,"新建月份",J$2),0)</f>
        <v>0</v>
      </c>
      <c r="K38" s="22">
        <f ca="1">IFERROR(GETPIVOTDATA("主题",透视表!#REF!,"一级组件",$B38,"新建月份",K$2),0)</f>
        <v>0</v>
      </c>
      <c r="L38" s="22">
        <f ca="1">IFERROR(GETPIVOTDATA("主题",透视表!#REF!,"一级组件",$B38,"新建月份",L$2),0)</f>
        <v>0</v>
      </c>
      <c r="M38" s="22">
        <f ca="1">IFERROR(GETPIVOTDATA("主题",透视表!#REF!,"一级组件",$B38,"新建月份",M$2),0)</f>
        <v>0</v>
      </c>
      <c r="N38" s="22">
        <f ca="1">IFERROR(GETPIVOTDATA("主题",透视表!#REF!,"一级组件",$B38,"新建月份",N$2),0)</f>
        <v>0</v>
      </c>
      <c r="O38" s="22">
        <f ca="1">IFERROR(GETPIVOTDATA("主题",透视表!#REF!,"一级组件",$B38,"新建月份",O$2),0)</f>
        <v>0</v>
      </c>
      <c r="P38" s="22">
        <f ca="1">IFERROR(GETPIVOTDATA("主题",透视表!#REF!,"一级组件",$B38,"新建月份",P$2),0)</f>
        <v>0</v>
      </c>
      <c r="Q38" s="69">
        <f ca="1">IFERROR(GETPIVOTDATA("主题",透视表!#REF!,"一级组件",$B38,"新建月份",Q$2),0)</f>
        <v>0</v>
      </c>
      <c r="R38" s="70">
        <f ca="1">SUM(F38:H38)</f>
        <v>0</v>
      </c>
      <c r="S38" s="22">
        <f ca="1">SUM(I38:K38)</f>
        <v>0</v>
      </c>
      <c r="T38" s="22">
        <f ca="1">SUM(L38:N38)</f>
        <v>0</v>
      </c>
      <c r="U38" s="22">
        <f ca="1">SUM(O38:Q38)</f>
        <v>0</v>
      </c>
      <c r="V38" s="69">
        <f ca="1">SUM(G38:Q38)</f>
        <v>0</v>
      </c>
      <c r="W38" s="72">
        <v>0</v>
      </c>
      <c r="X38" s="72">
        <v>0</v>
      </c>
      <c r="Y38" s="72">
        <v>1</v>
      </c>
      <c r="Z38" s="72">
        <v>0</v>
      </c>
    </row>
    <row r="39" customHeight="1" collapsed="1" spans="1:26">
      <c r="A39" s="33"/>
      <c r="B39" s="31" t="s">
        <v>1263</v>
      </c>
      <c r="C39" s="34">
        <v>5</v>
      </c>
      <c r="D39" s="34">
        <v>6</v>
      </c>
      <c r="E39" s="34">
        <v>10</v>
      </c>
      <c r="F39" s="34">
        <v>1</v>
      </c>
      <c r="G39" s="34">
        <f ca="1">SUM(G43:G45)</f>
        <v>0</v>
      </c>
      <c r="H39" s="34">
        <v>1</v>
      </c>
      <c r="I39" s="34">
        <f ca="1">SUM(I43:I45)</f>
        <v>0</v>
      </c>
      <c r="J39" s="34">
        <f ca="1">SUM(J43:J45)</f>
        <v>0</v>
      </c>
      <c r="K39" s="34">
        <f ca="1">SUM(K43:K45)</f>
        <v>0</v>
      </c>
      <c r="L39" s="34">
        <f ca="1">SUM(L43:L45)</f>
        <v>0</v>
      </c>
      <c r="M39" s="34">
        <v>1</v>
      </c>
      <c r="N39" s="34">
        <v>1</v>
      </c>
      <c r="O39" s="34">
        <v>1</v>
      </c>
      <c r="P39" s="34">
        <f ca="1">SUM(P43:P45)</f>
        <v>0</v>
      </c>
      <c r="Q39" s="87">
        <v>1</v>
      </c>
      <c r="R39" s="88">
        <v>1</v>
      </c>
      <c r="S39" s="34">
        <f ca="1">SUM(S43:S45)</f>
        <v>0</v>
      </c>
      <c r="T39" s="34">
        <v>1</v>
      </c>
      <c r="U39" s="34">
        <v>1</v>
      </c>
      <c r="V39" s="87">
        <v>1</v>
      </c>
      <c r="W39" s="29">
        <v>1</v>
      </c>
      <c r="X39" s="29">
        <v>1</v>
      </c>
      <c r="Y39" s="29">
        <v>1</v>
      </c>
      <c r="Z39" s="29">
        <v>1</v>
      </c>
    </row>
    <row r="40" hidden="1" customHeight="1" outlineLevel="1" spans="1:26">
      <c r="A40" s="33"/>
      <c r="B40" s="21" t="s">
        <v>1255</v>
      </c>
      <c r="C40" s="22">
        <v>3</v>
      </c>
      <c r="D40" s="22">
        <v>1</v>
      </c>
      <c r="E40" s="22">
        <v>2</v>
      </c>
      <c r="F40" s="22">
        <f ca="1">IFERROR(GETPIVOTDATA("主题",透视表!#REF!,"新建月份",F$2,"一级组件",$B40),0)</f>
        <v>0</v>
      </c>
      <c r="G40" s="22">
        <f ca="1">IFERROR(GETPIVOTDATA("主题",透视表!#REF!,"新建月份",G$2,"一级组件",$B40),0)</f>
        <v>0</v>
      </c>
      <c r="H40" s="22">
        <f ca="1">IFERROR(GETPIVOTDATA("主题",透视表!#REF!,"新建月份",H$2,"一级组件",$B40),0)</f>
        <v>0</v>
      </c>
      <c r="I40" s="22">
        <f ca="1">IFERROR(GETPIVOTDATA("主题",透视表!#REF!,"新建月份",I$2,"一级组件",$B40),0)</f>
        <v>0</v>
      </c>
      <c r="J40" s="22">
        <f ca="1">IFERROR(GETPIVOTDATA("主题",透视表!#REF!,"新建月份",J$2,"一级组件",$B40),0)</f>
        <v>0</v>
      </c>
      <c r="K40" s="22">
        <f ca="1">IFERROR(GETPIVOTDATA("主题",透视表!#REF!,"新建月份",K$2,"一级组件",$B40),0)</f>
        <v>0</v>
      </c>
      <c r="L40" s="22">
        <f ca="1">IFERROR(GETPIVOTDATA("主题",透视表!#REF!,"新建月份",L$2,"一级组件",$B40),0)</f>
        <v>0</v>
      </c>
      <c r="M40" s="22">
        <f ca="1">IFERROR(GETPIVOTDATA("主题",透视表!#REF!,"新建月份",M$2,"一级组件",$B40),0)</f>
        <v>0</v>
      </c>
      <c r="N40" s="22">
        <f ca="1">IFERROR(GETPIVOTDATA("主题",透视表!#REF!,"新建月份",N$2,"一级组件",$B40),0)</f>
        <v>0</v>
      </c>
      <c r="O40" s="22">
        <f ca="1">IFERROR(GETPIVOTDATA("主题",透视表!#REF!,"新建月份",O$2,"一级组件",$B40),0)</f>
        <v>0</v>
      </c>
      <c r="P40" s="22">
        <f ca="1">IFERROR(GETPIVOTDATA("主题",透视表!#REF!,"新建月份",P$2,"一级组件",$B40),0)</f>
        <v>0</v>
      </c>
      <c r="Q40" s="69">
        <f ca="1">IFERROR(GETPIVOTDATA("主题",透视表!#REF!,"新建月份",Q$2,"一级组件",$B40),0)</f>
        <v>0</v>
      </c>
      <c r="R40" s="70">
        <f ca="1">SUM(F40:H40)</f>
        <v>0</v>
      </c>
      <c r="S40" s="22">
        <f ca="1">SUM(I40:K40)</f>
        <v>0</v>
      </c>
      <c r="T40" s="22">
        <f ca="1">SUM(L40:N40)</f>
        <v>0</v>
      </c>
      <c r="U40" s="22">
        <f ca="1">SUM(O40:Q40)</f>
        <v>0</v>
      </c>
      <c r="V40" s="89">
        <f ca="1">SUM(F40:Q40)</f>
        <v>0</v>
      </c>
      <c r="W40" s="90">
        <v>17</v>
      </c>
      <c r="X40" s="91">
        <v>41</v>
      </c>
      <c r="Y40" s="119">
        <v>15</v>
      </c>
      <c r="Z40" s="90">
        <v>6</v>
      </c>
    </row>
    <row r="41" hidden="1" customHeight="1" outlineLevel="1" spans="1:26">
      <c r="A41" s="33"/>
      <c r="B41" s="21" t="s">
        <v>1256</v>
      </c>
      <c r="C41" s="22">
        <v>0</v>
      </c>
      <c r="D41" s="22">
        <v>5</v>
      </c>
      <c r="E41" s="22">
        <v>1</v>
      </c>
      <c r="F41" s="22">
        <f ca="1">IFERROR(GETPIVOTDATA("主题",透视表!#REF!,"新建月份",F$2,"一级组件",$B41),0)</f>
        <v>0</v>
      </c>
      <c r="G41" s="22">
        <f ca="1">IFERROR(GETPIVOTDATA("主题",透视表!#REF!,"新建月份",G$2,"一级组件",$B41),0)</f>
        <v>0</v>
      </c>
      <c r="H41" s="22">
        <f ca="1">IFERROR(GETPIVOTDATA("主题",透视表!#REF!,"新建月份",H$2,"一级组件",$B41),0)</f>
        <v>0</v>
      </c>
      <c r="I41" s="22">
        <f ca="1">IFERROR(GETPIVOTDATA("主题",透视表!#REF!,"新建月份",I$2,"一级组件",$B41),0)</f>
        <v>0</v>
      </c>
      <c r="J41" s="22">
        <f ca="1">IFERROR(GETPIVOTDATA("主题",透视表!#REF!,"新建月份",J$2,"一级组件",$B41),0)</f>
        <v>0</v>
      </c>
      <c r="K41" s="22">
        <f ca="1">IFERROR(GETPIVOTDATA("主题",透视表!#REF!,"新建月份",K$2,"一级组件",$B41),0)</f>
        <v>0</v>
      </c>
      <c r="L41" s="22">
        <f ca="1">IFERROR(GETPIVOTDATA("主题",透视表!#REF!,"新建月份",L$2,"一级组件",$B41),0)</f>
        <v>0</v>
      </c>
      <c r="M41" s="22">
        <f ca="1">IFERROR(GETPIVOTDATA("主题",透视表!#REF!,"新建月份",M$2,"一级组件",$B41),0)</f>
        <v>0</v>
      </c>
      <c r="N41" s="22">
        <f ca="1">IFERROR(GETPIVOTDATA("主题",透视表!#REF!,"新建月份",N$2,"一级组件",$B41),0)</f>
        <v>0</v>
      </c>
      <c r="O41" s="22">
        <f ca="1">IFERROR(GETPIVOTDATA("主题",透视表!#REF!,"新建月份",O$2,"一级组件",$B41),0)</f>
        <v>0</v>
      </c>
      <c r="P41" s="22">
        <f ca="1">IFERROR(GETPIVOTDATA("主题",透视表!#REF!,"新建月份",P$2,"一级组件",$B41),0)</f>
        <v>0</v>
      </c>
      <c r="Q41" s="69">
        <f ca="1">IFERROR(GETPIVOTDATA("主题",透视表!#REF!,"新建月份",Q$2,"一级组件",$B41),0)</f>
        <v>0</v>
      </c>
      <c r="R41" s="70">
        <f ca="1">SUM(F41:H41)</f>
        <v>0</v>
      </c>
      <c r="S41" s="22">
        <f ca="1">SUM(I41:K41)</f>
        <v>0</v>
      </c>
      <c r="T41" s="22">
        <f ca="1">SUM(L41:N41)</f>
        <v>0</v>
      </c>
      <c r="U41" s="22">
        <f ca="1">SUM(O41:Q41)</f>
        <v>0</v>
      </c>
      <c r="V41" s="89">
        <f ca="1">SUM(F41:Q41)</f>
        <v>0</v>
      </c>
      <c r="W41" s="92">
        <v>10</v>
      </c>
      <c r="X41" s="72">
        <v>14</v>
      </c>
      <c r="Y41" s="120">
        <v>22</v>
      </c>
      <c r="Z41" s="92">
        <v>6</v>
      </c>
    </row>
    <row r="42" hidden="1" customHeight="1" outlineLevel="1" spans="1:26">
      <c r="A42" s="33"/>
      <c r="B42" s="21" t="s">
        <v>1257</v>
      </c>
      <c r="C42" s="22">
        <v>2</v>
      </c>
      <c r="D42" s="22">
        <v>0</v>
      </c>
      <c r="E42" s="22">
        <v>7</v>
      </c>
      <c r="F42" s="22">
        <f ca="1">IFERROR(GETPIVOTDATA("主题",透视表!#REF!,"新建月份",F$2,"一级组件",$B42),0)</f>
        <v>0</v>
      </c>
      <c r="G42" s="22">
        <f ca="1">IFERROR(GETPIVOTDATA("主题",透视表!#REF!,"新建月份",G$2,"一级组件",$B42),0)</f>
        <v>0</v>
      </c>
      <c r="H42" s="22">
        <f ca="1">IFERROR(GETPIVOTDATA("主题",透视表!#REF!,"新建月份",H$2,"一级组件",$B42),0)</f>
        <v>0</v>
      </c>
      <c r="I42" s="22">
        <f ca="1">IFERROR(GETPIVOTDATA("主题",透视表!#REF!,"新建月份",I$2,"一级组件",$B42),0)</f>
        <v>0</v>
      </c>
      <c r="J42" s="22">
        <f ca="1">IFERROR(GETPIVOTDATA("主题",透视表!#REF!,"新建月份",J$2,"一级组件",$B42),0)</f>
        <v>0</v>
      </c>
      <c r="K42" s="22">
        <f ca="1">IFERROR(GETPIVOTDATA("主题",透视表!#REF!,"新建月份",K$2,"一级组件",$B42),0)</f>
        <v>0</v>
      </c>
      <c r="L42" s="22">
        <f ca="1">IFERROR(GETPIVOTDATA("主题",透视表!#REF!,"新建月份",L$2,"一级组件",$B42),0)</f>
        <v>0</v>
      </c>
      <c r="M42" s="22">
        <f ca="1">IFERROR(GETPIVOTDATA("主题",透视表!#REF!,"新建月份",M$2,"一级组件",$B42),0)</f>
        <v>0</v>
      </c>
      <c r="N42" s="22">
        <f ca="1">IFERROR(GETPIVOTDATA("主题",透视表!#REF!,"新建月份",N$2,"一级组件",$B42),0)</f>
        <v>0</v>
      </c>
      <c r="O42" s="22">
        <f ca="1">IFERROR(GETPIVOTDATA("主题",透视表!#REF!,"新建月份",O$2,"一级组件",$B42),0)</f>
        <v>0</v>
      </c>
      <c r="P42" s="22">
        <f ca="1">IFERROR(GETPIVOTDATA("主题",透视表!#REF!,"新建月份",P$2,"一级组件",$B42),0)</f>
        <v>0</v>
      </c>
      <c r="Q42" s="69">
        <f ca="1">IFERROR(GETPIVOTDATA("主题",透视表!#REF!,"新建月份",Q$2,"一级组件",$B42),0)</f>
        <v>0</v>
      </c>
      <c r="R42" s="70">
        <f ca="1">SUM(F42:H42)</f>
        <v>0</v>
      </c>
      <c r="S42" s="22">
        <f ca="1">SUM(I42:K42)</f>
        <v>0</v>
      </c>
      <c r="T42" s="22">
        <f ca="1">SUM(L42:N42)</f>
        <v>0</v>
      </c>
      <c r="U42" s="22">
        <f ca="1">SUM(O42:Q42)</f>
        <v>0</v>
      </c>
      <c r="V42" s="89">
        <f ca="1">SUM(F42:Q42)</f>
        <v>0</v>
      </c>
      <c r="W42" s="92">
        <v>3</v>
      </c>
      <c r="X42" s="72">
        <v>15</v>
      </c>
      <c r="Y42" s="120">
        <v>55</v>
      </c>
      <c r="Z42" s="92">
        <v>28</v>
      </c>
    </row>
    <row r="43" customHeight="1" collapsed="1" spans="1:26">
      <c r="A43" s="33"/>
      <c r="B43" s="31" t="s">
        <v>1264</v>
      </c>
      <c r="C43" s="34">
        <v>5</v>
      </c>
      <c r="D43" s="34">
        <v>6</v>
      </c>
      <c r="E43" s="34">
        <v>10</v>
      </c>
      <c r="F43" s="34">
        <v>1</v>
      </c>
      <c r="G43" s="34">
        <f ca="1" t="shared" ref="G43:S43" si="17">SUM(G44:G46)</f>
        <v>0</v>
      </c>
      <c r="H43" s="34">
        <v>1</v>
      </c>
      <c r="I43" s="34">
        <f ca="1" t="shared" si="17"/>
        <v>0</v>
      </c>
      <c r="J43" s="34">
        <f ca="1" t="shared" si="17"/>
        <v>0</v>
      </c>
      <c r="K43" s="34">
        <f ca="1" t="shared" si="17"/>
        <v>0</v>
      </c>
      <c r="L43" s="34">
        <f ca="1" t="shared" si="17"/>
        <v>0</v>
      </c>
      <c r="M43" s="34">
        <v>1</v>
      </c>
      <c r="N43" s="34">
        <v>1</v>
      </c>
      <c r="O43" s="34">
        <v>1</v>
      </c>
      <c r="P43" s="34">
        <f ca="1" t="shared" ref="P43" si="18">SUM(P44:P46)</f>
        <v>0</v>
      </c>
      <c r="Q43" s="87">
        <v>1</v>
      </c>
      <c r="R43" s="88">
        <v>1</v>
      </c>
      <c r="S43" s="34">
        <f ca="1" t="shared" si="17"/>
        <v>0</v>
      </c>
      <c r="T43" s="34">
        <v>1</v>
      </c>
      <c r="U43" s="34">
        <v>1</v>
      </c>
      <c r="V43" s="87">
        <v>1</v>
      </c>
      <c r="W43" s="29">
        <v>1</v>
      </c>
      <c r="X43" s="29">
        <v>1</v>
      </c>
      <c r="Y43" s="29">
        <v>1</v>
      </c>
      <c r="Z43" s="29">
        <v>1</v>
      </c>
    </row>
    <row r="44" hidden="1" customHeight="1" outlineLevel="1" spans="1:26">
      <c r="A44" s="33"/>
      <c r="B44" s="21" t="s">
        <v>1255</v>
      </c>
      <c r="C44" s="22">
        <v>3</v>
      </c>
      <c r="D44" s="22">
        <v>1</v>
      </c>
      <c r="E44" s="22">
        <v>2</v>
      </c>
      <c r="F44" s="22">
        <f ca="1">IFERROR(GETPIVOTDATA("主题",透视表!#REF!,"新建月份",F$2,"一级组件",$B44),0)</f>
        <v>0</v>
      </c>
      <c r="G44" s="22">
        <f ca="1">IFERROR(GETPIVOTDATA("主题",透视表!#REF!,"新建月份",G$2,"一级组件",$B44),0)</f>
        <v>0</v>
      </c>
      <c r="H44" s="22">
        <f ca="1">IFERROR(GETPIVOTDATA("主题",透视表!#REF!,"新建月份",H$2,"一级组件",$B44),0)</f>
        <v>0</v>
      </c>
      <c r="I44" s="22">
        <f ca="1">IFERROR(GETPIVOTDATA("主题",透视表!#REF!,"新建月份",I$2,"一级组件",$B44),0)</f>
        <v>0</v>
      </c>
      <c r="J44" s="22">
        <f ca="1">IFERROR(GETPIVOTDATA("主题",透视表!#REF!,"新建月份",J$2,"一级组件",$B44),0)</f>
        <v>0</v>
      </c>
      <c r="K44" s="22">
        <f ca="1">IFERROR(GETPIVOTDATA("主题",透视表!#REF!,"新建月份",K$2,"一级组件",$B44),0)</f>
        <v>0</v>
      </c>
      <c r="L44" s="22">
        <f ca="1">IFERROR(GETPIVOTDATA("主题",透视表!#REF!,"新建月份",L$2,"一级组件",$B44),0)</f>
        <v>0</v>
      </c>
      <c r="M44" s="22">
        <f ca="1">IFERROR(GETPIVOTDATA("主题",透视表!#REF!,"新建月份",M$2,"一级组件",$B44),0)</f>
        <v>0</v>
      </c>
      <c r="N44" s="22">
        <f ca="1">IFERROR(GETPIVOTDATA("主题",透视表!#REF!,"新建月份",N$2,"一级组件",$B44),0)</f>
        <v>0</v>
      </c>
      <c r="O44" s="22">
        <f ca="1">IFERROR(GETPIVOTDATA("主题",透视表!#REF!,"新建月份",O$2,"一级组件",$B44),0)</f>
        <v>0</v>
      </c>
      <c r="P44" s="22">
        <f ca="1">IFERROR(GETPIVOTDATA("主题",透视表!#REF!,"新建月份",P$2,"一级组件",$B44),0)</f>
        <v>0</v>
      </c>
      <c r="Q44" s="69">
        <f ca="1">IFERROR(GETPIVOTDATA("主题",透视表!#REF!,"新建月份",Q$2,"一级组件",$B44),0)</f>
        <v>0</v>
      </c>
      <c r="R44" s="70">
        <f ca="1">SUM(F44:H44)</f>
        <v>0</v>
      </c>
      <c r="S44" s="22">
        <f ca="1">SUM(I44:K44)</f>
        <v>0</v>
      </c>
      <c r="T44" s="22">
        <f ca="1">SUM(L44:N44)</f>
        <v>0</v>
      </c>
      <c r="U44" s="22">
        <f ca="1">SUM(O44:Q44)</f>
        <v>0</v>
      </c>
      <c r="V44" s="89">
        <f ca="1">SUM(F44:Q44)</f>
        <v>0</v>
      </c>
      <c r="W44" s="90">
        <v>17</v>
      </c>
      <c r="X44" s="91">
        <v>41</v>
      </c>
      <c r="Y44" s="119">
        <v>15</v>
      </c>
      <c r="Z44" s="90">
        <v>6</v>
      </c>
    </row>
    <row r="45" hidden="1" customHeight="1" outlineLevel="1" spans="1:26">
      <c r="A45" s="33"/>
      <c r="B45" s="21" t="s">
        <v>1256</v>
      </c>
      <c r="C45" s="22">
        <v>0</v>
      </c>
      <c r="D45" s="22">
        <v>5</v>
      </c>
      <c r="E45" s="22">
        <v>1</v>
      </c>
      <c r="F45" s="22">
        <f ca="1">IFERROR(GETPIVOTDATA("主题",透视表!#REF!,"新建月份",F$2,"一级组件",$B45),0)</f>
        <v>0</v>
      </c>
      <c r="G45" s="22">
        <f ca="1">IFERROR(GETPIVOTDATA("主题",透视表!#REF!,"新建月份",G$2,"一级组件",$B45),0)</f>
        <v>0</v>
      </c>
      <c r="H45" s="22">
        <f ca="1">IFERROR(GETPIVOTDATA("主题",透视表!#REF!,"新建月份",H$2,"一级组件",$B45),0)</f>
        <v>0</v>
      </c>
      <c r="I45" s="22">
        <f ca="1">IFERROR(GETPIVOTDATA("主题",透视表!#REF!,"新建月份",I$2,"一级组件",$B45),0)</f>
        <v>0</v>
      </c>
      <c r="J45" s="22">
        <f ca="1">IFERROR(GETPIVOTDATA("主题",透视表!#REF!,"新建月份",J$2,"一级组件",$B45),0)</f>
        <v>0</v>
      </c>
      <c r="K45" s="22">
        <f ca="1">IFERROR(GETPIVOTDATA("主题",透视表!#REF!,"新建月份",K$2,"一级组件",$B45),0)</f>
        <v>0</v>
      </c>
      <c r="L45" s="22">
        <f ca="1">IFERROR(GETPIVOTDATA("主题",透视表!#REF!,"新建月份",L$2,"一级组件",$B45),0)</f>
        <v>0</v>
      </c>
      <c r="M45" s="22">
        <f ca="1">IFERROR(GETPIVOTDATA("主题",透视表!#REF!,"新建月份",M$2,"一级组件",$B45),0)</f>
        <v>0</v>
      </c>
      <c r="N45" s="22">
        <f ca="1">IFERROR(GETPIVOTDATA("主题",透视表!#REF!,"新建月份",N$2,"一级组件",$B45),0)</f>
        <v>0</v>
      </c>
      <c r="O45" s="22">
        <f ca="1">IFERROR(GETPIVOTDATA("主题",透视表!#REF!,"新建月份",O$2,"一级组件",$B45),0)</f>
        <v>0</v>
      </c>
      <c r="P45" s="22">
        <f ca="1">IFERROR(GETPIVOTDATA("主题",透视表!#REF!,"新建月份",P$2,"一级组件",$B45),0)</f>
        <v>0</v>
      </c>
      <c r="Q45" s="69">
        <f ca="1">IFERROR(GETPIVOTDATA("主题",透视表!#REF!,"新建月份",Q$2,"一级组件",$B45),0)</f>
        <v>0</v>
      </c>
      <c r="R45" s="70">
        <f ca="1">SUM(F45:H45)</f>
        <v>0</v>
      </c>
      <c r="S45" s="22">
        <f ca="1">SUM(I45:K45)</f>
        <v>0</v>
      </c>
      <c r="T45" s="22">
        <f ca="1">SUM(L45:N45)</f>
        <v>0</v>
      </c>
      <c r="U45" s="22">
        <f ca="1">SUM(O45:Q45)</f>
        <v>0</v>
      </c>
      <c r="V45" s="89">
        <f ca="1">SUM(F45:Q45)</f>
        <v>0</v>
      </c>
      <c r="W45" s="92">
        <v>10</v>
      </c>
      <c r="X45" s="72">
        <v>14</v>
      </c>
      <c r="Y45" s="120">
        <v>22</v>
      </c>
      <c r="Z45" s="92">
        <v>6</v>
      </c>
    </row>
    <row r="46" hidden="1" customHeight="1" outlineLevel="1" spans="1:26">
      <c r="A46" s="33"/>
      <c r="B46" s="21" t="s">
        <v>1257</v>
      </c>
      <c r="C46" s="22">
        <v>2</v>
      </c>
      <c r="D46" s="22">
        <v>0</v>
      </c>
      <c r="E46" s="22">
        <v>7</v>
      </c>
      <c r="F46" s="22">
        <f ca="1">IFERROR(GETPIVOTDATA("主题",透视表!#REF!,"新建月份",F$2,"一级组件",$B46),0)</f>
        <v>0</v>
      </c>
      <c r="G46" s="22">
        <f ca="1">IFERROR(GETPIVOTDATA("主题",透视表!#REF!,"新建月份",G$2,"一级组件",$B46),0)</f>
        <v>0</v>
      </c>
      <c r="H46" s="22">
        <f ca="1">IFERROR(GETPIVOTDATA("主题",透视表!#REF!,"新建月份",H$2,"一级组件",$B46),0)</f>
        <v>0</v>
      </c>
      <c r="I46" s="22">
        <f ca="1">IFERROR(GETPIVOTDATA("主题",透视表!#REF!,"新建月份",I$2,"一级组件",$B46),0)</f>
        <v>0</v>
      </c>
      <c r="J46" s="22">
        <f ca="1">IFERROR(GETPIVOTDATA("主题",透视表!#REF!,"新建月份",J$2,"一级组件",$B46),0)</f>
        <v>0</v>
      </c>
      <c r="K46" s="22">
        <f ca="1">IFERROR(GETPIVOTDATA("主题",透视表!#REF!,"新建月份",K$2,"一级组件",$B46),0)</f>
        <v>0</v>
      </c>
      <c r="L46" s="22">
        <f ca="1">IFERROR(GETPIVOTDATA("主题",透视表!#REF!,"新建月份",L$2,"一级组件",$B46),0)</f>
        <v>0</v>
      </c>
      <c r="M46" s="22">
        <f ca="1">IFERROR(GETPIVOTDATA("主题",透视表!#REF!,"新建月份",M$2,"一级组件",$B46),0)</f>
        <v>0</v>
      </c>
      <c r="N46" s="22">
        <f ca="1">IFERROR(GETPIVOTDATA("主题",透视表!#REF!,"新建月份",N$2,"一级组件",$B46),0)</f>
        <v>0</v>
      </c>
      <c r="O46" s="22">
        <f ca="1">IFERROR(GETPIVOTDATA("主题",透视表!#REF!,"新建月份",O$2,"一级组件",$B46),0)</f>
        <v>0</v>
      </c>
      <c r="P46" s="22">
        <f ca="1">IFERROR(GETPIVOTDATA("主题",透视表!#REF!,"新建月份",P$2,"一级组件",$B46),0)</f>
        <v>0</v>
      </c>
      <c r="Q46" s="69">
        <f ca="1">IFERROR(GETPIVOTDATA("主题",透视表!#REF!,"新建月份",Q$2,"一级组件",$B46),0)</f>
        <v>0</v>
      </c>
      <c r="R46" s="70">
        <f ca="1">SUM(F46:H46)</f>
        <v>0</v>
      </c>
      <c r="S46" s="22">
        <f ca="1">SUM(I46:K46)</f>
        <v>0</v>
      </c>
      <c r="T46" s="22">
        <f ca="1">SUM(L46:N46)</f>
        <v>0</v>
      </c>
      <c r="U46" s="22">
        <f ca="1">SUM(O46:Q46)</f>
        <v>0</v>
      </c>
      <c r="V46" s="89">
        <f ca="1">SUM(F46:Q46)</f>
        <v>0</v>
      </c>
      <c r="W46" s="92">
        <v>3</v>
      </c>
      <c r="X46" s="72">
        <v>15</v>
      </c>
      <c r="Y46" s="120">
        <v>55</v>
      </c>
      <c r="Z46" s="92">
        <v>28</v>
      </c>
    </row>
    <row r="47" s="1" customFormat="1" customHeight="1" collapsed="1" spans="1:26">
      <c r="A47" s="20"/>
      <c r="B47" s="35" t="s">
        <v>1265</v>
      </c>
      <c r="C47" s="35"/>
      <c r="D47" s="35"/>
      <c r="E47" s="35"/>
      <c r="F47" s="36" t="str">
        <f>IFERROR(#REF!/#REF!,"-")</f>
        <v>-</v>
      </c>
      <c r="G47" s="36" t="str">
        <f>IFERROR(#REF!/#REF!,"-")</f>
        <v>-</v>
      </c>
      <c r="H47" s="36" t="str">
        <f>IFERROR(#REF!/#REF!,"-")</f>
        <v>-</v>
      </c>
      <c r="I47" s="36" t="str">
        <f>IFERROR(#REF!/#REF!,"-")</f>
        <v>-</v>
      </c>
      <c r="J47" s="36" t="str">
        <f>IFERROR(#REF!/#REF!,"-")</f>
        <v>-</v>
      </c>
      <c r="K47" s="36" t="str">
        <f>IFERROR(#REF!/#REF!,"-")</f>
        <v>-</v>
      </c>
      <c r="L47" s="36" t="str">
        <f>IFERROR(#REF!/#REF!,"-")</f>
        <v>-</v>
      </c>
      <c r="M47" s="36" t="str">
        <f>IFERROR(#REF!/#REF!,"-")</f>
        <v>-</v>
      </c>
      <c r="N47" s="36" t="str">
        <f>IFERROR(#REF!/#REF!,"-")</f>
        <v>-</v>
      </c>
      <c r="O47" s="36" t="str">
        <f>IFERROR(#REF!/#REF!,"-")</f>
        <v>-</v>
      </c>
      <c r="P47" s="36" t="str">
        <f>IFERROR(#REF!/#REF!,"-")</f>
        <v>-</v>
      </c>
      <c r="Q47" s="93" t="str">
        <f>IFERROR(#REF!/#REF!,"-")</f>
        <v>-</v>
      </c>
      <c r="R47" s="94" t="str">
        <f>IFERROR(#REF!/#REF!,"-")</f>
        <v>-</v>
      </c>
      <c r="S47" s="36" t="str">
        <f>IFERROR(#REF!/#REF!,"-")</f>
        <v>-</v>
      </c>
      <c r="T47" s="36" t="str">
        <f>IFERROR(#REF!/#REF!,"-")</f>
        <v>-</v>
      </c>
      <c r="U47" s="36" t="str">
        <f>IFERROR(#REF!/#REF!,"-")</f>
        <v>-</v>
      </c>
      <c r="V47" s="95" t="str">
        <f>IFERROR(#REF!/#REF!,"-")</f>
        <v>-</v>
      </c>
      <c r="W47" s="96"/>
      <c r="X47" s="96"/>
      <c r="Y47" s="96"/>
      <c r="Z47" s="96"/>
    </row>
    <row r="48" s="1" customFormat="1" hidden="1" customHeight="1" outlineLevel="2" spans="1:26">
      <c r="A48" s="20"/>
      <c r="B48" s="21" t="s">
        <v>1255</v>
      </c>
      <c r="C48" s="37"/>
      <c r="D48" s="37"/>
      <c r="E48" s="37"/>
      <c r="F48" s="38" t="str">
        <f>IFERROR(#REF!/#REF!,"-")</f>
        <v>-</v>
      </c>
      <c r="G48" s="38" t="str">
        <f>IFERROR(#REF!/#REF!,"-")</f>
        <v>-</v>
      </c>
      <c r="H48" s="38" t="str">
        <f>IFERROR(#REF!/#REF!,"-")</f>
        <v>-</v>
      </c>
      <c r="I48" s="38" t="str">
        <f>IFERROR(#REF!/#REF!,"-")</f>
        <v>-</v>
      </c>
      <c r="J48" s="38" t="str">
        <f>IFERROR(#REF!/#REF!,"-")</f>
        <v>-</v>
      </c>
      <c r="K48" s="38" t="str">
        <f>IFERROR(#REF!/#REF!,"-")</f>
        <v>-</v>
      </c>
      <c r="L48" s="38" t="str">
        <f>IFERROR(#REF!/#REF!,"-")</f>
        <v>-</v>
      </c>
      <c r="M48" s="38" t="str">
        <f>IFERROR(#REF!/#REF!,"-")</f>
        <v>-</v>
      </c>
      <c r="N48" s="38" t="str">
        <f>IFERROR(#REF!/#REF!,"-")</f>
        <v>-</v>
      </c>
      <c r="O48" s="38" t="str">
        <f>IFERROR(#REF!/#REF!,"-")</f>
        <v>-</v>
      </c>
      <c r="P48" s="38" t="str">
        <f>IFERROR(#REF!/#REF!,"-")</f>
        <v>-</v>
      </c>
      <c r="Q48" s="97" t="str">
        <f>IFERROR(#REF!/#REF!,"-")</f>
        <v>-</v>
      </c>
      <c r="R48" s="98" t="str">
        <f>IFERROR(#REF!/#REF!,"-")</f>
        <v>-</v>
      </c>
      <c r="S48" s="38" t="str">
        <f>IFERROR(#REF!/#REF!,"-")</f>
        <v>-</v>
      </c>
      <c r="T48" s="38" t="str">
        <f>IFERROR(#REF!/#REF!,"-")</f>
        <v>-</v>
      </c>
      <c r="U48" s="38" t="str">
        <f>IFERROR(#REF!/#REF!,"-")</f>
        <v>-</v>
      </c>
      <c r="V48" s="99" t="str">
        <f>IFERROR(#REF!/#REF!,"-")</f>
        <v>-</v>
      </c>
      <c r="W48" s="96"/>
      <c r="X48" s="96"/>
      <c r="Y48" s="96"/>
      <c r="Z48" s="96"/>
    </row>
    <row r="49" s="1" customFormat="1" hidden="1" customHeight="1" outlineLevel="2" spans="1:26">
      <c r="A49" s="20"/>
      <c r="B49" s="21" t="s">
        <v>1256</v>
      </c>
      <c r="C49" s="37"/>
      <c r="D49" s="37"/>
      <c r="E49" s="37"/>
      <c r="F49" s="38" t="str">
        <f>IFERROR(#REF!/#REF!,"-")</f>
        <v>-</v>
      </c>
      <c r="G49" s="38" t="str">
        <f>IFERROR(#REF!/#REF!,"-")</f>
        <v>-</v>
      </c>
      <c r="H49" s="38" t="str">
        <f>IFERROR(#REF!/#REF!,"-")</f>
        <v>-</v>
      </c>
      <c r="I49" s="38" t="str">
        <f>IFERROR(#REF!/#REF!,"-")</f>
        <v>-</v>
      </c>
      <c r="J49" s="38" t="str">
        <f>IFERROR(#REF!/#REF!,"-")</f>
        <v>-</v>
      </c>
      <c r="K49" s="38" t="str">
        <f>IFERROR(#REF!/#REF!,"-")</f>
        <v>-</v>
      </c>
      <c r="L49" s="38" t="str">
        <f>IFERROR(#REF!/#REF!,"-")</f>
        <v>-</v>
      </c>
      <c r="M49" s="38" t="str">
        <f>IFERROR(#REF!/#REF!,"-")</f>
        <v>-</v>
      </c>
      <c r="N49" s="38" t="str">
        <f>IFERROR(#REF!/#REF!,"-")</f>
        <v>-</v>
      </c>
      <c r="O49" s="38" t="str">
        <f>IFERROR(#REF!/#REF!,"-")</f>
        <v>-</v>
      </c>
      <c r="P49" s="38" t="str">
        <f>IFERROR(#REF!/#REF!,"-")</f>
        <v>-</v>
      </c>
      <c r="Q49" s="97" t="str">
        <f>IFERROR(#REF!/#REF!,"-")</f>
        <v>-</v>
      </c>
      <c r="R49" s="98" t="str">
        <f>IFERROR(#REF!/#REF!,"-")</f>
        <v>-</v>
      </c>
      <c r="S49" s="38" t="str">
        <f>IFERROR(#REF!/#REF!,"-")</f>
        <v>-</v>
      </c>
      <c r="T49" s="38" t="str">
        <f>IFERROR(#REF!/#REF!,"-")</f>
        <v>-</v>
      </c>
      <c r="U49" s="38" t="str">
        <f>IFERROR(#REF!/#REF!,"-")</f>
        <v>-</v>
      </c>
      <c r="V49" s="99" t="str">
        <f>IFERROR(#REF!/#REF!,"-")</f>
        <v>-</v>
      </c>
      <c r="W49" s="96"/>
      <c r="X49" s="96"/>
      <c r="Y49" s="96"/>
      <c r="Z49" s="96"/>
    </row>
    <row r="50" s="1" customFormat="1" hidden="1" customHeight="1" outlineLevel="2" spans="1:26">
      <c r="A50" s="20"/>
      <c r="B50" s="21" t="s">
        <v>1257</v>
      </c>
      <c r="C50" s="37"/>
      <c r="D50" s="37"/>
      <c r="E50" s="37"/>
      <c r="F50" s="38" t="str">
        <f>IFERROR(#REF!/#REF!,"-")</f>
        <v>-</v>
      </c>
      <c r="G50" s="38" t="str">
        <f>IFERROR(#REF!/#REF!,"-")</f>
        <v>-</v>
      </c>
      <c r="H50" s="38" t="str">
        <f>IFERROR(#REF!/#REF!,"-")</f>
        <v>-</v>
      </c>
      <c r="I50" s="38" t="str">
        <f>IFERROR(#REF!/#REF!,"-")</f>
        <v>-</v>
      </c>
      <c r="J50" s="38" t="str">
        <f>IFERROR(#REF!/#REF!,"-")</f>
        <v>-</v>
      </c>
      <c r="K50" s="38" t="str">
        <f>IFERROR(#REF!/#REF!,"-")</f>
        <v>-</v>
      </c>
      <c r="L50" s="38" t="str">
        <f>IFERROR(#REF!/#REF!,"-")</f>
        <v>-</v>
      </c>
      <c r="M50" s="38" t="str">
        <f>IFERROR(#REF!/#REF!,"-")</f>
        <v>-</v>
      </c>
      <c r="N50" s="38" t="str">
        <f>IFERROR(#REF!/#REF!,"-")</f>
        <v>-</v>
      </c>
      <c r="O50" s="38" t="str">
        <f>IFERROR(#REF!/#REF!,"-")</f>
        <v>-</v>
      </c>
      <c r="P50" s="38" t="str">
        <f>IFERROR(#REF!/#REF!,"-")</f>
        <v>-</v>
      </c>
      <c r="Q50" s="97" t="str">
        <f>IFERROR(#REF!/#REF!,"-")</f>
        <v>-</v>
      </c>
      <c r="R50" s="98" t="str">
        <f>IFERROR(#REF!/#REF!,"-")</f>
        <v>-</v>
      </c>
      <c r="S50" s="38" t="str">
        <f>IFERROR(#REF!/#REF!,"-")</f>
        <v>-</v>
      </c>
      <c r="T50" s="38" t="str">
        <f>IFERROR(#REF!/#REF!,"-")</f>
        <v>-</v>
      </c>
      <c r="U50" s="38" t="str">
        <f>IFERROR(#REF!/#REF!,"-")</f>
        <v>-</v>
      </c>
      <c r="V50" s="99" t="str">
        <f>IFERROR(#REF!/#REF!,"-")</f>
        <v>-</v>
      </c>
      <c r="W50" s="96"/>
      <c r="X50" s="96"/>
      <c r="Y50" s="96"/>
      <c r="Z50" s="96"/>
    </row>
    <row r="51" s="1" customFormat="1" customHeight="1" collapsed="1" spans="1:26">
      <c r="A51" s="39"/>
      <c r="B51" s="40" t="s">
        <v>1266</v>
      </c>
      <c r="C51" s="40"/>
      <c r="D51" s="40"/>
      <c r="E51" s="40"/>
      <c r="F51" s="41">
        <v>0</v>
      </c>
      <c r="G51" s="41">
        <v>0</v>
      </c>
      <c r="H51" s="41">
        <v>0</v>
      </c>
      <c r="I51" s="41">
        <v>0</v>
      </c>
      <c r="J51" s="41">
        <v>0</v>
      </c>
      <c r="K51" s="41">
        <v>0</v>
      </c>
      <c r="L51" s="41">
        <v>0</v>
      </c>
      <c r="M51" s="41">
        <v>0</v>
      </c>
      <c r="N51" s="41">
        <v>0</v>
      </c>
      <c r="O51" s="41">
        <v>0</v>
      </c>
      <c r="P51" s="41">
        <v>0</v>
      </c>
      <c r="Q51" s="41">
        <v>0</v>
      </c>
      <c r="R51" s="100">
        <v>0</v>
      </c>
      <c r="S51" s="101">
        <v>0</v>
      </c>
      <c r="T51" s="101">
        <v>0</v>
      </c>
      <c r="U51" s="101">
        <v>0</v>
      </c>
      <c r="V51" s="102">
        <v>0</v>
      </c>
      <c r="W51" s="96"/>
      <c r="X51" s="96"/>
      <c r="Y51" s="96"/>
      <c r="Z51" s="96"/>
    </row>
    <row r="52" s="1" customFormat="1" hidden="1" customHeight="1" outlineLevel="1" spans="1:26">
      <c r="A52" s="39"/>
      <c r="B52" s="21" t="s">
        <v>1255</v>
      </c>
      <c r="C52" s="42"/>
      <c r="D52" s="42"/>
      <c r="E52" s="42"/>
      <c r="F52" s="43" t="e">
        <f>#REF!</f>
        <v>#REF!</v>
      </c>
      <c r="G52" s="43" t="e">
        <f>#REF!</f>
        <v>#REF!</v>
      </c>
      <c r="H52" s="43" t="e">
        <f>#REF!</f>
        <v>#REF!</v>
      </c>
      <c r="I52" s="43" t="e">
        <f>#REF!</f>
        <v>#REF!</v>
      </c>
      <c r="J52" s="43" t="e">
        <f>#REF!</f>
        <v>#REF!</v>
      </c>
      <c r="K52" s="38" t="str">
        <f>IFERROR(#REF!/#REF!,"-")</f>
        <v>-</v>
      </c>
      <c r="L52" s="43" t="e">
        <f>#REF!</f>
        <v>#REF!</v>
      </c>
      <c r="M52" s="43" t="e">
        <f>#REF!</f>
        <v>#REF!</v>
      </c>
      <c r="N52" s="43" t="e">
        <f>#REF!</f>
        <v>#REF!</v>
      </c>
      <c r="O52" s="43" t="e">
        <f>#REF!</f>
        <v>#REF!</v>
      </c>
      <c r="P52" s="43" t="e">
        <f>#REF!</f>
        <v>#REF!</v>
      </c>
      <c r="Q52" s="43" t="e">
        <f>#REF!</f>
        <v>#REF!</v>
      </c>
      <c r="R52" s="103" t="e">
        <f>#REF!</f>
        <v>#REF!</v>
      </c>
      <c r="S52" s="104" t="e">
        <f>#REF!</f>
        <v>#REF!</v>
      </c>
      <c r="T52" s="104" t="e">
        <f>#REF!</f>
        <v>#REF!</v>
      </c>
      <c r="U52" s="104" t="e">
        <f>#REF!</f>
        <v>#REF!</v>
      </c>
      <c r="V52" s="105" t="e">
        <f>#REF!</f>
        <v>#REF!</v>
      </c>
      <c r="W52" s="96"/>
      <c r="X52" s="96"/>
      <c r="Y52" s="96"/>
      <c r="Z52" s="96"/>
    </row>
    <row r="53" s="1" customFormat="1" hidden="1" customHeight="1" outlineLevel="1" spans="1:26">
      <c r="A53" s="39"/>
      <c r="B53" s="21" t="s">
        <v>1256</v>
      </c>
      <c r="C53" s="42"/>
      <c r="D53" s="42"/>
      <c r="E53" s="42"/>
      <c r="F53" s="43" t="e">
        <f>#REF!</f>
        <v>#REF!</v>
      </c>
      <c r="G53" s="43" t="e">
        <f>#REF!</f>
        <v>#REF!</v>
      </c>
      <c r="H53" s="43" t="e">
        <f>#REF!</f>
        <v>#REF!</v>
      </c>
      <c r="I53" s="43" t="e">
        <f>#REF!</f>
        <v>#REF!</v>
      </c>
      <c r="J53" s="43" t="e">
        <f>#REF!</f>
        <v>#REF!</v>
      </c>
      <c r="K53" s="38" t="str">
        <f>IFERROR(#REF!/#REF!,"-")</f>
        <v>-</v>
      </c>
      <c r="L53" s="43" t="e">
        <f>#REF!</f>
        <v>#REF!</v>
      </c>
      <c r="M53" s="43" t="e">
        <f>#REF!</f>
        <v>#REF!</v>
      </c>
      <c r="N53" s="43" t="e">
        <f>#REF!</f>
        <v>#REF!</v>
      </c>
      <c r="O53" s="43" t="e">
        <f>#REF!</f>
        <v>#REF!</v>
      </c>
      <c r="P53" s="43" t="e">
        <f>#REF!</f>
        <v>#REF!</v>
      </c>
      <c r="Q53" s="43" t="e">
        <f>#REF!</f>
        <v>#REF!</v>
      </c>
      <c r="R53" s="103" t="e">
        <f>#REF!</f>
        <v>#REF!</v>
      </c>
      <c r="S53" s="104" t="e">
        <f>#REF!</f>
        <v>#REF!</v>
      </c>
      <c r="T53" s="104" t="e">
        <f>#REF!</f>
        <v>#REF!</v>
      </c>
      <c r="U53" s="104" t="e">
        <f>#REF!</f>
        <v>#REF!</v>
      </c>
      <c r="V53" s="105" t="e">
        <f>#REF!</f>
        <v>#REF!</v>
      </c>
      <c r="W53" s="96"/>
      <c r="X53" s="96"/>
      <c r="Y53" s="96"/>
      <c r="Z53" s="96"/>
    </row>
    <row r="54" s="1" customFormat="1" hidden="1" customHeight="1" outlineLevel="1" spans="1:26">
      <c r="A54" s="39"/>
      <c r="B54" s="21" t="s">
        <v>1257</v>
      </c>
      <c r="C54" s="42"/>
      <c r="D54" s="42"/>
      <c r="E54" s="42"/>
      <c r="F54" s="43" t="e">
        <f>#REF!</f>
        <v>#REF!</v>
      </c>
      <c r="G54" s="43" t="e">
        <f>#REF!</f>
        <v>#REF!</v>
      </c>
      <c r="H54" s="43" t="e">
        <f>#REF!</f>
        <v>#REF!</v>
      </c>
      <c r="I54" s="43" t="e">
        <f>#REF!</f>
        <v>#REF!</v>
      </c>
      <c r="J54" s="43" t="e">
        <f>#REF!</f>
        <v>#REF!</v>
      </c>
      <c r="K54" s="38" t="str">
        <f>IFERROR(#REF!/#REF!,"-")</f>
        <v>-</v>
      </c>
      <c r="L54" s="43" t="e">
        <f>#REF!</f>
        <v>#REF!</v>
      </c>
      <c r="M54" s="43" t="e">
        <f>#REF!</f>
        <v>#REF!</v>
      </c>
      <c r="N54" s="43" t="e">
        <f>#REF!</f>
        <v>#REF!</v>
      </c>
      <c r="O54" s="43" t="e">
        <f>#REF!</f>
        <v>#REF!</v>
      </c>
      <c r="P54" s="43" t="e">
        <f>#REF!</f>
        <v>#REF!</v>
      </c>
      <c r="Q54" s="43" t="e">
        <f>#REF!</f>
        <v>#REF!</v>
      </c>
      <c r="R54" s="103" t="e">
        <f>#REF!</f>
        <v>#REF!</v>
      </c>
      <c r="S54" s="104" t="e">
        <f>#REF!</f>
        <v>#REF!</v>
      </c>
      <c r="T54" s="104" t="e">
        <f>#REF!</f>
        <v>#REF!</v>
      </c>
      <c r="U54" s="104" t="e">
        <f>#REF!</f>
        <v>#REF!</v>
      </c>
      <c r="V54" s="105" t="e">
        <f>#REF!</f>
        <v>#REF!</v>
      </c>
      <c r="W54" s="96"/>
      <c r="X54" s="96"/>
      <c r="Y54" s="96"/>
      <c r="Z54" s="96"/>
    </row>
    <row r="55" customHeight="1" collapsed="1" spans="1:26">
      <c r="A55" s="44" t="s">
        <v>1267</v>
      </c>
      <c r="B55" s="45" t="s">
        <v>90</v>
      </c>
      <c r="C55" s="46">
        <v>1</v>
      </c>
      <c r="D55" s="47">
        <v>1</v>
      </c>
      <c r="E55" s="46">
        <v>1</v>
      </c>
      <c r="F55" s="47" t="str">
        <f>IFERROR(F59/(F59+#REF!),"-")</f>
        <v>-</v>
      </c>
      <c r="G55" s="47" t="str">
        <f>IFERROR(G59/(G59+#REF!),"-")</f>
        <v>-</v>
      </c>
      <c r="H55" s="46" t="str">
        <f>IFERROR(H59/(H59+#REF!),"-")</f>
        <v>-</v>
      </c>
      <c r="I55" s="46" t="str">
        <f>IFERROR(I59/(I59+#REF!),"-")</f>
        <v>-</v>
      </c>
      <c r="J55" s="46" t="str">
        <f>IFERROR(J59/(J59+#REF!),"-")</f>
        <v>-</v>
      </c>
      <c r="K55" s="46" t="str">
        <f>IFERROR(K59/(K59+#REF!),"-")</f>
        <v>-</v>
      </c>
      <c r="L55" s="46" t="str">
        <f>IFERROR(L59/(L59+#REF!),"-")</f>
        <v>-</v>
      </c>
      <c r="M55" s="46" t="str">
        <f>IFERROR(M59/(M59+#REF!),"-")</f>
        <v>-</v>
      </c>
      <c r="N55" s="46" t="str">
        <f>IFERROR(N59/(N59+#REF!),"-")</f>
        <v>-</v>
      </c>
      <c r="O55" s="46" t="str">
        <f>IFERROR(O59/(O59+#REF!),"-")</f>
        <v>-</v>
      </c>
      <c r="P55" s="46" t="str">
        <f>IFERROR(P59/(P59+#REF!),"-")</f>
        <v>-</v>
      </c>
      <c r="Q55" s="106" t="str">
        <f>IFERROR(Q59/(Q59+#REF!),"-")</f>
        <v>-</v>
      </c>
      <c r="R55" s="107" t="str">
        <f>IFERROR(R59/(R59+#REF!),"-")</f>
        <v>-</v>
      </c>
      <c r="S55" s="46" t="str">
        <f>IFERROR(S59/(S59+#REF!),"-")</f>
        <v>-</v>
      </c>
      <c r="T55" s="46" t="str">
        <f>IFERROR(T59/(T59+#REF!),"-")</f>
        <v>-</v>
      </c>
      <c r="U55" s="46" t="str">
        <f>IFERROR(U59/(U59+#REF!),"-")</f>
        <v>-</v>
      </c>
      <c r="V55" s="108" t="str">
        <f>IFERROR(V59/(V59+#REF!),"-")</f>
        <v>-</v>
      </c>
      <c r="W55" s="109"/>
      <c r="X55" s="109"/>
      <c r="Y55" s="109"/>
      <c r="Z55" s="109"/>
    </row>
    <row r="56" hidden="1" customHeight="1" outlineLevel="2" spans="1:26">
      <c r="A56" s="48"/>
      <c r="B56" s="21" t="s">
        <v>1255</v>
      </c>
      <c r="C56" s="49">
        <v>1</v>
      </c>
      <c r="D56" s="49" t="s">
        <v>1261</v>
      </c>
      <c r="E56" s="321" t="s">
        <v>1268</v>
      </c>
      <c r="F56" s="49" t="str">
        <f>IFERROR(F60/(F60+#REF!),"-")</f>
        <v>-</v>
      </c>
      <c r="G56" s="49" t="str">
        <f>IFERROR(G60/(G60+#REF!),"-")</f>
        <v>-</v>
      </c>
      <c r="H56" s="49" t="str">
        <f>IFERROR(H60/(H60+#REF!),"-")</f>
        <v>-</v>
      </c>
      <c r="I56" s="49" t="str">
        <f>IFERROR(I60/(I60+#REF!),"-")</f>
        <v>-</v>
      </c>
      <c r="J56" s="49" t="str">
        <f>IFERROR(J60/(J60+#REF!),"-")</f>
        <v>-</v>
      </c>
      <c r="K56" s="49" t="str">
        <f>IFERROR(K60/(K60+#REF!),"-")</f>
        <v>-</v>
      </c>
      <c r="L56" s="49" t="str">
        <f>IFERROR(L60/(L60+#REF!),"-")</f>
        <v>-</v>
      </c>
      <c r="M56" s="49" t="str">
        <f>IFERROR(M60/(M60+#REF!),"-")</f>
        <v>-</v>
      </c>
      <c r="N56" s="49" t="str">
        <f>IFERROR(N60/(N60+#REF!),"-")</f>
        <v>-</v>
      </c>
      <c r="O56" s="49" t="str">
        <f>IFERROR(O60/(O60+#REF!),"-")</f>
        <v>-</v>
      </c>
      <c r="P56" s="49" t="str">
        <f>IFERROR(P60/(P60+#REF!),"-")</f>
        <v>-</v>
      </c>
      <c r="Q56" s="110" t="str">
        <f>IFERROR(Q60/(Q60+#REF!),"-")</f>
        <v>-</v>
      </c>
      <c r="R56" s="111" t="str">
        <f>IFERROR(R60/(R60+#REF!),"-")</f>
        <v>-</v>
      </c>
      <c r="S56" s="49" t="str">
        <f>IFERROR(S60/(S60+#REF!),"-")</f>
        <v>-</v>
      </c>
      <c r="T56" s="49" t="str">
        <f>IFERROR(T60/(T60+#REF!),"-")</f>
        <v>-</v>
      </c>
      <c r="U56" s="49" t="str">
        <f>IFERROR(U60/(U60+#REF!),"-")</f>
        <v>-</v>
      </c>
      <c r="V56" s="112" t="str">
        <f>IFERROR(V60/(V60+#REF!),"-")</f>
        <v>-</v>
      </c>
      <c r="W56" s="109"/>
      <c r="X56" s="109"/>
      <c r="Y56" s="109"/>
      <c r="Z56" s="109"/>
    </row>
    <row r="57" hidden="1" customHeight="1" outlineLevel="2" spans="1:26">
      <c r="A57" s="48"/>
      <c r="B57" s="37" t="s">
        <v>1256</v>
      </c>
      <c r="C57" s="321" t="s">
        <v>1268</v>
      </c>
      <c r="D57" s="49" t="s">
        <v>1261</v>
      </c>
      <c r="E57" s="321" t="s">
        <v>1268</v>
      </c>
      <c r="F57" s="49" t="str">
        <f>IFERROR(F61/(F61+#REF!),"-")</f>
        <v>-</v>
      </c>
      <c r="G57" s="49" t="str">
        <f>IFERROR(G61/(G61+#REF!),"-")</f>
        <v>-</v>
      </c>
      <c r="H57" s="49" t="str">
        <f>IFERROR(H61/(H61+#REF!),"-")</f>
        <v>-</v>
      </c>
      <c r="I57" s="49" t="str">
        <f>IFERROR(I61/(I61+#REF!),"-")</f>
        <v>-</v>
      </c>
      <c r="J57" s="49" t="str">
        <f>IFERROR(J61/(J61+#REF!),"-")</f>
        <v>-</v>
      </c>
      <c r="K57" s="49" t="str">
        <f>IFERROR(K61/(K61+#REF!),"-")</f>
        <v>-</v>
      </c>
      <c r="L57" s="49" t="str">
        <f>IFERROR(L61/(L61+#REF!),"-")</f>
        <v>-</v>
      </c>
      <c r="M57" s="49" t="str">
        <f>IFERROR(M61/(M61+#REF!),"-")</f>
        <v>-</v>
      </c>
      <c r="N57" s="49" t="str">
        <f>IFERROR(N61/(N61+#REF!),"-")</f>
        <v>-</v>
      </c>
      <c r="O57" s="49" t="str">
        <f>IFERROR(O61/(O61+#REF!),"-")</f>
        <v>-</v>
      </c>
      <c r="P57" s="49" t="str">
        <f>IFERROR(P61/(P61+#REF!),"-")</f>
        <v>-</v>
      </c>
      <c r="Q57" s="110" t="str">
        <f>IFERROR(Q61/(Q61+#REF!),"-")</f>
        <v>-</v>
      </c>
      <c r="R57" s="111" t="str">
        <f>IFERROR(R61/(R61+#REF!),"-")</f>
        <v>-</v>
      </c>
      <c r="S57" s="49" t="str">
        <f>IFERROR(S61/(S61+#REF!),"-")</f>
        <v>-</v>
      </c>
      <c r="T57" s="49" t="str">
        <f>IFERROR(T61/(T61+#REF!),"-")</f>
        <v>-</v>
      </c>
      <c r="U57" s="49" t="str">
        <f>IFERROR(U61/(U61+#REF!),"-")</f>
        <v>-</v>
      </c>
      <c r="V57" s="112" t="str">
        <f>IFERROR(V61/(V61+#REF!),"-")</f>
        <v>-</v>
      </c>
      <c r="W57" s="109"/>
      <c r="X57" s="109"/>
      <c r="Y57" s="109"/>
      <c r="Z57" s="109"/>
    </row>
    <row r="58" hidden="1" customHeight="1" outlineLevel="2" spans="1:26">
      <c r="A58" s="48"/>
      <c r="B58" s="37" t="s">
        <v>1257</v>
      </c>
      <c r="C58" s="321" t="s">
        <v>1268</v>
      </c>
      <c r="D58" s="49">
        <v>1</v>
      </c>
      <c r="E58" s="49">
        <v>1</v>
      </c>
      <c r="F58" s="49" t="str">
        <f>IFERROR(F62/(F62+#REF!),"-")</f>
        <v>-</v>
      </c>
      <c r="G58" s="49" t="str">
        <f>IFERROR(G62/(G62+#REF!),"-")</f>
        <v>-</v>
      </c>
      <c r="H58" s="49" t="str">
        <f>IFERROR(H62/(H62+#REF!),"-")</f>
        <v>-</v>
      </c>
      <c r="I58" s="49" t="str">
        <f>IFERROR(I62/(I62+#REF!),"-")</f>
        <v>-</v>
      </c>
      <c r="J58" s="49" t="str">
        <f>IFERROR(J62/(J62+#REF!),"-")</f>
        <v>-</v>
      </c>
      <c r="K58" s="49" t="str">
        <f>IFERROR(K62/(K62+#REF!),"-")</f>
        <v>-</v>
      </c>
      <c r="L58" s="49" t="str">
        <f>IFERROR(L62/(L62+#REF!),"-")</f>
        <v>-</v>
      </c>
      <c r="M58" s="49" t="str">
        <f>IFERROR(M62/(M62+#REF!),"-")</f>
        <v>-</v>
      </c>
      <c r="N58" s="49" t="str">
        <f>IFERROR(N62/(N62+#REF!),"-")</f>
        <v>-</v>
      </c>
      <c r="O58" s="49" t="str">
        <f>IFERROR(O62/(O62+#REF!),"-")</f>
        <v>-</v>
      </c>
      <c r="P58" s="49" t="str">
        <f>IFERROR(P62/(P62+#REF!),"-")</f>
        <v>-</v>
      </c>
      <c r="Q58" s="110" t="str">
        <f>IFERROR(Q62/(Q62+#REF!),"-")</f>
        <v>-</v>
      </c>
      <c r="R58" s="111" t="str">
        <f>IFERROR(R62/(R62+#REF!),"-")</f>
        <v>-</v>
      </c>
      <c r="S58" s="49" t="str">
        <f>IFERROR(S62/(S62+#REF!),"-")</f>
        <v>-</v>
      </c>
      <c r="T58" s="49" t="str">
        <f>IFERROR(T62/(T62+#REF!),"-")</f>
        <v>-</v>
      </c>
      <c r="U58" s="49" t="str">
        <f>IFERROR(U62/(U62+#REF!),"-")</f>
        <v>-</v>
      </c>
      <c r="V58" s="112" t="str">
        <f>IFERROR(V62/(V62+#REF!),"-")</f>
        <v>-</v>
      </c>
      <c r="W58" s="109"/>
      <c r="X58" s="109"/>
      <c r="Y58" s="109"/>
      <c r="Z58" s="109"/>
    </row>
    <row r="59" customHeight="1" collapsed="1" spans="1:26">
      <c r="A59" s="48"/>
      <c r="B59" s="45" t="s">
        <v>1269</v>
      </c>
      <c r="C59" s="46">
        <v>1</v>
      </c>
      <c r="D59" s="47">
        <v>1</v>
      </c>
      <c r="E59" s="46">
        <v>1</v>
      </c>
      <c r="F59" s="47" t="str">
        <f>IFERROR(#REF!/(#REF!+#REF!),"-")</f>
        <v>-</v>
      </c>
      <c r="G59" s="47" t="str">
        <f>IFERROR(#REF!/(#REF!+#REF!),"-")</f>
        <v>-</v>
      </c>
      <c r="H59" s="46" t="str">
        <f>IFERROR(#REF!/(#REF!+#REF!),"-")</f>
        <v>-</v>
      </c>
      <c r="I59" s="46" t="str">
        <f>IFERROR(#REF!/(#REF!+#REF!),"-")</f>
        <v>-</v>
      </c>
      <c r="J59" s="46" t="str">
        <f>IFERROR(#REF!/(#REF!+#REF!),"-")</f>
        <v>-</v>
      </c>
      <c r="K59" s="46" t="str">
        <f>IFERROR(#REF!/(#REF!+#REF!),"-")</f>
        <v>-</v>
      </c>
      <c r="L59" s="46" t="str">
        <f>IFERROR(#REF!/(#REF!+#REF!),"-")</f>
        <v>-</v>
      </c>
      <c r="M59" s="46" t="str">
        <f>IFERROR(#REF!/(#REF!+#REF!),"-")</f>
        <v>-</v>
      </c>
      <c r="N59" s="46" t="str">
        <f>IFERROR(#REF!/(#REF!+#REF!),"-")</f>
        <v>-</v>
      </c>
      <c r="O59" s="46" t="str">
        <f>IFERROR(#REF!/(#REF!+#REF!),"-")</f>
        <v>-</v>
      </c>
      <c r="P59" s="46" t="str">
        <f>IFERROR(#REF!/(#REF!+#REF!),"-")</f>
        <v>-</v>
      </c>
      <c r="Q59" s="106" t="str">
        <f>IFERROR(#REF!/(#REF!+#REF!),"-")</f>
        <v>-</v>
      </c>
      <c r="R59" s="107" t="str">
        <f>IFERROR(#REF!/(#REF!+#REF!),"-")</f>
        <v>-</v>
      </c>
      <c r="S59" s="46" t="str">
        <f>IFERROR(#REF!/(#REF!+#REF!),"-")</f>
        <v>-</v>
      </c>
      <c r="T59" s="46" t="str">
        <f>IFERROR(#REF!/(#REF!+#REF!),"-")</f>
        <v>-</v>
      </c>
      <c r="U59" s="46" t="str">
        <f>IFERROR(#REF!/(#REF!+#REF!),"-")</f>
        <v>-</v>
      </c>
      <c r="V59" s="108" t="str">
        <f>IFERROR(#REF!/(#REF!+#REF!),"-")</f>
        <v>-</v>
      </c>
      <c r="W59" s="109"/>
      <c r="X59" s="109"/>
      <c r="Y59" s="109"/>
      <c r="Z59" s="109"/>
    </row>
    <row r="60" hidden="1" customHeight="1" outlineLevel="2" spans="1:26">
      <c r="A60" s="48"/>
      <c r="B60" s="21" t="s">
        <v>1255</v>
      </c>
      <c r="C60" s="49">
        <v>1</v>
      </c>
      <c r="D60" s="49" t="s">
        <v>1261</v>
      </c>
      <c r="E60" s="321" t="s">
        <v>1268</v>
      </c>
      <c r="F60" s="49" t="str">
        <f>IFERROR(#REF!/(#REF!+#REF!),"-")</f>
        <v>-</v>
      </c>
      <c r="G60" s="49" t="str">
        <f>IFERROR(#REF!/(#REF!+#REF!),"-")</f>
        <v>-</v>
      </c>
      <c r="H60" s="49" t="str">
        <f>IFERROR(#REF!/(#REF!+#REF!),"-")</f>
        <v>-</v>
      </c>
      <c r="I60" s="49" t="str">
        <f>IFERROR(#REF!/(#REF!+#REF!),"-")</f>
        <v>-</v>
      </c>
      <c r="J60" s="49" t="str">
        <f>IFERROR(#REF!/(#REF!+#REF!),"-")</f>
        <v>-</v>
      </c>
      <c r="K60" s="49" t="str">
        <f>IFERROR(#REF!/(#REF!+#REF!),"-")</f>
        <v>-</v>
      </c>
      <c r="L60" s="49" t="str">
        <f>IFERROR(#REF!/(#REF!+#REF!),"-")</f>
        <v>-</v>
      </c>
      <c r="M60" s="49" t="str">
        <f>IFERROR(#REF!/(#REF!+#REF!),"-")</f>
        <v>-</v>
      </c>
      <c r="N60" s="49" t="str">
        <f>IFERROR(#REF!/(#REF!+#REF!),"-")</f>
        <v>-</v>
      </c>
      <c r="O60" s="49" t="str">
        <f>IFERROR(#REF!/(#REF!+#REF!),"-")</f>
        <v>-</v>
      </c>
      <c r="P60" s="49" t="str">
        <f>IFERROR(#REF!/(#REF!+#REF!),"-")</f>
        <v>-</v>
      </c>
      <c r="Q60" s="110" t="str">
        <f>IFERROR(#REF!/(#REF!+#REF!),"-")</f>
        <v>-</v>
      </c>
      <c r="R60" s="111" t="str">
        <f>IFERROR(#REF!/(#REF!+#REF!),"-")</f>
        <v>-</v>
      </c>
      <c r="S60" s="49" t="str">
        <f>IFERROR(#REF!/(#REF!+#REF!),"-")</f>
        <v>-</v>
      </c>
      <c r="T60" s="49" t="str">
        <f>IFERROR(#REF!/(#REF!+#REF!),"-")</f>
        <v>-</v>
      </c>
      <c r="U60" s="49" t="str">
        <f>IFERROR(#REF!/(#REF!+#REF!),"-")</f>
        <v>-</v>
      </c>
      <c r="V60" s="112" t="str">
        <f>IFERROR(#REF!/(#REF!+#REF!),"-")</f>
        <v>-</v>
      </c>
      <c r="W60" s="109"/>
      <c r="X60" s="109"/>
      <c r="Y60" s="109"/>
      <c r="Z60" s="109"/>
    </row>
    <row r="61" hidden="1" customHeight="1" outlineLevel="2" spans="1:26">
      <c r="A61" s="48"/>
      <c r="B61" s="37" t="s">
        <v>1256</v>
      </c>
      <c r="C61" s="321" t="s">
        <v>1268</v>
      </c>
      <c r="D61" s="49" t="s">
        <v>1261</v>
      </c>
      <c r="E61" s="321" t="s">
        <v>1268</v>
      </c>
      <c r="F61" s="49" t="str">
        <f>IFERROR(#REF!/(#REF!+#REF!),"-")</f>
        <v>-</v>
      </c>
      <c r="G61" s="49" t="str">
        <f>IFERROR(#REF!/(#REF!+#REF!),"-")</f>
        <v>-</v>
      </c>
      <c r="H61" s="49" t="str">
        <f>IFERROR(#REF!/(#REF!+#REF!),"-")</f>
        <v>-</v>
      </c>
      <c r="I61" s="49" t="str">
        <f>IFERROR(#REF!/(#REF!+#REF!),"-")</f>
        <v>-</v>
      </c>
      <c r="J61" s="49" t="str">
        <f>IFERROR(#REF!/(#REF!+#REF!),"-")</f>
        <v>-</v>
      </c>
      <c r="K61" s="49" t="str">
        <f>IFERROR(#REF!/(#REF!+#REF!),"-")</f>
        <v>-</v>
      </c>
      <c r="L61" s="49" t="str">
        <f>IFERROR(#REF!/(#REF!+#REF!),"-")</f>
        <v>-</v>
      </c>
      <c r="M61" s="49" t="str">
        <f>IFERROR(#REF!/(#REF!+#REF!),"-")</f>
        <v>-</v>
      </c>
      <c r="N61" s="49" t="str">
        <f>IFERROR(#REF!/(#REF!+#REF!),"-")</f>
        <v>-</v>
      </c>
      <c r="O61" s="49" t="str">
        <f>IFERROR(#REF!/(#REF!+#REF!),"-")</f>
        <v>-</v>
      </c>
      <c r="P61" s="49" t="str">
        <f>IFERROR(#REF!/(#REF!+#REF!),"-")</f>
        <v>-</v>
      </c>
      <c r="Q61" s="110" t="str">
        <f>IFERROR(#REF!/(#REF!+#REF!),"-")</f>
        <v>-</v>
      </c>
      <c r="R61" s="111" t="str">
        <f>IFERROR(#REF!/(#REF!+#REF!),"-")</f>
        <v>-</v>
      </c>
      <c r="S61" s="49" t="str">
        <f>IFERROR(#REF!/(#REF!+#REF!),"-")</f>
        <v>-</v>
      </c>
      <c r="T61" s="49" t="str">
        <f>IFERROR(#REF!/(#REF!+#REF!),"-")</f>
        <v>-</v>
      </c>
      <c r="U61" s="49" t="str">
        <f>IFERROR(#REF!/(#REF!+#REF!),"-")</f>
        <v>-</v>
      </c>
      <c r="V61" s="112" t="str">
        <f>IFERROR(#REF!/(#REF!+#REF!),"-")</f>
        <v>-</v>
      </c>
      <c r="W61" s="109"/>
      <c r="X61" s="109"/>
      <c r="Y61" s="109"/>
      <c r="Z61" s="109"/>
    </row>
    <row r="62" hidden="1" customHeight="1" outlineLevel="2" spans="1:26">
      <c r="A62" s="48"/>
      <c r="B62" s="37" t="s">
        <v>1257</v>
      </c>
      <c r="C62" s="321" t="s">
        <v>1268</v>
      </c>
      <c r="D62" s="49">
        <v>1</v>
      </c>
      <c r="E62" s="49">
        <v>1</v>
      </c>
      <c r="F62" s="49" t="str">
        <f>IFERROR(#REF!/(#REF!+#REF!),"-")</f>
        <v>-</v>
      </c>
      <c r="G62" s="49" t="str">
        <f>IFERROR(#REF!/(#REF!+#REF!),"-")</f>
        <v>-</v>
      </c>
      <c r="H62" s="49" t="str">
        <f>IFERROR(#REF!/(#REF!+#REF!),"-")</f>
        <v>-</v>
      </c>
      <c r="I62" s="49" t="str">
        <f>IFERROR(#REF!/(#REF!+#REF!),"-")</f>
        <v>-</v>
      </c>
      <c r="J62" s="49" t="str">
        <f>IFERROR(#REF!/(#REF!+#REF!),"-")</f>
        <v>-</v>
      </c>
      <c r="K62" s="49" t="str">
        <f>IFERROR(#REF!/(#REF!+#REF!),"-")</f>
        <v>-</v>
      </c>
      <c r="L62" s="49" t="str">
        <f>IFERROR(#REF!/(#REF!+#REF!),"-")</f>
        <v>-</v>
      </c>
      <c r="M62" s="49" t="str">
        <f>IFERROR(#REF!/(#REF!+#REF!),"-")</f>
        <v>-</v>
      </c>
      <c r="N62" s="49" t="str">
        <f>IFERROR(#REF!/(#REF!+#REF!),"-")</f>
        <v>-</v>
      </c>
      <c r="O62" s="49" t="str">
        <f>IFERROR(#REF!/(#REF!+#REF!),"-")</f>
        <v>-</v>
      </c>
      <c r="P62" s="49" t="str">
        <f>IFERROR(#REF!/(#REF!+#REF!),"-")</f>
        <v>-</v>
      </c>
      <c r="Q62" s="110" t="str">
        <f>IFERROR(#REF!/(#REF!+#REF!),"-")</f>
        <v>-</v>
      </c>
      <c r="R62" s="111" t="str">
        <f>IFERROR(#REF!/(#REF!+#REF!),"-")</f>
        <v>-</v>
      </c>
      <c r="S62" s="49" t="str">
        <f>IFERROR(#REF!/(#REF!+#REF!),"-")</f>
        <v>-</v>
      </c>
      <c r="T62" s="49" t="str">
        <f>IFERROR(#REF!/(#REF!+#REF!),"-")</f>
        <v>-</v>
      </c>
      <c r="U62" s="49" t="str">
        <f>IFERROR(#REF!/(#REF!+#REF!),"-")</f>
        <v>-</v>
      </c>
      <c r="V62" s="112" t="str">
        <f>IFERROR(#REF!/(#REF!+#REF!),"-")</f>
        <v>-</v>
      </c>
      <c r="W62" s="109"/>
      <c r="X62" s="109"/>
      <c r="Y62" s="109"/>
      <c r="Z62" s="109"/>
    </row>
    <row r="63" customHeight="1" collapsed="1" spans="1:26">
      <c r="A63" s="48"/>
      <c r="B63" s="50" t="s">
        <v>1270</v>
      </c>
      <c r="C63" s="51">
        <v>1</v>
      </c>
      <c r="D63" s="51" t="str">
        <f>IFERROR(#REF!/(#REF!+#REF!),"-")</f>
        <v>-</v>
      </c>
      <c r="E63" s="51">
        <v>1</v>
      </c>
      <c r="F63" s="51" t="str">
        <f>IFERROR(#REF!/(#REF!+#REF!),"-")</f>
        <v>-</v>
      </c>
      <c r="G63" s="51" t="str">
        <f>IFERROR(#REF!/(#REF!+#REF!),"-")</f>
        <v>-</v>
      </c>
      <c r="H63" s="51" t="str">
        <f>IFERROR(#REF!/(#REF!+#REF!),"-")</f>
        <v>-</v>
      </c>
      <c r="I63" s="51" t="str">
        <f>IFERROR(#REF!/(#REF!+#REF!),"-")</f>
        <v>-</v>
      </c>
      <c r="J63" s="51" t="str">
        <f>IFERROR(#REF!/(#REF!+#REF!),"-")</f>
        <v>-</v>
      </c>
      <c r="K63" s="51" t="str">
        <f>IFERROR(#REF!/(#REF!+#REF!),"-")</f>
        <v>-</v>
      </c>
      <c r="L63" s="51" t="str">
        <f>IFERROR(#REF!/(#REF!+#REF!),"-")</f>
        <v>-</v>
      </c>
      <c r="M63" s="51" t="str">
        <f>IFERROR(#REF!/(#REF!+#REF!),"-")</f>
        <v>-</v>
      </c>
      <c r="N63" s="51" t="str">
        <f>IFERROR(#REF!/(#REF!+#REF!),"-")</f>
        <v>-</v>
      </c>
      <c r="O63" s="51" t="str">
        <f>IFERROR(#REF!/(#REF!+#REF!),"-")</f>
        <v>-</v>
      </c>
      <c r="P63" s="51" t="str">
        <f>IFERROR(#REF!/(#REF!+#REF!),"-")</f>
        <v>-</v>
      </c>
      <c r="Q63" s="113" t="str">
        <f>IFERROR(#REF!/(#REF!+#REF!),"-")</f>
        <v>-</v>
      </c>
      <c r="R63" s="114" t="str">
        <f>IFERROR(#REF!/(#REF!+#REF!),"-")</f>
        <v>-</v>
      </c>
      <c r="S63" s="51" t="str">
        <f>IFERROR(#REF!/(#REF!+#REF!),"-")</f>
        <v>-</v>
      </c>
      <c r="T63" s="51" t="str">
        <f>IFERROR(#REF!/(#REF!+#REF!),"-")</f>
        <v>-</v>
      </c>
      <c r="U63" s="51" t="str">
        <f>IFERROR(#REF!/(#REF!+#REF!),"-")</f>
        <v>-</v>
      </c>
      <c r="V63" s="115" t="str">
        <f>IFERROR(#REF!/(#REF!+#REF!),"-")</f>
        <v>-</v>
      </c>
      <c r="W63" s="109"/>
      <c r="X63" s="109"/>
      <c r="Y63" s="109"/>
      <c r="Z63" s="109"/>
    </row>
    <row r="64" hidden="1" customHeight="1" outlineLevel="2" spans="1:26">
      <c r="A64" s="48"/>
      <c r="B64" s="21" t="s">
        <v>1255</v>
      </c>
      <c r="C64" s="49">
        <v>1</v>
      </c>
      <c r="D64" s="49" t="str">
        <f>IFERROR(#REF!/(#REF!+#REF!),"-")</f>
        <v>-</v>
      </c>
      <c r="E64" s="321" t="s">
        <v>1268</v>
      </c>
      <c r="F64" s="49" t="str">
        <f>IFERROR(#REF!/(#REF!+#REF!),"-")</f>
        <v>-</v>
      </c>
      <c r="G64" s="49" t="str">
        <f>IFERROR(#REF!/(#REF!+#REF!),"-")</f>
        <v>-</v>
      </c>
      <c r="H64" s="49" t="str">
        <f>IFERROR(#REF!/(#REF!+#REF!),"-")</f>
        <v>-</v>
      </c>
      <c r="I64" s="49" t="str">
        <f>IFERROR(#REF!/(#REF!+#REF!),"-")</f>
        <v>-</v>
      </c>
      <c r="J64" s="49" t="str">
        <f>IFERROR(#REF!/(#REF!+#REF!),"-")</f>
        <v>-</v>
      </c>
      <c r="K64" s="49" t="str">
        <f>IFERROR(#REF!/(#REF!+#REF!),"-")</f>
        <v>-</v>
      </c>
      <c r="L64" s="49" t="str">
        <f>IFERROR(#REF!/(#REF!+#REF!),"-")</f>
        <v>-</v>
      </c>
      <c r="M64" s="49" t="str">
        <f>IFERROR(#REF!/(#REF!+#REF!),"-")</f>
        <v>-</v>
      </c>
      <c r="N64" s="49" t="str">
        <f>IFERROR(#REF!/(#REF!+#REF!),"-")</f>
        <v>-</v>
      </c>
      <c r="O64" s="49" t="str">
        <f>IFERROR(#REF!/(#REF!+#REF!),"-")</f>
        <v>-</v>
      </c>
      <c r="P64" s="49" t="str">
        <f>IFERROR(#REF!/(#REF!+#REF!),"-")</f>
        <v>-</v>
      </c>
      <c r="Q64" s="110" t="str">
        <f>IFERROR(#REF!/(#REF!+#REF!),"-")</f>
        <v>-</v>
      </c>
      <c r="R64" s="111" t="str">
        <f>IFERROR(#REF!/(#REF!+#REF!),"-")</f>
        <v>-</v>
      </c>
      <c r="S64" s="49" t="str">
        <f>IFERROR(#REF!/(#REF!+#REF!),"-")</f>
        <v>-</v>
      </c>
      <c r="T64" s="49" t="str">
        <f>IFERROR(#REF!/(#REF!+#REF!),"-")</f>
        <v>-</v>
      </c>
      <c r="U64" s="49" t="str">
        <f>IFERROR(#REF!/(#REF!+#REF!),"-")</f>
        <v>-</v>
      </c>
      <c r="V64" s="112" t="str">
        <f>IFERROR(#REF!/(#REF!+#REF!),"-")</f>
        <v>-</v>
      </c>
      <c r="W64" s="109"/>
      <c r="X64" s="109"/>
      <c r="Y64" s="109"/>
      <c r="Z64" s="109"/>
    </row>
    <row r="65" hidden="1" customHeight="1" outlineLevel="2" spans="1:26">
      <c r="A65" s="48"/>
      <c r="B65" s="21" t="s">
        <v>1256</v>
      </c>
      <c r="C65" s="321" t="s">
        <v>1268</v>
      </c>
      <c r="D65" s="49" t="str">
        <f>IFERROR(#REF!/(#REF!+#REF!),"-")</f>
        <v>-</v>
      </c>
      <c r="E65" s="321" t="s">
        <v>1268</v>
      </c>
      <c r="F65" s="49" t="str">
        <f>IFERROR(#REF!/(#REF!+#REF!),"-")</f>
        <v>-</v>
      </c>
      <c r="G65" s="49" t="str">
        <f>IFERROR(#REF!/(#REF!+#REF!),"-")</f>
        <v>-</v>
      </c>
      <c r="H65" s="49" t="str">
        <f>IFERROR(#REF!/(#REF!+#REF!),"-")</f>
        <v>-</v>
      </c>
      <c r="I65" s="49" t="str">
        <f>IFERROR(#REF!/(#REF!+#REF!),"-")</f>
        <v>-</v>
      </c>
      <c r="J65" s="49" t="str">
        <f>IFERROR(#REF!/(#REF!+#REF!),"-")</f>
        <v>-</v>
      </c>
      <c r="K65" s="49" t="str">
        <f>IFERROR(#REF!/(#REF!+#REF!),"-")</f>
        <v>-</v>
      </c>
      <c r="L65" s="49" t="str">
        <f>IFERROR(#REF!/(#REF!+#REF!),"-")</f>
        <v>-</v>
      </c>
      <c r="M65" s="49" t="str">
        <f>IFERROR(#REF!/(#REF!+#REF!),"-")</f>
        <v>-</v>
      </c>
      <c r="N65" s="49" t="str">
        <f>IFERROR(#REF!/(#REF!+#REF!),"-")</f>
        <v>-</v>
      </c>
      <c r="O65" s="49" t="str">
        <f>IFERROR(#REF!/(#REF!+#REF!),"-")</f>
        <v>-</v>
      </c>
      <c r="P65" s="49" t="str">
        <f>IFERROR(#REF!/(#REF!+#REF!),"-")</f>
        <v>-</v>
      </c>
      <c r="Q65" s="110" t="str">
        <f>IFERROR(#REF!/(#REF!+#REF!),"-")</f>
        <v>-</v>
      </c>
      <c r="R65" s="111" t="str">
        <f>IFERROR(#REF!/(#REF!+#REF!),"-")</f>
        <v>-</v>
      </c>
      <c r="S65" s="49" t="str">
        <f>IFERROR(#REF!/(#REF!+#REF!),"-")</f>
        <v>-</v>
      </c>
      <c r="T65" s="49" t="str">
        <f>IFERROR(#REF!/(#REF!+#REF!),"-")</f>
        <v>-</v>
      </c>
      <c r="U65" s="49" t="str">
        <f>IFERROR(#REF!/(#REF!+#REF!),"-")</f>
        <v>-</v>
      </c>
      <c r="V65" s="112" t="str">
        <f>IFERROR(#REF!/(#REF!+#REF!),"-")</f>
        <v>-</v>
      </c>
      <c r="W65" s="109"/>
      <c r="X65" s="109"/>
      <c r="Y65" s="109"/>
      <c r="Z65" s="109"/>
    </row>
    <row r="66" hidden="1" customHeight="1" outlineLevel="2" spans="1:26">
      <c r="A66" s="48"/>
      <c r="B66" s="37" t="s">
        <v>1257</v>
      </c>
      <c r="C66" s="321" t="s">
        <v>1268</v>
      </c>
      <c r="D66" s="49" t="str">
        <f>IFERROR(#REF!/(#REF!+#REF!),"-")</f>
        <v>-</v>
      </c>
      <c r="E66" s="49">
        <v>1</v>
      </c>
      <c r="F66" s="49" t="str">
        <f>IFERROR(#REF!/(#REF!+#REF!),"-")</f>
        <v>-</v>
      </c>
      <c r="G66" s="49" t="str">
        <f>IFERROR(#REF!/(#REF!+#REF!),"-")</f>
        <v>-</v>
      </c>
      <c r="H66" s="49" t="str">
        <f>IFERROR(#REF!/(#REF!+#REF!),"-")</f>
        <v>-</v>
      </c>
      <c r="I66" s="49" t="str">
        <f>IFERROR(#REF!/(#REF!+#REF!),"-")</f>
        <v>-</v>
      </c>
      <c r="J66" s="49" t="str">
        <f>IFERROR(#REF!/(#REF!+#REF!),"-")</f>
        <v>-</v>
      </c>
      <c r="K66" s="49" t="str">
        <f>IFERROR(#REF!/(#REF!+#REF!),"-")</f>
        <v>-</v>
      </c>
      <c r="L66" s="49" t="str">
        <f>IFERROR(#REF!/(#REF!+#REF!),"-")</f>
        <v>-</v>
      </c>
      <c r="M66" s="49" t="str">
        <f>IFERROR(#REF!/(#REF!+#REF!),"-")</f>
        <v>-</v>
      </c>
      <c r="N66" s="49" t="str">
        <f>IFERROR(#REF!/(#REF!+#REF!),"-")</f>
        <v>-</v>
      </c>
      <c r="O66" s="49" t="str">
        <f>IFERROR(#REF!/(#REF!+#REF!),"-")</f>
        <v>-</v>
      </c>
      <c r="P66" s="49" t="str">
        <f>IFERROR(#REF!/(#REF!+#REF!),"-")</f>
        <v>-</v>
      </c>
      <c r="Q66" s="110" t="str">
        <f>IFERROR(#REF!/(#REF!+#REF!),"-")</f>
        <v>-</v>
      </c>
      <c r="R66" s="111" t="str">
        <f>IFERROR(#REF!/(#REF!+#REF!),"-")</f>
        <v>-</v>
      </c>
      <c r="S66" s="49" t="str">
        <f>IFERROR(#REF!/(#REF!+#REF!),"-")</f>
        <v>-</v>
      </c>
      <c r="T66" s="49" t="str">
        <f>IFERROR(#REF!/(#REF!+#REF!),"-")</f>
        <v>-</v>
      </c>
      <c r="U66" s="49" t="str">
        <f>IFERROR(#REF!/(#REF!+#REF!),"-")</f>
        <v>-</v>
      </c>
      <c r="V66" s="112" t="str">
        <f>IFERROR(#REF!/(#REF!+#REF!),"-")</f>
        <v>-</v>
      </c>
      <c r="W66" s="109"/>
      <c r="X66" s="109"/>
      <c r="Y66" s="109"/>
      <c r="Z66" s="109"/>
    </row>
    <row r="67" customHeight="1" collapsed="1" spans="1:26">
      <c r="A67" s="48"/>
      <c r="B67" s="45" t="s">
        <v>101</v>
      </c>
      <c r="C67" s="121">
        <v>0.667</v>
      </c>
      <c r="D67" s="46">
        <v>1</v>
      </c>
      <c r="E67" s="46">
        <v>0.7142</v>
      </c>
      <c r="F67" s="47" t="str">
        <f>IFERROR(#REF!/(#REF!+#REF!),"-")</f>
        <v>-</v>
      </c>
      <c r="G67" s="46" t="str">
        <f>IFERROR(#REF!/(#REF!+#REF!),"-")</f>
        <v>-</v>
      </c>
      <c r="H67" s="46" t="str">
        <f>IFERROR(#REF!/(#REF!+#REF!),"-")</f>
        <v>-</v>
      </c>
      <c r="I67" s="46" t="str">
        <f>IFERROR(#REF!/(#REF!+#REF!),"-")</f>
        <v>-</v>
      </c>
      <c r="J67" s="46" t="str">
        <f>IFERROR(#REF!/(#REF!+#REF!),"-")</f>
        <v>-</v>
      </c>
      <c r="K67" s="46" t="str">
        <f>IFERROR(#REF!/(#REF!+#REF!),"-")</f>
        <v>-</v>
      </c>
      <c r="L67" s="46" t="str">
        <f>IFERROR(#REF!/(#REF!+#REF!),"-")</f>
        <v>-</v>
      </c>
      <c r="M67" s="46" t="str">
        <f>IFERROR(#REF!/(#REF!+#REF!),"-")</f>
        <v>-</v>
      </c>
      <c r="N67" s="46" t="str">
        <f>IFERROR(#REF!/(#REF!+#REF!),"-")</f>
        <v>-</v>
      </c>
      <c r="O67" s="46" t="str">
        <f>IFERROR(#REF!/(#REF!+#REF!),"-")</f>
        <v>-</v>
      </c>
      <c r="P67" s="46" t="str">
        <f>IFERROR(#REF!/(#REF!+#REF!),"-")</f>
        <v>-</v>
      </c>
      <c r="Q67" s="106" t="str">
        <f>IFERROR(#REF!/(#REF!+#REF!),"-")</f>
        <v>-</v>
      </c>
      <c r="R67" s="107" t="str">
        <f>IFERROR(#REF!/(#REF!+#REF!),"-")</f>
        <v>-</v>
      </c>
      <c r="S67" s="46" t="str">
        <f>IFERROR(#REF!/(#REF!+#REF!),"-")</f>
        <v>-</v>
      </c>
      <c r="T67" s="46" t="str">
        <f>IFERROR(#REF!/(#REF!+#REF!),"-")</f>
        <v>-</v>
      </c>
      <c r="U67" s="46" t="str">
        <f>IFERROR(#REF!/(#REF!+#REF!),"-")</f>
        <v>-</v>
      </c>
      <c r="V67" s="108" t="str">
        <f>IFERROR(#REF!/(#REF!+#REF!),"-")</f>
        <v>-</v>
      </c>
      <c r="W67" s="109"/>
      <c r="X67" s="109"/>
      <c r="Y67" s="109"/>
      <c r="Z67" s="109"/>
    </row>
    <row r="68" hidden="1" customHeight="1" outlineLevel="1" spans="1:23">
      <c r="A68" s="48"/>
      <c r="B68" s="37" t="s">
        <v>1255</v>
      </c>
      <c r="C68" s="49">
        <v>0.667</v>
      </c>
      <c r="D68" s="49">
        <v>1</v>
      </c>
      <c r="E68" s="49">
        <v>0.5</v>
      </c>
      <c r="F68" s="122" t="str">
        <f>IFERROR(#REF!/(#REF!+#REF!),"-")</f>
        <v>-</v>
      </c>
      <c r="G68" s="49" t="str">
        <f>IFERROR(#REF!/(#REF!+#REF!),"-")</f>
        <v>-</v>
      </c>
      <c r="H68" s="49" t="str">
        <f>IFERROR(#REF!/(#REF!+#REF!),"-")</f>
        <v>-</v>
      </c>
      <c r="I68" s="49" t="str">
        <f>IFERROR(#REF!/(#REF!+#REF!),"-")</f>
        <v>-</v>
      </c>
      <c r="J68" s="49" t="str">
        <f>IFERROR(#REF!/(#REF!+#REF!),"-")</f>
        <v>-</v>
      </c>
      <c r="K68" s="49" t="str">
        <f>IFERROR(#REF!/(#REF!+#REF!),"-")</f>
        <v>-</v>
      </c>
      <c r="L68" s="49" t="str">
        <f>IFERROR(#REF!/(#REF!+#REF!),"-")</f>
        <v>-</v>
      </c>
      <c r="M68" s="49" t="str">
        <f>IFERROR(#REF!/(#REF!+#REF!),"-")</f>
        <v>-</v>
      </c>
      <c r="N68" s="49" t="str">
        <f>IFERROR(#REF!/(#REF!+#REF!),"-")</f>
        <v>-</v>
      </c>
      <c r="O68" s="49" t="str">
        <f>IFERROR(#REF!/(#REF!+#REF!),"-")</f>
        <v>-</v>
      </c>
      <c r="P68" s="49" t="str">
        <f>IFERROR(#REF!/(#REF!+#REF!),"-")</f>
        <v>-</v>
      </c>
      <c r="Q68" s="110" t="str">
        <f>IFERROR(#REF!/(#REF!+#REF!),"-")</f>
        <v>-</v>
      </c>
      <c r="R68" s="111" t="str">
        <f>IFERROR(#REF!/(#REF!+#REF!),"-")</f>
        <v>-</v>
      </c>
      <c r="S68" s="49" t="str">
        <f>IFERROR(#REF!/(#REF!+#REF!),"-")</f>
        <v>-</v>
      </c>
      <c r="T68" s="49" t="str">
        <f>IFERROR(#REF!/(#REF!+#REF!),"-")</f>
        <v>-</v>
      </c>
      <c r="U68" s="49" t="str">
        <f>IFERROR(#REF!/(#REF!+#REF!),"-")</f>
        <v>-</v>
      </c>
      <c r="V68" s="112" t="str">
        <f>IFERROR(#REF!/(#REF!+#REF!),"-")</f>
        <v>-</v>
      </c>
      <c r="W68" s="125"/>
    </row>
    <row r="69" hidden="1" customHeight="1" outlineLevel="1" spans="1:22">
      <c r="A69" s="48"/>
      <c r="B69" s="37" t="s">
        <v>1256</v>
      </c>
      <c r="C69" s="321" t="s">
        <v>1268</v>
      </c>
      <c r="D69" s="321" t="s">
        <v>1268</v>
      </c>
      <c r="E69" s="49">
        <v>1</v>
      </c>
      <c r="F69" s="49" t="str">
        <f>IFERROR(#REF!/(#REF!+#REF!),"-")</f>
        <v>-</v>
      </c>
      <c r="G69" s="49" t="str">
        <f>IFERROR(#REF!/(#REF!+#REF!),"-")</f>
        <v>-</v>
      </c>
      <c r="H69" s="49" t="str">
        <f>IFERROR(#REF!/(#REF!+#REF!),"-")</f>
        <v>-</v>
      </c>
      <c r="I69" s="49" t="str">
        <f>IFERROR(#REF!/(#REF!+#REF!),"-")</f>
        <v>-</v>
      </c>
      <c r="J69" s="49" t="str">
        <f>IFERROR(#REF!/(#REF!+#REF!),"-")</f>
        <v>-</v>
      </c>
      <c r="K69" s="49" t="str">
        <f>IFERROR(#REF!/(#REF!+#REF!),"-")</f>
        <v>-</v>
      </c>
      <c r="L69" s="49" t="str">
        <f>IFERROR(#REF!/(#REF!+#REF!),"-")</f>
        <v>-</v>
      </c>
      <c r="M69" s="49" t="str">
        <f>IFERROR(#REF!/(#REF!+#REF!),"-")</f>
        <v>-</v>
      </c>
      <c r="N69" s="49" t="str">
        <f>IFERROR(#REF!/(#REF!+#REF!),"-")</f>
        <v>-</v>
      </c>
      <c r="O69" s="49" t="str">
        <f>IFERROR(#REF!/(#REF!+#REF!),"-")</f>
        <v>-</v>
      </c>
      <c r="P69" s="49" t="str">
        <f>IFERROR(#REF!/(#REF!+#REF!),"-")</f>
        <v>-</v>
      </c>
      <c r="Q69" s="110" t="str">
        <f>IFERROR(#REF!/(#REF!+#REF!),"-")</f>
        <v>-</v>
      </c>
      <c r="R69" s="111" t="str">
        <f>IFERROR(#REF!/(#REF!+#REF!),"-")</f>
        <v>-</v>
      </c>
      <c r="S69" s="49" t="str">
        <f>IFERROR(#REF!/(#REF!+#REF!),"-")</f>
        <v>-</v>
      </c>
      <c r="T69" s="49" t="str">
        <f>IFERROR(#REF!/(#REF!+#REF!),"-")</f>
        <v>-</v>
      </c>
      <c r="U69" s="49" t="str">
        <f>IFERROR(#REF!/(#REF!+#REF!),"-")</f>
        <v>-</v>
      </c>
      <c r="V69" s="112" t="str">
        <f>IFERROR(#REF!/(#REF!+#REF!),"-")</f>
        <v>-</v>
      </c>
    </row>
    <row r="70" hidden="1" customHeight="1" outlineLevel="1" spans="1:22">
      <c r="A70" s="48"/>
      <c r="B70" s="37" t="s">
        <v>1257</v>
      </c>
      <c r="C70" s="321" t="s">
        <v>1268</v>
      </c>
      <c r="D70" s="321" t="s">
        <v>1268</v>
      </c>
      <c r="E70" s="49">
        <v>1</v>
      </c>
      <c r="F70" s="49" t="str">
        <f>IFERROR(#REF!/(#REF!+#REF!),"-")</f>
        <v>-</v>
      </c>
      <c r="G70" s="49" t="str">
        <f>IFERROR(#REF!/(#REF!+#REF!),"-")</f>
        <v>-</v>
      </c>
      <c r="H70" s="49" t="str">
        <f>IFERROR(#REF!/(#REF!+#REF!),"-")</f>
        <v>-</v>
      </c>
      <c r="I70" s="49" t="str">
        <f>IFERROR(#REF!/(#REF!+#REF!),"-")</f>
        <v>-</v>
      </c>
      <c r="J70" s="49" t="str">
        <f>IFERROR(#REF!/(#REF!+#REF!),"-")</f>
        <v>-</v>
      </c>
      <c r="K70" s="49" t="str">
        <f>IFERROR(#REF!/(#REF!+#REF!),"-")</f>
        <v>-</v>
      </c>
      <c r="L70" s="49" t="str">
        <f>IFERROR(#REF!/(#REF!+#REF!),"-")</f>
        <v>-</v>
      </c>
      <c r="M70" s="49" t="str">
        <f>IFERROR(#REF!/(#REF!+#REF!),"-")</f>
        <v>-</v>
      </c>
      <c r="N70" s="49" t="str">
        <f>IFERROR(#REF!/(#REF!+#REF!),"-")</f>
        <v>-</v>
      </c>
      <c r="O70" s="49" t="str">
        <f>IFERROR(#REF!/(#REF!+#REF!),"-")</f>
        <v>-</v>
      </c>
      <c r="P70" s="49" t="str">
        <f>IFERROR(#REF!/(#REF!+#REF!),"-")</f>
        <v>-</v>
      </c>
      <c r="Q70" s="110" t="str">
        <f>IFERROR(#REF!/(#REF!+#REF!),"-")</f>
        <v>-</v>
      </c>
      <c r="R70" s="111" t="str">
        <f>IFERROR(#REF!/(#REF!+#REF!),"-")</f>
        <v>-</v>
      </c>
      <c r="S70" s="49" t="str">
        <f>IFERROR(#REF!/(#REF!+#REF!),"-")</f>
        <v>-</v>
      </c>
      <c r="T70" s="49" t="str">
        <f>IFERROR(#REF!/(#REF!+#REF!),"-")</f>
        <v>-</v>
      </c>
      <c r="U70" s="49" t="str">
        <f>IFERROR(#REF!/(#REF!+#REF!),"-")</f>
        <v>-</v>
      </c>
      <c r="V70" s="112" t="str">
        <f>IFERROR(#REF!/(#REF!+#REF!),"-")</f>
        <v>-</v>
      </c>
    </row>
    <row r="71" customHeight="1" collapsed="1" spans="1:22">
      <c r="A71" s="48"/>
      <c r="B71" s="50" t="s">
        <v>102</v>
      </c>
      <c r="C71" s="123">
        <v>0.667</v>
      </c>
      <c r="D71" s="51">
        <v>1</v>
      </c>
      <c r="E71" s="51">
        <v>0.7142</v>
      </c>
      <c r="F71" s="51" t="str">
        <f>IFERROR(#REF!/(#REF!+#REF!),"-")</f>
        <v>-</v>
      </c>
      <c r="G71" s="51" t="str">
        <f>IFERROR(#REF!/(#REF!+#REF!),"-")</f>
        <v>-</v>
      </c>
      <c r="H71" s="51" t="str">
        <f>IFERROR(#REF!/(#REF!+#REF!),"-")</f>
        <v>-</v>
      </c>
      <c r="I71" s="51" t="str">
        <f>IFERROR(#REF!/(#REF!+#REF!),"-")</f>
        <v>-</v>
      </c>
      <c r="J71" s="51" t="str">
        <f>IFERROR(#REF!/(#REF!+#REF!),"-")</f>
        <v>-</v>
      </c>
      <c r="K71" s="51" t="str">
        <f>IFERROR(#REF!/(#REF!+#REF!),"-")</f>
        <v>-</v>
      </c>
      <c r="L71" s="51" t="str">
        <f>IFERROR(#REF!/(#REF!+#REF!),"-")</f>
        <v>-</v>
      </c>
      <c r="M71" s="51" t="str">
        <f>IFERROR(#REF!/(#REF!+#REF!),"-")</f>
        <v>-</v>
      </c>
      <c r="N71" s="51" t="str">
        <f>IFERROR(#REF!/(#REF!+#REF!),"-")</f>
        <v>-</v>
      </c>
      <c r="O71" s="51" t="str">
        <f>IFERROR(#REF!/(#REF!+#REF!),"-")</f>
        <v>-</v>
      </c>
      <c r="P71" s="51" t="str">
        <f>IFERROR(#REF!/(#REF!+#REF!),"-")</f>
        <v>-</v>
      </c>
      <c r="Q71" s="113" t="str">
        <f>IFERROR(#REF!/(#REF!+#REF!),"-")</f>
        <v>-</v>
      </c>
      <c r="R71" s="114" t="str">
        <f>IFERROR(#REF!/(#REF!+#REF!),"-")</f>
        <v>-</v>
      </c>
      <c r="S71" s="51" t="str">
        <f>IFERROR(#REF!/(#REF!+#REF!),"-")</f>
        <v>-</v>
      </c>
      <c r="T71" s="51" t="str">
        <f>IFERROR(#REF!/(#REF!+#REF!),"-")</f>
        <v>-</v>
      </c>
      <c r="U71" s="51" t="str">
        <f>IFERROR(#REF!/(#REF!+#REF!),"-")</f>
        <v>-</v>
      </c>
      <c r="V71" s="115" t="str">
        <f>IFERROR(#REF!/(#REF!+#REF!),"-")</f>
        <v>-</v>
      </c>
    </row>
    <row r="72" hidden="1" customHeight="1" outlineLevel="1" spans="1:23">
      <c r="A72" s="48"/>
      <c r="B72" s="37" t="s">
        <v>1255</v>
      </c>
      <c r="C72" s="124">
        <v>0.667</v>
      </c>
      <c r="D72" s="124">
        <v>1</v>
      </c>
      <c r="E72" s="124">
        <v>0.5</v>
      </c>
      <c r="F72" s="49" t="str">
        <f>IFERROR(#REF!/(#REF!+#REF!),"-")</f>
        <v>-</v>
      </c>
      <c r="G72" s="49" t="str">
        <f>IFERROR(#REF!/(#REF!+#REF!),"-")</f>
        <v>-</v>
      </c>
      <c r="H72" s="49" t="str">
        <f>IFERROR(#REF!/(#REF!+#REF!),"-")</f>
        <v>-</v>
      </c>
      <c r="I72" s="49" t="str">
        <f>IFERROR(#REF!/(#REF!+#REF!),"-")</f>
        <v>-</v>
      </c>
      <c r="J72" s="49" t="str">
        <f>IFERROR(#REF!/(#REF!+#REF!),"-")</f>
        <v>-</v>
      </c>
      <c r="K72" s="49" t="str">
        <f>IFERROR(#REF!/(#REF!+#REF!),"-")</f>
        <v>-</v>
      </c>
      <c r="L72" s="49" t="str">
        <f>IFERROR(#REF!/(#REF!+#REF!),"-")</f>
        <v>-</v>
      </c>
      <c r="M72" s="49" t="str">
        <f>IFERROR(#REF!/(#REF!+#REF!),"-")</f>
        <v>-</v>
      </c>
      <c r="N72" s="49" t="str">
        <f>IFERROR(#REF!/(#REF!+#REF!),"-")</f>
        <v>-</v>
      </c>
      <c r="O72" s="49" t="str">
        <f>IFERROR(#REF!/(#REF!+#REF!),"-")</f>
        <v>-</v>
      </c>
      <c r="P72" s="49" t="str">
        <f>IFERROR(#REF!/(#REF!+#REF!),"-")</f>
        <v>-</v>
      </c>
      <c r="Q72" s="110" t="str">
        <f>IFERROR(#REF!/(#REF!+#REF!),"-")</f>
        <v>-</v>
      </c>
      <c r="R72" s="111" t="str">
        <f>IFERROR(#REF!/(#REF!+#REF!),"-")</f>
        <v>-</v>
      </c>
      <c r="S72" s="49" t="str">
        <f>IFERROR(#REF!/(#REF!+#REF!),"-")</f>
        <v>-</v>
      </c>
      <c r="T72" s="49" t="str">
        <f>IFERROR(#REF!/(#REF!+#REF!),"-")</f>
        <v>-</v>
      </c>
      <c r="U72" s="49" t="str">
        <f>IFERROR(#REF!/(#REF!+#REF!),"-")</f>
        <v>-</v>
      </c>
      <c r="V72" s="112" t="str">
        <f>IFERROR(#REF!/(#REF!+#REF!),"-")</f>
        <v>-</v>
      </c>
      <c r="W72" s="125"/>
    </row>
    <row r="73" hidden="1" customHeight="1" outlineLevel="1" spans="1:22">
      <c r="A73" s="48"/>
      <c r="B73" s="37" t="s">
        <v>1256</v>
      </c>
      <c r="C73" s="322" t="s">
        <v>1268</v>
      </c>
      <c r="D73" s="322" t="s">
        <v>1268</v>
      </c>
      <c r="E73" s="124">
        <v>1</v>
      </c>
      <c r="F73" s="49" t="str">
        <f>IFERROR(#REF!/(#REF!+#REF!),"-")</f>
        <v>-</v>
      </c>
      <c r="G73" s="49" t="str">
        <f>IFERROR(#REF!/(#REF!+#REF!),"-")</f>
        <v>-</v>
      </c>
      <c r="H73" s="49" t="str">
        <f>IFERROR(#REF!/(#REF!+#REF!),"-")</f>
        <v>-</v>
      </c>
      <c r="I73" s="49" t="str">
        <f>IFERROR(#REF!/(#REF!+#REF!),"-")</f>
        <v>-</v>
      </c>
      <c r="J73" s="49" t="str">
        <f>IFERROR(#REF!/(#REF!+#REF!),"-")</f>
        <v>-</v>
      </c>
      <c r="K73" s="49" t="str">
        <f>IFERROR(#REF!/(#REF!+#REF!),"-")</f>
        <v>-</v>
      </c>
      <c r="L73" s="49" t="str">
        <f>IFERROR(#REF!/(#REF!+#REF!),"-")</f>
        <v>-</v>
      </c>
      <c r="M73" s="49" t="str">
        <f>IFERROR(#REF!/(#REF!+#REF!),"-")</f>
        <v>-</v>
      </c>
      <c r="N73" s="49" t="str">
        <f>IFERROR(#REF!/(#REF!+#REF!),"-")</f>
        <v>-</v>
      </c>
      <c r="O73" s="49" t="str">
        <f>IFERROR(#REF!/(#REF!+#REF!),"-")</f>
        <v>-</v>
      </c>
      <c r="P73" s="49" t="str">
        <f>IFERROR(#REF!/(#REF!+#REF!),"-")</f>
        <v>-</v>
      </c>
      <c r="Q73" s="110" t="str">
        <f>IFERROR(#REF!/(#REF!+#REF!),"-")</f>
        <v>-</v>
      </c>
      <c r="R73" s="111" t="str">
        <f>IFERROR(#REF!/(#REF!+#REF!),"-")</f>
        <v>-</v>
      </c>
      <c r="S73" s="49" t="str">
        <f>IFERROR(#REF!/(#REF!+#REF!),"-")</f>
        <v>-</v>
      </c>
      <c r="T73" s="49" t="str">
        <f>IFERROR(#REF!/(#REF!+#REF!),"-")</f>
        <v>-</v>
      </c>
      <c r="U73" s="49" t="str">
        <f>IFERROR(#REF!/(#REF!+#REF!),"-")</f>
        <v>-</v>
      </c>
      <c r="V73" s="112" t="str">
        <f>IFERROR(#REF!/(#REF!+#REF!),"-")</f>
        <v>-</v>
      </c>
    </row>
    <row r="74" hidden="1" customHeight="1" outlineLevel="1" spans="1:22">
      <c r="A74" s="48"/>
      <c r="B74" s="37" t="s">
        <v>1257</v>
      </c>
      <c r="C74" s="322" t="s">
        <v>1268</v>
      </c>
      <c r="D74" s="322" t="s">
        <v>1268</v>
      </c>
      <c r="E74" s="124">
        <v>1</v>
      </c>
      <c r="F74" s="49" t="str">
        <f>IFERROR(#REF!/(#REF!+#REF!),"-")</f>
        <v>-</v>
      </c>
      <c r="G74" s="49" t="str">
        <f>IFERROR(#REF!/(#REF!+#REF!),"-")</f>
        <v>-</v>
      </c>
      <c r="H74" s="49" t="str">
        <f>IFERROR(#REF!/(#REF!+#REF!),"-")</f>
        <v>-</v>
      </c>
      <c r="I74" s="49" t="str">
        <f>IFERROR(#REF!/(#REF!+#REF!),"-")</f>
        <v>-</v>
      </c>
      <c r="J74" s="49" t="str">
        <f>IFERROR(#REF!/(#REF!+#REF!),"-")</f>
        <v>-</v>
      </c>
      <c r="K74" s="49" t="str">
        <f>IFERROR(#REF!/(#REF!+#REF!),"-")</f>
        <v>-</v>
      </c>
      <c r="L74" s="49" t="str">
        <f>IFERROR(#REF!/(#REF!+#REF!),"-")</f>
        <v>-</v>
      </c>
      <c r="M74" s="49" t="str">
        <f>IFERROR(#REF!/(#REF!+#REF!),"-")</f>
        <v>-</v>
      </c>
      <c r="N74" s="49" t="str">
        <f>IFERROR(#REF!/(#REF!+#REF!),"-")</f>
        <v>-</v>
      </c>
      <c r="O74" s="49" t="str">
        <f>IFERROR(#REF!/(#REF!+#REF!),"-")</f>
        <v>-</v>
      </c>
      <c r="P74" s="49" t="str">
        <f>IFERROR(#REF!/(#REF!+#REF!),"-")</f>
        <v>-</v>
      </c>
      <c r="Q74" s="110" t="str">
        <f>IFERROR(#REF!/(#REF!+#REF!),"-")</f>
        <v>-</v>
      </c>
      <c r="R74" s="111" t="str">
        <f>IFERROR(#REF!/(#REF!+#REF!),"-")</f>
        <v>-</v>
      </c>
      <c r="S74" s="49" t="str">
        <f>IFERROR(#REF!/(#REF!+#REF!),"-")</f>
        <v>-</v>
      </c>
      <c r="T74" s="49" t="str">
        <f>IFERROR(#REF!/(#REF!+#REF!),"-")</f>
        <v>-</v>
      </c>
      <c r="U74" s="49" t="str">
        <f>IFERROR(#REF!/(#REF!+#REF!),"-")</f>
        <v>-</v>
      </c>
      <c r="V74" s="112" t="str">
        <f>IFERROR(#REF!/(#REF!+#REF!),"-")</f>
        <v>-</v>
      </c>
    </row>
    <row r="75" customHeight="1" spans="18:22">
      <c r="R75" s="65"/>
      <c r="S75" s="16"/>
      <c r="T75" s="16"/>
      <c r="U75" s="16"/>
      <c r="V75" s="126"/>
    </row>
  </sheetData>
  <mergeCells count="8">
    <mergeCell ref="C1:F1"/>
    <mergeCell ref="G1:V1"/>
    <mergeCell ref="W1:Z1"/>
    <mergeCell ref="A3:A6"/>
    <mergeCell ref="A7:A10"/>
    <mergeCell ref="A11:A22"/>
    <mergeCell ref="A23:A46"/>
    <mergeCell ref="A55:A74"/>
  </mergeCells>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
  <sheetViews>
    <sheetView workbookViewId="0">
      <selection activeCell="A1" sqref="A1"/>
    </sheetView>
  </sheetViews>
  <sheetFormatPr defaultColWidth="7.375" defaultRowHeight="14.25"/>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O93"/>
  <sheetViews>
    <sheetView showGridLines="0" tabSelected="1" topLeftCell="A5" workbookViewId="0">
      <selection activeCell="C93" sqref="C93:N93"/>
    </sheetView>
  </sheetViews>
  <sheetFormatPr defaultColWidth="6.625" defaultRowHeight="16.5"/>
  <cols>
    <col min="1" max="1" width="6.625" style="224"/>
    <col min="2" max="2" width="11.75" style="225" customWidth="1"/>
    <col min="3" max="3" width="28.75" style="226" customWidth="1"/>
    <col min="4" max="4" width="26.75" style="227" customWidth="1"/>
    <col min="5" max="6" width="9" style="224" customWidth="1"/>
    <col min="7" max="8" width="11.5" style="224" customWidth="1"/>
    <col min="9" max="9" width="10.875" style="224" customWidth="1"/>
    <col min="10" max="10" width="11.125" style="224" customWidth="1"/>
    <col min="11" max="13" width="11.5" style="224" customWidth="1"/>
    <col min="14" max="14" width="37" style="224" customWidth="1"/>
    <col min="15" max="16384" width="6.625" style="224"/>
  </cols>
  <sheetData>
    <row r="1" s="222" customFormat="1" ht="36" customHeight="1" spans="1:14">
      <c r="A1" s="228" t="s">
        <v>36</v>
      </c>
      <c r="B1" s="229"/>
      <c r="C1" s="229"/>
      <c r="D1" s="229"/>
      <c r="E1" s="229"/>
      <c r="F1" s="229"/>
      <c r="G1" s="229"/>
      <c r="H1" s="229"/>
      <c r="I1" s="229"/>
      <c r="J1" s="229"/>
      <c r="K1" s="229"/>
      <c r="L1" s="229"/>
      <c r="M1" s="229"/>
      <c r="N1" s="229"/>
    </row>
    <row r="2" s="222" customFormat="1" ht="30" customHeight="1" spans="1:14">
      <c r="A2" s="230" t="s">
        <v>37</v>
      </c>
      <c r="B2" s="230"/>
      <c r="C2" s="230"/>
      <c r="D2" s="230"/>
      <c r="E2" s="230"/>
      <c r="F2" s="230"/>
      <c r="G2" s="230"/>
      <c r="H2" s="230"/>
      <c r="I2" s="230"/>
      <c r="J2" s="230"/>
      <c r="K2" s="230"/>
      <c r="L2" s="230"/>
      <c r="M2" s="267"/>
      <c r="N2" s="267"/>
    </row>
    <row r="3" s="183" customFormat="1" ht="23.1" customHeight="1" outlineLevel="1" spans="1:14">
      <c r="A3" s="231" t="s">
        <v>38</v>
      </c>
      <c r="B3" s="231" t="s">
        <v>39</v>
      </c>
      <c r="C3" s="231"/>
      <c r="D3" s="199" t="s">
        <v>40</v>
      </c>
      <c r="E3" s="201" t="s">
        <v>41</v>
      </c>
      <c r="F3" s="201" t="s">
        <v>42</v>
      </c>
      <c r="G3" s="201" t="s">
        <v>43</v>
      </c>
      <c r="H3" s="201" t="s">
        <v>44</v>
      </c>
      <c r="I3" s="201" t="s">
        <v>45</v>
      </c>
      <c r="J3" s="201" t="s">
        <v>46</v>
      </c>
      <c r="K3" s="201" t="s">
        <v>47</v>
      </c>
      <c r="L3" s="201" t="s">
        <v>48</v>
      </c>
      <c r="M3" s="201" t="s">
        <v>49</v>
      </c>
      <c r="N3" s="201" t="s">
        <v>50</v>
      </c>
    </row>
    <row r="4" s="183" customFormat="1" ht="27.6" customHeight="1" outlineLevel="1" spans="1:14">
      <c r="A4" s="232" t="s">
        <v>51</v>
      </c>
      <c r="B4" s="232"/>
      <c r="C4" s="233" t="s">
        <v>52</v>
      </c>
      <c r="D4" s="234" t="s">
        <v>53</v>
      </c>
      <c r="E4" s="235">
        <v>1</v>
      </c>
      <c r="F4" s="235">
        <v>0</v>
      </c>
      <c r="G4" s="235">
        <v>0</v>
      </c>
      <c r="H4" s="235">
        <v>0</v>
      </c>
      <c r="I4" s="235"/>
      <c r="J4" s="235"/>
      <c r="K4" s="235">
        <f>SUM(E4:G4)</f>
        <v>1</v>
      </c>
      <c r="L4" s="235">
        <v>0</v>
      </c>
      <c r="M4" s="235">
        <f>SUM(I4:L4)</f>
        <v>1</v>
      </c>
      <c r="N4" s="221"/>
    </row>
    <row r="5" s="183" customFormat="1" ht="19.9" customHeight="1" outlineLevel="1" collapsed="1" spans="1:14">
      <c r="A5" s="236" t="s">
        <v>54</v>
      </c>
      <c r="B5" s="237" t="s">
        <v>55</v>
      </c>
      <c r="C5" s="238" t="s">
        <v>56</v>
      </c>
      <c r="D5" s="239" t="s">
        <v>57</v>
      </c>
      <c r="E5" s="235">
        <v>0</v>
      </c>
      <c r="F5" s="235">
        <v>2</v>
      </c>
      <c r="G5" s="235">
        <v>0</v>
      </c>
      <c r="H5" s="240">
        <v>1</v>
      </c>
      <c r="I5" s="268"/>
      <c r="J5" s="268"/>
      <c r="K5" s="235">
        <f>SUM(E5:G5)</f>
        <v>2</v>
      </c>
      <c r="L5" s="240">
        <v>1</v>
      </c>
      <c r="M5" s="240">
        <v>3</v>
      </c>
      <c r="N5" s="269"/>
    </row>
    <row r="6" s="183" customFormat="1" ht="19.9" hidden="1" customHeight="1" outlineLevel="2" spans="1:14">
      <c r="A6" s="241"/>
      <c r="B6" s="242"/>
      <c r="C6" s="243" t="s">
        <v>58</v>
      </c>
      <c r="D6" s="244"/>
      <c r="E6" s="235"/>
      <c r="F6" s="235">
        <v>0</v>
      </c>
      <c r="G6" s="235">
        <v>0</v>
      </c>
      <c r="H6" s="240">
        <v>0</v>
      </c>
      <c r="I6" s="270"/>
      <c r="J6" s="268"/>
      <c r="K6" s="235">
        <f>SUM(E6:F6)</f>
        <v>0</v>
      </c>
      <c r="L6" s="240">
        <v>0</v>
      </c>
      <c r="M6" s="240">
        <v>0</v>
      </c>
      <c r="N6" s="269"/>
    </row>
    <row r="7" s="183" customFormat="1" ht="19.9" hidden="1" customHeight="1" outlineLevel="2" spans="1:14">
      <c r="A7" s="241"/>
      <c r="B7" s="242"/>
      <c r="C7" s="243" t="s">
        <v>59</v>
      </c>
      <c r="D7" s="244"/>
      <c r="E7" s="235"/>
      <c r="F7" s="235">
        <v>0</v>
      </c>
      <c r="G7" s="235">
        <v>0</v>
      </c>
      <c r="H7" s="240">
        <v>0</v>
      </c>
      <c r="I7" s="270"/>
      <c r="J7" s="268"/>
      <c r="K7" s="235">
        <f>SUM(E7:F7)</f>
        <v>0</v>
      </c>
      <c r="L7" s="240">
        <v>0</v>
      </c>
      <c r="M7" s="240">
        <v>0</v>
      </c>
      <c r="N7" s="269"/>
    </row>
    <row r="8" s="183" customFormat="1" ht="19.9" hidden="1" customHeight="1" outlineLevel="2" spans="1:14">
      <c r="A8" s="241"/>
      <c r="B8" s="242"/>
      <c r="C8" s="243" t="s">
        <v>60</v>
      </c>
      <c r="D8" s="244"/>
      <c r="E8" s="235"/>
      <c r="F8" s="235">
        <v>2</v>
      </c>
      <c r="G8" s="235">
        <v>1</v>
      </c>
      <c r="H8" s="240">
        <v>1</v>
      </c>
      <c r="I8" s="270"/>
      <c r="J8" s="268"/>
      <c r="K8" s="235">
        <f>SUM(E8:F8)</f>
        <v>2</v>
      </c>
      <c r="L8" s="240">
        <v>1</v>
      </c>
      <c r="M8" s="240">
        <v>4</v>
      </c>
      <c r="N8" s="269"/>
    </row>
    <row r="9" s="183" customFormat="1" ht="19.9" customHeight="1" outlineLevel="1" collapsed="1" spans="1:14">
      <c r="A9" s="241"/>
      <c r="B9" s="237" t="s">
        <v>61</v>
      </c>
      <c r="C9" s="238" t="s">
        <v>62</v>
      </c>
      <c r="D9" s="245">
        <v>0.8</v>
      </c>
      <c r="E9" s="246">
        <v>0.4117</v>
      </c>
      <c r="F9" s="246">
        <v>0.4583</v>
      </c>
      <c r="G9" s="246">
        <v>0.553</v>
      </c>
      <c r="H9" s="247" t="s">
        <v>63</v>
      </c>
      <c r="I9" s="271"/>
      <c r="J9" s="260"/>
      <c r="K9" s="246">
        <v>0.5131</v>
      </c>
      <c r="L9" s="247" t="s">
        <v>63</v>
      </c>
      <c r="M9" s="247" t="s">
        <v>64</v>
      </c>
      <c r="N9" s="269"/>
    </row>
    <row r="10" s="183" customFormat="1" ht="19.9" hidden="1" customHeight="1" outlineLevel="2" spans="1:14">
      <c r="A10" s="241"/>
      <c r="B10" s="242"/>
      <c r="C10" s="243" t="s">
        <v>58</v>
      </c>
      <c r="D10" s="234"/>
      <c r="E10" s="246"/>
      <c r="F10" s="248">
        <v>0</v>
      </c>
      <c r="G10" s="235">
        <v>0</v>
      </c>
      <c r="H10" s="240">
        <v>0</v>
      </c>
      <c r="I10" s="271"/>
      <c r="J10" s="271"/>
      <c r="K10" s="235">
        <v>0</v>
      </c>
      <c r="L10" s="240">
        <v>0</v>
      </c>
      <c r="M10" s="240">
        <v>0</v>
      </c>
      <c r="N10" s="269"/>
    </row>
    <row r="11" s="183" customFormat="1" ht="19.9" hidden="1" customHeight="1" outlineLevel="2" spans="1:14">
      <c r="A11" s="241"/>
      <c r="B11" s="242"/>
      <c r="C11" s="243" t="s">
        <v>59</v>
      </c>
      <c r="D11" s="234"/>
      <c r="E11" s="248"/>
      <c r="F11" s="246">
        <v>0.5</v>
      </c>
      <c r="G11" s="249">
        <v>0.679</v>
      </c>
      <c r="H11" s="240" t="s">
        <v>65</v>
      </c>
      <c r="I11" s="271"/>
      <c r="J11" s="271"/>
      <c r="K11" s="249">
        <v>0.5864</v>
      </c>
      <c r="L11" s="240" t="s">
        <v>65</v>
      </c>
      <c r="M11" s="240" t="s">
        <v>66</v>
      </c>
      <c r="N11" s="269"/>
    </row>
    <row r="12" s="183" customFormat="1" ht="19.9" hidden="1" customHeight="1" outlineLevel="2" spans="1:14">
      <c r="A12" s="241"/>
      <c r="B12" s="242"/>
      <c r="C12" s="243" t="s">
        <v>60</v>
      </c>
      <c r="D12" s="234"/>
      <c r="E12" s="246"/>
      <c r="F12" s="246">
        <v>0.4285</v>
      </c>
      <c r="G12" s="249">
        <v>0.4779</v>
      </c>
      <c r="H12" s="240" t="s">
        <v>67</v>
      </c>
      <c r="I12" s="271"/>
      <c r="J12" s="271"/>
      <c r="K12" s="249">
        <v>0.4669</v>
      </c>
      <c r="L12" s="240" t="s">
        <v>67</v>
      </c>
      <c r="M12" s="240" t="s">
        <v>68</v>
      </c>
      <c r="N12" s="269"/>
    </row>
    <row r="13" s="183" customFormat="1" ht="19.9" customHeight="1" outlineLevel="1" collapsed="1" spans="1:14">
      <c r="A13" s="241"/>
      <c r="B13" s="242"/>
      <c r="C13" s="238" t="s">
        <v>69</v>
      </c>
      <c r="D13" s="250" t="s">
        <v>70</v>
      </c>
      <c r="E13" s="235">
        <v>7</v>
      </c>
      <c r="F13" s="235">
        <v>11</v>
      </c>
      <c r="G13" s="235">
        <v>24</v>
      </c>
      <c r="H13" s="240">
        <v>13</v>
      </c>
      <c r="I13" s="268"/>
      <c r="J13" s="268"/>
      <c r="K13" s="235">
        <f>SUM(E13:G13)</f>
        <v>42</v>
      </c>
      <c r="L13" s="240">
        <v>13</v>
      </c>
      <c r="M13" s="240">
        <v>55</v>
      </c>
      <c r="N13" s="272"/>
    </row>
    <row r="14" s="183" customFormat="1" ht="19.9" hidden="1" customHeight="1" outlineLevel="2" spans="1:14">
      <c r="A14" s="241"/>
      <c r="B14" s="242"/>
      <c r="C14" s="243" t="s">
        <v>58</v>
      </c>
      <c r="D14" s="234"/>
      <c r="E14" s="235"/>
      <c r="F14" s="235">
        <v>0</v>
      </c>
      <c r="G14" s="235">
        <v>0</v>
      </c>
      <c r="H14" s="240">
        <v>0</v>
      </c>
      <c r="I14" s="270"/>
      <c r="J14" s="268"/>
      <c r="K14" s="235">
        <f>SUM(E14:F14)</f>
        <v>0</v>
      </c>
      <c r="L14" s="240">
        <v>0</v>
      </c>
      <c r="M14" s="240">
        <v>0</v>
      </c>
      <c r="N14" s="269"/>
    </row>
    <row r="15" s="183" customFormat="1" ht="19.9" hidden="1" customHeight="1" outlineLevel="2" spans="1:14">
      <c r="A15" s="241"/>
      <c r="B15" s="242"/>
      <c r="C15" s="243" t="s">
        <v>59</v>
      </c>
      <c r="D15" s="234"/>
      <c r="E15" s="235"/>
      <c r="F15" s="235">
        <v>5</v>
      </c>
      <c r="G15" s="235">
        <v>11</v>
      </c>
      <c r="H15" s="240">
        <v>3</v>
      </c>
      <c r="I15" s="270"/>
      <c r="J15" s="268"/>
      <c r="K15" s="235">
        <f>SUM(E15:F15)</f>
        <v>5</v>
      </c>
      <c r="L15" s="240">
        <v>3</v>
      </c>
      <c r="M15" s="240">
        <v>19</v>
      </c>
      <c r="N15" s="269"/>
    </row>
    <row r="16" s="183" customFormat="1" ht="19.9" hidden="1" customHeight="1" outlineLevel="2" spans="1:14">
      <c r="A16" s="241"/>
      <c r="B16" s="242"/>
      <c r="C16" s="243" t="s">
        <v>60</v>
      </c>
      <c r="D16" s="234"/>
      <c r="E16" s="235"/>
      <c r="F16" s="235">
        <v>6</v>
      </c>
      <c r="G16" s="235">
        <v>13</v>
      </c>
      <c r="H16" s="240">
        <v>10</v>
      </c>
      <c r="I16" s="270"/>
      <c r="J16" s="268"/>
      <c r="K16" s="235">
        <f>SUM(E16:F16)</f>
        <v>6</v>
      </c>
      <c r="L16" s="240">
        <v>10</v>
      </c>
      <c r="M16" s="240">
        <v>29</v>
      </c>
      <c r="N16" s="269"/>
    </row>
    <row r="17" s="183" customFormat="1" ht="19.9" customHeight="1" outlineLevel="1" collapsed="1" spans="1:14">
      <c r="A17" s="241"/>
      <c r="B17" s="242"/>
      <c r="C17" s="238" t="s">
        <v>71</v>
      </c>
      <c r="D17" s="250" t="s">
        <v>70</v>
      </c>
      <c r="E17" s="235">
        <v>-168.37</v>
      </c>
      <c r="F17" s="235">
        <v>-35.68</v>
      </c>
      <c r="G17" s="235">
        <v>-28.86</v>
      </c>
      <c r="H17" s="240">
        <v>-89</v>
      </c>
      <c r="I17" s="235"/>
      <c r="J17" s="235"/>
      <c r="K17" s="235">
        <v>-11.11</v>
      </c>
      <c r="L17" s="240">
        <v>-89</v>
      </c>
      <c r="M17" s="240">
        <v>-9</v>
      </c>
      <c r="N17" s="272"/>
    </row>
    <row r="18" s="183" customFormat="1" ht="19.9" hidden="1" customHeight="1" outlineLevel="2" spans="1:14">
      <c r="A18" s="241"/>
      <c r="B18" s="242"/>
      <c r="C18" s="243" t="s">
        <v>58</v>
      </c>
      <c r="D18" s="234"/>
      <c r="E18" s="235"/>
      <c r="F18" s="235">
        <v>0</v>
      </c>
      <c r="G18" s="235">
        <v>0</v>
      </c>
      <c r="H18" s="240">
        <v>0</v>
      </c>
      <c r="I18" s="235"/>
      <c r="J18" s="235"/>
      <c r="K18" s="235">
        <v>0</v>
      </c>
      <c r="L18" s="240">
        <v>0</v>
      </c>
      <c r="M18" s="240">
        <v>0</v>
      </c>
      <c r="N18" s="269"/>
    </row>
    <row r="19" s="183" customFormat="1" ht="19.9" hidden="1" customHeight="1" outlineLevel="2" spans="1:14">
      <c r="A19" s="241"/>
      <c r="B19" s="242"/>
      <c r="C19" s="243" t="s">
        <v>59</v>
      </c>
      <c r="D19" s="234"/>
      <c r="E19" s="235"/>
      <c r="F19" s="235">
        <v>-622.56</v>
      </c>
      <c r="G19" s="235">
        <v>-383.03</v>
      </c>
      <c r="H19" s="240">
        <v>-1561</v>
      </c>
      <c r="I19" s="235"/>
      <c r="J19" s="235"/>
      <c r="K19" s="235">
        <v>-404.82</v>
      </c>
      <c r="L19" s="240">
        <v>-1561</v>
      </c>
      <c r="M19" s="240">
        <v>-510</v>
      </c>
      <c r="N19" s="269"/>
    </row>
    <row r="20" s="183" customFormat="1" ht="19.9" hidden="1" customHeight="1" outlineLevel="2" spans="1:14">
      <c r="A20" s="241"/>
      <c r="B20" s="242"/>
      <c r="C20" s="243" t="s">
        <v>60</v>
      </c>
      <c r="D20" s="234"/>
      <c r="E20" s="235"/>
      <c r="F20" s="235">
        <v>-198.09</v>
      </c>
      <c r="G20" s="235">
        <v>-829.09</v>
      </c>
      <c r="H20" s="240">
        <v>-305</v>
      </c>
      <c r="I20" s="235"/>
      <c r="J20" s="235"/>
      <c r="K20" s="235">
        <v>-495.48</v>
      </c>
      <c r="L20" s="240">
        <v>-305</v>
      </c>
      <c r="M20" s="240">
        <v>-446</v>
      </c>
      <c r="N20" s="269"/>
    </row>
    <row r="21" s="183" customFormat="1" ht="19.9" customHeight="1" outlineLevel="1" collapsed="1" spans="1:14">
      <c r="A21" s="241"/>
      <c r="B21" s="242"/>
      <c r="C21" s="238" t="s">
        <v>72</v>
      </c>
      <c r="D21" s="250" t="s">
        <v>70</v>
      </c>
      <c r="E21" s="235">
        <v>10</v>
      </c>
      <c r="F21" s="235">
        <v>10</v>
      </c>
      <c r="G21" s="235">
        <v>19</v>
      </c>
      <c r="H21" s="240">
        <v>10</v>
      </c>
      <c r="I21" s="268"/>
      <c r="J21" s="268"/>
      <c r="K21" s="235">
        <f>SUM(E21:G21)</f>
        <v>39</v>
      </c>
      <c r="L21" s="240">
        <v>10</v>
      </c>
      <c r="M21" s="240">
        <v>49</v>
      </c>
      <c r="N21" s="269"/>
    </row>
    <row r="22" s="183" customFormat="1" ht="19.9" hidden="1" customHeight="1" outlineLevel="2" spans="1:14">
      <c r="A22" s="241"/>
      <c r="B22" s="242"/>
      <c r="C22" s="243" t="s">
        <v>58</v>
      </c>
      <c r="D22" s="234"/>
      <c r="E22" s="235"/>
      <c r="F22" s="235">
        <v>0</v>
      </c>
      <c r="G22" s="235">
        <v>0</v>
      </c>
      <c r="H22" s="240">
        <v>0</v>
      </c>
      <c r="I22" s="270"/>
      <c r="J22" s="268"/>
      <c r="K22" s="235">
        <f>SUM(E22:F22)</f>
        <v>0</v>
      </c>
      <c r="L22" s="240">
        <v>0</v>
      </c>
      <c r="M22" s="240">
        <v>0</v>
      </c>
      <c r="N22" s="269"/>
    </row>
    <row r="23" s="183" customFormat="1" ht="19.9" hidden="1" customHeight="1" outlineLevel="2" spans="1:14">
      <c r="A23" s="241"/>
      <c r="B23" s="242"/>
      <c r="C23" s="243" t="s">
        <v>59</v>
      </c>
      <c r="D23" s="234"/>
      <c r="E23" s="235"/>
      <c r="F23" s="235">
        <v>3</v>
      </c>
      <c r="G23" s="235">
        <v>5</v>
      </c>
      <c r="H23" s="240">
        <v>0</v>
      </c>
      <c r="I23" s="270"/>
      <c r="J23" s="268"/>
      <c r="K23" s="235">
        <f>SUM(E23:F23)</f>
        <v>3</v>
      </c>
      <c r="L23" s="240">
        <v>0</v>
      </c>
      <c r="M23" s="240">
        <v>8</v>
      </c>
      <c r="N23" s="269"/>
    </row>
    <row r="24" s="183" customFormat="1" ht="19.9" hidden="1" customHeight="1" outlineLevel="2" spans="1:14">
      <c r="A24" s="241"/>
      <c r="B24" s="242"/>
      <c r="C24" s="243" t="s">
        <v>60</v>
      </c>
      <c r="D24" s="234"/>
      <c r="E24" s="235"/>
      <c r="F24" s="235">
        <v>7</v>
      </c>
      <c r="G24" s="235">
        <v>14</v>
      </c>
      <c r="H24" s="240">
        <v>10</v>
      </c>
      <c r="I24" s="270"/>
      <c r="J24" s="268"/>
      <c r="K24" s="235">
        <f>SUM(E24:F24)</f>
        <v>7</v>
      </c>
      <c r="L24" s="240">
        <v>10</v>
      </c>
      <c r="M24" s="240">
        <v>31</v>
      </c>
      <c r="N24" s="269"/>
    </row>
    <row r="25" s="183" customFormat="1" ht="19.9" customHeight="1" outlineLevel="1" collapsed="1" spans="1:14">
      <c r="A25" s="241"/>
      <c r="B25" s="242"/>
      <c r="C25" s="238" t="s">
        <v>73</v>
      </c>
      <c r="D25" s="244">
        <v>2</v>
      </c>
      <c r="E25" s="251">
        <v>2.4</v>
      </c>
      <c r="F25" s="251">
        <v>5.08</v>
      </c>
      <c r="G25" s="248">
        <v>2.24</v>
      </c>
      <c r="H25" s="240">
        <v>1</v>
      </c>
      <c r="I25" s="251"/>
      <c r="J25" s="251"/>
      <c r="K25" s="248">
        <v>2.85</v>
      </c>
      <c r="L25" s="240">
        <v>1</v>
      </c>
      <c r="M25" s="247">
        <v>2</v>
      </c>
      <c r="N25" s="269"/>
    </row>
    <row r="26" s="183" customFormat="1" ht="19.9" hidden="1" customHeight="1" outlineLevel="2" spans="1:14">
      <c r="A26" s="241"/>
      <c r="B26" s="242"/>
      <c r="C26" s="243" t="s">
        <v>58</v>
      </c>
      <c r="D26" s="252"/>
      <c r="E26" s="253"/>
      <c r="F26" s="251">
        <v>5.4</v>
      </c>
      <c r="G26" s="235">
        <v>0</v>
      </c>
      <c r="H26" s="240">
        <v>0</v>
      </c>
      <c r="I26" s="251"/>
      <c r="J26" s="251"/>
      <c r="K26" s="235">
        <v>0</v>
      </c>
      <c r="L26" s="240">
        <v>0</v>
      </c>
      <c r="M26" s="240">
        <v>0</v>
      </c>
      <c r="N26" s="269"/>
    </row>
    <row r="27" s="183" customFormat="1" ht="19.9" hidden="1" customHeight="1" outlineLevel="2" spans="1:14">
      <c r="A27" s="241"/>
      <c r="B27" s="242"/>
      <c r="C27" s="243" t="s">
        <v>59</v>
      </c>
      <c r="D27" s="252"/>
      <c r="E27" s="235"/>
      <c r="F27" s="251">
        <v>9.9</v>
      </c>
      <c r="G27" s="235">
        <v>0.81</v>
      </c>
      <c r="H27" s="240">
        <v>1</v>
      </c>
      <c r="I27" s="251"/>
      <c r="J27" s="251"/>
      <c r="K27" s="235">
        <v>2.64</v>
      </c>
      <c r="L27" s="240">
        <v>1</v>
      </c>
      <c r="M27" s="240">
        <v>2</v>
      </c>
      <c r="N27" s="269"/>
    </row>
    <row r="28" s="183" customFormat="1" ht="19.9" hidden="1" customHeight="1" outlineLevel="2" spans="1:14">
      <c r="A28" s="241"/>
      <c r="B28" s="242"/>
      <c r="C28" s="243" t="s">
        <v>60</v>
      </c>
      <c r="D28" s="252"/>
      <c r="E28" s="253"/>
      <c r="F28" s="251">
        <v>3.66</v>
      </c>
      <c r="G28" s="235">
        <v>3</v>
      </c>
      <c r="H28" s="240">
        <v>1</v>
      </c>
      <c r="I28" s="251"/>
      <c r="J28" s="251"/>
      <c r="K28" s="235">
        <v>2.91</v>
      </c>
      <c r="L28" s="240">
        <v>1</v>
      </c>
      <c r="M28" s="240">
        <v>3</v>
      </c>
      <c r="N28" s="269"/>
    </row>
    <row r="29" s="183" customFormat="1" ht="19.9" customHeight="1" outlineLevel="1" collapsed="1" spans="1:14">
      <c r="A29" s="241"/>
      <c r="B29" s="254" t="s">
        <v>74</v>
      </c>
      <c r="C29" s="255" t="s">
        <v>75</v>
      </c>
      <c r="D29" s="202" t="s">
        <v>76</v>
      </c>
      <c r="E29" s="256">
        <f t="shared" ref="E29:H29" si="0">E5/IF((E5+E41)=0,1,(E5+E41))</f>
        <v>0</v>
      </c>
      <c r="F29" s="256">
        <f t="shared" si="0"/>
        <v>0.0147058823529412</v>
      </c>
      <c r="G29" s="256">
        <f t="shared" si="0"/>
        <v>0</v>
      </c>
      <c r="H29" s="240" t="s">
        <v>77</v>
      </c>
      <c r="I29" s="268"/>
      <c r="J29" s="260"/>
      <c r="K29" s="256">
        <f>K5/IF((K5+K41)=0,1,(K5+K41))</f>
        <v>0.00609756097560976</v>
      </c>
      <c r="L29" s="240" t="s">
        <v>77</v>
      </c>
      <c r="M29" s="240" t="s">
        <v>78</v>
      </c>
      <c r="N29" s="269"/>
    </row>
    <row r="30" s="183" customFormat="1" ht="19.9" hidden="1" customHeight="1" outlineLevel="2" spans="1:14">
      <c r="A30" s="241"/>
      <c r="B30" s="254"/>
      <c r="C30" s="243" t="s">
        <v>58</v>
      </c>
      <c r="D30" s="234"/>
      <c r="E30" s="256">
        <f t="shared" ref="E30:H30" si="1">E6/IF((E6+E42)=0,1,(E6+E42))</f>
        <v>0</v>
      </c>
      <c r="F30" s="256">
        <f t="shared" si="1"/>
        <v>0</v>
      </c>
      <c r="G30" s="256">
        <f t="shared" si="1"/>
        <v>0</v>
      </c>
      <c r="H30" s="240" t="s">
        <v>79</v>
      </c>
      <c r="I30" s="270"/>
      <c r="J30" s="273"/>
      <c r="K30" s="256">
        <f>K6/IF((K6+K42)=0,1,(K6+K42))</f>
        <v>0</v>
      </c>
      <c r="L30" s="240" t="s">
        <v>79</v>
      </c>
      <c r="M30" s="240" t="s">
        <v>79</v>
      </c>
      <c r="N30" s="269"/>
    </row>
    <row r="31" s="183" customFormat="1" ht="19.9" hidden="1" customHeight="1" outlineLevel="2" spans="1:14">
      <c r="A31" s="241"/>
      <c r="B31" s="254"/>
      <c r="C31" s="243" t="s">
        <v>59</v>
      </c>
      <c r="D31" s="234"/>
      <c r="E31" s="256">
        <f t="shared" ref="E31:H31" si="2">E7/IF((E7+E43)=0,1,(E7+E43))</f>
        <v>0</v>
      </c>
      <c r="F31" s="256">
        <f t="shared" si="2"/>
        <v>0</v>
      </c>
      <c r="G31" s="256">
        <f t="shared" si="2"/>
        <v>0</v>
      </c>
      <c r="H31" s="240" t="s">
        <v>79</v>
      </c>
      <c r="I31" s="270"/>
      <c r="J31" s="273"/>
      <c r="K31" s="256">
        <f>K7/IF((K7+K43)=0,1,(K7+K43))</f>
        <v>0</v>
      </c>
      <c r="L31" s="240" t="s">
        <v>79</v>
      </c>
      <c r="M31" s="240" t="s">
        <v>79</v>
      </c>
      <c r="N31" s="269"/>
    </row>
    <row r="32" s="183" customFormat="1" ht="19.9" hidden="1" customHeight="1" outlineLevel="2" spans="1:14">
      <c r="A32" s="241"/>
      <c r="B32" s="254"/>
      <c r="C32" s="243" t="s">
        <v>60</v>
      </c>
      <c r="D32" s="234"/>
      <c r="E32" s="256">
        <f t="shared" ref="E32:H32" si="3">E8/IF((E8+E44)=0,1,(E8+E44))</f>
        <v>0</v>
      </c>
      <c r="F32" s="256">
        <f t="shared" si="3"/>
        <v>0.0224719101123595</v>
      </c>
      <c r="G32" s="256">
        <f t="shared" si="3"/>
        <v>0.00961538461538462</v>
      </c>
      <c r="H32" s="240" t="s">
        <v>80</v>
      </c>
      <c r="I32" s="270"/>
      <c r="J32" s="273"/>
      <c r="K32" s="256">
        <f>K8/IF((K8+K44)=0,1,(K8+K44))</f>
        <v>0.0224719101123595</v>
      </c>
      <c r="L32" s="240" t="s">
        <v>80</v>
      </c>
      <c r="M32" s="240" t="s">
        <v>81</v>
      </c>
      <c r="N32" s="269"/>
    </row>
    <row r="33" s="183" customFormat="1" ht="19.9" customHeight="1" outlineLevel="1" collapsed="1" spans="1:14">
      <c r="A33" s="241"/>
      <c r="B33" s="254"/>
      <c r="C33" s="255" t="s">
        <v>82</v>
      </c>
      <c r="D33" s="250" t="s">
        <v>70</v>
      </c>
      <c r="E33" s="235">
        <v>1</v>
      </c>
      <c r="F33" s="235">
        <v>0</v>
      </c>
      <c r="G33" s="235">
        <v>1</v>
      </c>
      <c r="H33" s="240">
        <v>1</v>
      </c>
      <c r="I33" s="268"/>
      <c r="J33" s="268"/>
      <c r="K33" s="235">
        <f>SUM(E33:G33)</f>
        <v>2</v>
      </c>
      <c r="L33" s="240">
        <v>1</v>
      </c>
      <c r="M33" s="240">
        <v>3</v>
      </c>
      <c r="N33" s="269"/>
    </row>
    <row r="34" s="183" customFormat="1" ht="19.9" hidden="1" customHeight="1" outlineLevel="2" spans="1:14">
      <c r="A34" s="241"/>
      <c r="B34" s="254"/>
      <c r="C34" s="243" t="s">
        <v>58</v>
      </c>
      <c r="D34" s="234"/>
      <c r="E34" s="235">
        <v>0</v>
      </c>
      <c r="F34" s="235">
        <v>0</v>
      </c>
      <c r="G34" s="235">
        <v>0</v>
      </c>
      <c r="H34" s="240">
        <v>0</v>
      </c>
      <c r="I34" s="270"/>
      <c r="J34" s="268"/>
      <c r="K34" s="235">
        <f t="shared" ref="K34:K44" si="4">SUM(E34:F34)</f>
        <v>0</v>
      </c>
      <c r="L34" s="240">
        <v>0</v>
      </c>
      <c r="M34" s="240">
        <v>0</v>
      </c>
      <c r="N34" s="269"/>
    </row>
    <row r="35" s="183" customFormat="1" ht="19.9" hidden="1" customHeight="1" outlineLevel="2" spans="1:14">
      <c r="A35" s="241"/>
      <c r="B35" s="254"/>
      <c r="C35" s="243" t="s">
        <v>59</v>
      </c>
      <c r="D35" s="234"/>
      <c r="E35" s="235">
        <v>0</v>
      </c>
      <c r="F35" s="235">
        <v>0</v>
      </c>
      <c r="G35" s="235">
        <v>1</v>
      </c>
      <c r="H35" s="240">
        <v>1</v>
      </c>
      <c r="I35" s="270"/>
      <c r="J35" s="268"/>
      <c r="K35" s="235">
        <f t="shared" si="4"/>
        <v>0</v>
      </c>
      <c r="L35" s="240">
        <v>1</v>
      </c>
      <c r="M35" s="240">
        <v>2</v>
      </c>
      <c r="N35" s="269"/>
    </row>
    <row r="36" s="183" customFormat="1" ht="19.9" hidden="1" customHeight="1" outlineLevel="2" spans="1:14">
      <c r="A36" s="241"/>
      <c r="B36" s="254"/>
      <c r="C36" s="243" t="s">
        <v>60</v>
      </c>
      <c r="D36" s="234"/>
      <c r="E36" s="235">
        <v>1</v>
      </c>
      <c r="F36" s="235">
        <v>0</v>
      </c>
      <c r="G36" s="235">
        <v>0</v>
      </c>
      <c r="H36" s="240">
        <v>0</v>
      </c>
      <c r="I36" s="270"/>
      <c r="J36" s="268"/>
      <c r="K36" s="235">
        <f t="shared" si="4"/>
        <v>1</v>
      </c>
      <c r="L36" s="240">
        <v>0</v>
      </c>
      <c r="M36" s="240">
        <v>1</v>
      </c>
      <c r="N36" s="269"/>
    </row>
    <row r="37" s="183" customFormat="1" ht="19.9" customHeight="1" outlineLevel="1" collapsed="1" spans="1:14">
      <c r="A37" s="241"/>
      <c r="B37" s="254"/>
      <c r="C37" s="255" t="s">
        <v>83</v>
      </c>
      <c r="D37" s="250" t="s">
        <v>70</v>
      </c>
      <c r="E37" s="235">
        <v>0</v>
      </c>
      <c r="F37" s="235">
        <v>0</v>
      </c>
      <c r="G37" s="235">
        <v>0</v>
      </c>
      <c r="H37" s="240">
        <v>0</v>
      </c>
      <c r="I37" s="268"/>
      <c r="J37" s="268"/>
      <c r="K37" s="235">
        <f>SUM(E37:G37)</f>
        <v>0</v>
      </c>
      <c r="L37" s="240">
        <v>0</v>
      </c>
      <c r="M37" s="240">
        <v>0</v>
      </c>
      <c r="N37" s="269"/>
    </row>
    <row r="38" s="183" customFormat="1" ht="19.9" hidden="1" customHeight="1" outlineLevel="2" spans="1:14">
      <c r="A38" s="241"/>
      <c r="B38" s="254"/>
      <c r="C38" s="243" t="s">
        <v>58</v>
      </c>
      <c r="D38" s="250"/>
      <c r="E38" s="235"/>
      <c r="F38" s="235">
        <v>0</v>
      </c>
      <c r="G38" s="235">
        <v>0</v>
      </c>
      <c r="H38" s="240">
        <v>0</v>
      </c>
      <c r="I38" s="268"/>
      <c r="J38" s="268"/>
      <c r="K38" s="235">
        <f t="shared" si="4"/>
        <v>0</v>
      </c>
      <c r="L38" s="240">
        <v>0</v>
      </c>
      <c r="M38" s="240">
        <v>0</v>
      </c>
      <c r="N38" s="269"/>
    </row>
    <row r="39" s="183" customFormat="1" ht="19.9" hidden="1" customHeight="1" outlineLevel="2" spans="1:14">
      <c r="A39" s="241"/>
      <c r="B39" s="254"/>
      <c r="C39" s="243" t="s">
        <v>59</v>
      </c>
      <c r="D39" s="250"/>
      <c r="E39" s="235"/>
      <c r="F39" s="235">
        <v>0</v>
      </c>
      <c r="G39" s="235">
        <v>0</v>
      </c>
      <c r="H39" s="240">
        <v>0</v>
      </c>
      <c r="I39" s="268"/>
      <c r="J39" s="268"/>
      <c r="K39" s="235">
        <f t="shared" si="4"/>
        <v>0</v>
      </c>
      <c r="L39" s="240">
        <v>0</v>
      </c>
      <c r="M39" s="240">
        <v>0</v>
      </c>
      <c r="N39" s="269"/>
    </row>
    <row r="40" s="183" customFormat="1" ht="19.9" hidden="1" customHeight="1" outlineLevel="2" spans="1:14">
      <c r="A40" s="241"/>
      <c r="B40" s="254"/>
      <c r="C40" s="243" t="s">
        <v>60</v>
      </c>
      <c r="D40" s="250"/>
      <c r="E40" s="235"/>
      <c r="F40" s="235">
        <v>0</v>
      </c>
      <c r="G40" s="235">
        <v>0</v>
      </c>
      <c r="H40" s="240">
        <v>0</v>
      </c>
      <c r="I40" s="268"/>
      <c r="J40" s="268"/>
      <c r="K40" s="235">
        <f t="shared" si="4"/>
        <v>0</v>
      </c>
      <c r="L40" s="240">
        <v>0</v>
      </c>
      <c r="M40" s="240">
        <v>0</v>
      </c>
      <c r="N40" s="269"/>
    </row>
    <row r="41" s="183" customFormat="1" ht="19.9" customHeight="1" outlineLevel="1" collapsed="1" spans="1:14">
      <c r="A41" s="241"/>
      <c r="B41" s="254"/>
      <c r="C41" s="255" t="s">
        <v>84</v>
      </c>
      <c r="D41" s="250" t="s">
        <v>70</v>
      </c>
      <c r="E41" s="235">
        <v>77</v>
      </c>
      <c r="F41" s="235">
        <v>134</v>
      </c>
      <c r="G41" s="235">
        <v>115</v>
      </c>
      <c r="H41" s="240">
        <v>39</v>
      </c>
      <c r="I41" s="268"/>
      <c r="J41" s="268"/>
      <c r="K41" s="235">
        <f>SUM(E41:G41)</f>
        <v>326</v>
      </c>
      <c r="L41" s="240">
        <v>39</v>
      </c>
      <c r="M41" s="240">
        <v>365</v>
      </c>
      <c r="N41" s="269"/>
    </row>
    <row r="42" s="183" customFormat="1" ht="19.9" hidden="1" customHeight="1" outlineLevel="2" spans="1:14">
      <c r="A42" s="241"/>
      <c r="B42" s="254"/>
      <c r="C42" s="243" t="s">
        <v>58</v>
      </c>
      <c r="D42" s="234"/>
      <c r="E42" s="235"/>
      <c r="F42" s="235">
        <v>8</v>
      </c>
      <c r="G42" s="235">
        <v>0</v>
      </c>
      <c r="H42" s="240">
        <v>0</v>
      </c>
      <c r="I42" s="270"/>
      <c r="J42" s="268"/>
      <c r="K42" s="235">
        <f t="shared" si="4"/>
        <v>8</v>
      </c>
      <c r="L42" s="240">
        <v>0</v>
      </c>
      <c r="M42" s="240">
        <v>8</v>
      </c>
      <c r="N42" s="269"/>
    </row>
    <row r="43" s="183" customFormat="1" ht="19.9" hidden="1" customHeight="1" outlineLevel="2" spans="1:14">
      <c r="A43" s="241"/>
      <c r="B43" s="254"/>
      <c r="C43" s="243" t="s">
        <v>59</v>
      </c>
      <c r="D43" s="234"/>
      <c r="E43" s="235"/>
      <c r="F43" s="235">
        <v>39</v>
      </c>
      <c r="G43" s="235">
        <v>12</v>
      </c>
      <c r="H43" s="240">
        <v>2</v>
      </c>
      <c r="I43" s="270"/>
      <c r="J43" s="268"/>
      <c r="K43" s="235">
        <f t="shared" si="4"/>
        <v>39</v>
      </c>
      <c r="L43" s="240">
        <v>2</v>
      </c>
      <c r="M43" s="240">
        <v>53</v>
      </c>
      <c r="N43" s="269"/>
    </row>
    <row r="44" s="183" customFormat="1" ht="19.9" hidden="1" customHeight="1" outlineLevel="2" spans="1:14">
      <c r="A44" s="241"/>
      <c r="B44" s="254"/>
      <c r="C44" s="243" t="s">
        <v>60</v>
      </c>
      <c r="D44" s="234"/>
      <c r="E44" s="235"/>
      <c r="F44" s="235">
        <v>87</v>
      </c>
      <c r="G44" s="235">
        <v>103</v>
      </c>
      <c r="H44" s="240">
        <v>37</v>
      </c>
      <c r="I44" s="270"/>
      <c r="J44" s="268"/>
      <c r="K44" s="235">
        <f t="shared" si="4"/>
        <v>87</v>
      </c>
      <c r="L44" s="240">
        <v>37</v>
      </c>
      <c r="M44" s="240">
        <v>227</v>
      </c>
      <c r="N44" s="269"/>
    </row>
    <row r="45" s="183" customFormat="1" ht="32" customHeight="1" outlineLevel="1" collapsed="1" spans="1:14">
      <c r="A45" s="241"/>
      <c r="B45" s="254"/>
      <c r="C45" s="255" t="s">
        <v>85</v>
      </c>
      <c r="D45" s="257">
        <v>200</v>
      </c>
      <c r="E45" s="248">
        <v>298</v>
      </c>
      <c r="F45" s="248">
        <v>361</v>
      </c>
      <c r="G45" s="258" t="s">
        <v>86</v>
      </c>
      <c r="H45" s="259" t="s">
        <v>87</v>
      </c>
      <c r="I45" s="271"/>
      <c r="J45" s="271"/>
      <c r="K45" s="258" t="s">
        <v>86</v>
      </c>
      <c r="L45" s="259" t="s">
        <v>87</v>
      </c>
      <c r="M45" s="259" t="s">
        <v>87</v>
      </c>
      <c r="N45" s="272"/>
    </row>
    <row r="46" s="183" customFormat="1" ht="19.9" hidden="1" customHeight="1" outlineLevel="2" spans="1:14">
      <c r="A46" s="241"/>
      <c r="B46" s="254"/>
      <c r="C46" s="243" t="s">
        <v>58</v>
      </c>
      <c r="D46" s="234"/>
      <c r="E46" s="235"/>
      <c r="F46" s="235">
        <v>8</v>
      </c>
      <c r="G46" s="235">
        <v>0</v>
      </c>
      <c r="H46" s="240">
        <v>0</v>
      </c>
      <c r="I46" s="270"/>
      <c r="J46" s="268"/>
      <c r="K46" s="235">
        <v>0</v>
      </c>
      <c r="L46" s="240">
        <v>0</v>
      </c>
      <c r="M46" s="240">
        <v>0</v>
      </c>
      <c r="N46" s="274"/>
    </row>
    <row r="47" s="183" customFormat="1" ht="19.9" hidden="1" customHeight="1" outlineLevel="2" spans="1:14">
      <c r="A47" s="241"/>
      <c r="B47" s="254"/>
      <c r="C47" s="243" t="s">
        <v>59</v>
      </c>
      <c r="D47" s="234"/>
      <c r="E47" s="235"/>
      <c r="F47" s="235">
        <v>185</v>
      </c>
      <c r="G47" s="235">
        <v>59</v>
      </c>
      <c r="H47" s="240">
        <v>53</v>
      </c>
      <c r="I47" s="270"/>
      <c r="J47" s="268"/>
      <c r="K47" s="235">
        <v>59</v>
      </c>
      <c r="L47" s="240">
        <v>53</v>
      </c>
      <c r="M47" s="240">
        <v>53</v>
      </c>
      <c r="N47" s="274"/>
    </row>
    <row r="48" s="183" customFormat="1" ht="19.9" hidden="1" customHeight="1" outlineLevel="2" spans="1:14">
      <c r="A48" s="241"/>
      <c r="B48" s="254"/>
      <c r="C48" s="243" t="s">
        <v>60</v>
      </c>
      <c r="D48" s="234"/>
      <c r="E48" s="235"/>
      <c r="F48" s="235">
        <v>168</v>
      </c>
      <c r="G48" s="235">
        <v>119</v>
      </c>
      <c r="H48" s="240">
        <v>97</v>
      </c>
      <c r="I48" s="270"/>
      <c r="J48" s="268"/>
      <c r="K48" s="235">
        <v>119</v>
      </c>
      <c r="L48" s="240">
        <v>97</v>
      </c>
      <c r="M48" s="240">
        <v>97</v>
      </c>
      <c r="N48" s="274"/>
    </row>
    <row r="49" s="183" customFormat="1" ht="19.9" customHeight="1" outlineLevel="1" collapsed="1" spans="1:14">
      <c r="A49" s="241"/>
      <c r="B49" s="254"/>
      <c r="C49" s="255" t="s">
        <v>88</v>
      </c>
      <c r="D49" s="202" t="s">
        <v>70</v>
      </c>
      <c r="E49" s="235">
        <v>2</v>
      </c>
      <c r="F49" s="235">
        <v>4</v>
      </c>
      <c r="G49" s="235">
        <v>3</v>
      </c>
      <c r="H49" s="240">
        <v>0</v>
      </c>
      <c r="I49" s="268"/>
      <c r="J49" s="275"/>
      <c r="K49" s="235">
        <f>SUM(E49:G49)</f>
        <v>9</v>
      </c>
      <c r="L49" s="240">
        <v>0</v>
      </c>
      <c r="M49" s="240">
        <v>9</v>
      </c>
      <c r="N49" s="269"/>
    </row>
    <row r="50" s="183" customFormat="1" ht="19.9" hidden="1" customHeight="1" outlineLevel="2" spans="1:14">
      <c r="A50" s="241"/>
      <c r="B50" s="254"/>
      <c r="C50" s="243" t="s">
        <v>58</v>
      </c>
      <c r="D50" s="234"/>
      <c r="E50" s="235"/>
      <c r="F50" s="235">
        <v>0</v>
      </c>
      <c r="G50" s="235">
        <v>0</v>
      </c>
      <c r="H50" s="240">
        <v>0</v>
      </c>
      <c r="I50" s="270"/>
      <c r="J50" s="268"/>
      <c r="K50" s="235">
        <f>SUM(E50:F50)</f>
        <v>0</v>
      </c>
      <c r="L50" s="240">
        <v>0</v>
      </c>
      <c r="M50" s="240">
        <v>0</v>
      </c>
      <c r="N50" s="269"/>
    </row>
    <row r="51" s="183" customFormat="1" ht="19.9" hidden="1" customHeight="1" outlineLevel="2" spans="1:14">
      <c r="A51" s="241"/>
      <c r="B51" s="254"/>
      <c r="C51" s="243" t="s">
        <v>59</v>
      </c>
      <c r="D51" s="234"/>
      <c r="E51" s="235"/>
      <c r="F51" s="235">
        <v>0</v>
      </c>
      <c r="G51" s="235">
        <v>0</v>
      </c>
      <c r="H51" s="240">
        <v>0</v>
      </c>
      <c r="I51" s="270"/>
      <c r="J51" s="268"/>
      <c r="K51" s="235">
        <f>SUM(E51:F51)</f>
        <v>0</v>
      </c>
      <c r="L51" s="240">
        <v>0</v>
      </c>
      <c r="M51" s="240">
        <v>0</v>
      </c>
      <c r="N51" s="269"/>
    </row>
    <row r="52" s="183" customFormat="1" ht="19.9" hidden="1" customHeight="1" outlineLevel="2" spans="1:14">
      <c r="A52" s="241"/>
      <c r="B52" s="254"/>
      <c r="C52" s="243" t="s">
        <v>60</v>
      </c>
      <c r="D52" s="234"/>
      <c r="E52" s="235"/>
      <c r="F52" s="235">
        <v>4</v>
      </c>
      <c r="G52" s="235">
        <v>3</v>
      </c>
      <c r="H52" s="240">
        <v>0</v>
      </c>
      <c r="I52" s="270"/>
      <c r="J52" s="268"/>
      <c r="K52" s="235">
        <f>SUM(E52:F52)</f>
        <v>4</v>
      </c>
      <c r="L52" s="240">
        <v>0</v>
      </c>
      <c r="M52" s="240">
        <v>7</v>
      </c>
      <c r="N52" s="269"/>
    </row>
    <row r="53" s="183" customFormat="1" ht="19.9" customHeight="1" outlineLevel="1" collapsed="1" spans="1:14">
      <c r="A53" s="241"/>
      <c r="B53" s="254" t="s">
        <v>89</v>
      </c>
      <c r="C53" s="254" t="s">
        <v>90</v>
      </c>
      <c r="D53" s="202" t="s">
        <v>91</v>
      </c>
      <c r="E53" s="260">
        <f t="shared" ref="E53:E60" si="5">E65/(IF(E61=0,1,E61))</f>
        <v>0.6</v>
      </c>
      <c r="F53" s="256">
        <f t="shared" ref="F53:F60" si="6">F65/(IF(F61=0,1,F61))</f>
        <v>1</v>
      </c>
      <c r="G53" s="256">
        <f t="shared" ref="G53:G60" si="7">G65/(IF(G61=0,1,G61))</f>
        <v>0.939393939393939</v>
      </c>
      <c r="H53" s="261">
        <v>0.7917</v>
      </c>
      <c r="I53" s="268"/>
      <c r="J53" s="260"/>
      <c r="K53" s="260">
        <f t="shared" ref="K53:K60" si="8">K65/(IF(K61=0,1,K61))</f>
        <v>0.863013698630137</v>
      </c>
      <c r="L53" s="261">
        <v>0.7917</v>
      </c>
      <c r="M53" s="261">
        <v>0.8454</v>
      </c>
      <c r="N53" s="272"/>
    </row>
    <row r="54" s="183" customFormat="1" ht="19.9" hidden="1" customHeight="1" outlineLevel="2" spans="1:14">
      <c r="A54" s="241"/>
      <c r="B54" s="254"/>
      <c r="C54" s="243" t="s">
        <v>58</v>
      </c>
      <c r="D54" s="234"/>
      <c r="E54" s="260">
        <f t="shared" si="5"/>
        <v>0</v>
      </c>
      <c r="F54" s="260">
        <f t="shared" si="6"/>
        <v>0</v>
      </c>
      <c r="G54" s="260">
        <f t="shared" si="7"/>
        <v>0</v>
      </c>
      <c r="H54" s="262">
        <v>0</v>
      </c>
      <c r="I54" s="270"/>
      <c r="J54" s="273"/>
      <c r="K54" s="260">
        <f t="shared" si="8"/>
        <v>0</v>
      </c>
      <c r="L54" s="262">
        <v>0</v>
      </c>
      <c r="M54" s="262">
        <v>0</v>
      </c>
      <c r="N54" s="269"/>
    </row>
    <row r="55" s="183" customFormat="1" ht="19.9" hidden="1" customHeight="1" outlineLevel="2" spans="1:14">
      <c r="A55" s="241"/>
      <c r="B55" s="254"/>
      <c r="C55" s="243" t="s">
        <v>59</v>
      </c>
      <c r="D55" s="234"/>
      <c r="E55" s="260">
        <f t="shared" si="5"/>
        <v>0.666666666666667</v>
      </c>
      <c r="F55" s="256">
        <f t="shared" si="6"/>
        <v>1</v>
      </c>
      <c r="G55" s="256">
        <f t="shared" si="7"/>
        <v>1</v>
      </c>
      <c r="H55" s="262">
        <v>0.9091</v>
      </c>
      <c r="I55" s="270"/>
      <c r="J55" s="273"/>
      <c r="K55" s="256">
        <f t="shared" si="8"/>
        <v>0.909090909090909</v>
      </c>
      <c r="L55" s="262">
        <v>0.9091</v>
      </c>
      <c r="M55" s="262">
        <v>0.9487</v>
      </c>
      <c r="N55" s="269"/>
    </row>
    <row r="56" s="183" customFormat="1" ht="19.9" hidden="1" customHeight="1" outlineLevel="2" spans="1:14">
      <c r="A56" s="241"/>
      <c r="B56" s="254"/>
      <c r="C56" s="243" t="s">
        <v>60</v>
      </c>
      <c r="D56" s="234"/>
      <c r="E56" s="260">
        <f t="shared" si="5"/>
        <v>0.588235294117647</v>
      </c>
      <c r="F56" s="256">
        <f t="shared" si="6"/>
        <v>1</v>
      </c>
      <c r="G56" s="256">
        <f t="shared" si="7"/>
        <v>0.875</v>
      </c>
      <c r="H56" s="262">
        <v>0.6923</v>
      </c>
      <c r="I56" s="270"/>
      <c r="J56" s="273"/>
      <c r="K56" s="256">
        <f t="shared" si="8"/>
        <v>0.758620689655172</v>
      </c>
      <c r="L56" s="262">
        <v>0.6923</v>
      </c>
      <c r="M56" s="262">
        <v>0.7759</v>
      </c>
      <c r="N56" s="269"/>
    </row>
    <row r="57" s="183" customFormat="1" ht="19.9" customHeight="1" outlineLevel="1" collapsed="1" spans="1:14">
      <c r="A57" s="241"/>
      <c r="B57" s="254"/>
      <c r="C57" s="254" t="s">
        <v>92</v>
      </c>
      <c r="D57" s="263" t="s">
        <v>93</v>
      </c>
      <c r="E57" s="260">
        <f t="shared" si="5"/>
        <v>0.333333333333333</v>
      </c>
      <c r="F57" s="260">
        <f t="shared" si="6"/>
        <v>0.95</v>
      </c>
      <c r="G57" s="256">
        <f t="shared" si="7"/>
        <v>0.838709677419355</v>
      </c>
      <c r="H57" s="262">
        <v>0.9474</v>
      </c>
      <c r="I57" s="268"/>
      <c r="J57" s="260"/>
      <c r="K57" s="260">
        <f t="shared" si="8"/>
        <v>0.777777777777778</v>
      </c>
      <c r="L57" s="262">
        <v>0.9474</v>
      </c>
      <c r="M57" s="262">
        <v>0.8171</v>
      </c>
      <c r="N57" s="276"/>
    </row>
    <row r="58" s="183" customFormat="1" ht="19.9" hidden="1" customHeight="1" outlineLevel="2" spans="1:14">
      <c r="A58" s="241"/>
      <c r="B58" s="254"/>
      <c r="C58" s="243" t="s">
        <v>58</v>
      </c>
      <c r="D58" s="234"/>
      <c r="E58" s="256">
        <f t="shared" si="5"/>
        <v>0</v>
      </c>
      <c r="F58" s="256">
        <f t="shared" si="6"/>
        <v>0</v>
      </c>
      <c r="G58" s="256">
        <f t="shared" si="7"/>
        <v>0</v>
      </c>
      <c r="H58" s="240" t="s">
        <v>79</v>
      </c>
      <c r="I58" s="270"/>
      <c r="J58" s="268"/>
      <c r="K58" s="256">
        <f t="shared" si="8"/>
        <v>0</v>
      </c>
      <c r="L58" s="240" t="s">
        <v>79</v>
      </c>
      <c r="M58" s="240" t="s">
        <v>79</v>
      </c>
      <c r="N58" s="276"/>
    </row>
    <row r="59" s="183" customFormat="1" ht="19.9" hidden="1" customHeight="1" outlineLevel="2" spans="1:14">
      <c r="A59" s="241"/>
      <c r="B59" s="254"/>
      <c r="C59" s="243" t="s">
        <v>59</v>
      </c>
      <c r="D59" s="234"/>
      <c r="E59" s="256">
        <f t="shared" si="5"/>
        <v>1</v>
      </c>
      <c r="F59" s="256">
        <f t="shared" si="6"/>
        <v>1</v>
      </c>
      <c r="G59" s="256">
        <f t="shared" si="7"/>
        <v>0.823529411764706</v>
      </c>
      <c r="H59" s="240" t="s">
        <v>94</v>
      </c>
      <c r="I59" s="270"/>
      <c r="J59" s="268"/>
      <c r="K59" s="256">
        <f t="shared" si="8"/>
        <v>1</v>
      </c>
      <c r="L59" s="240" t="s">
        <v>94</v>
      </c>
      <c r="M59" s="240" t="s">
        <v>95</v>
      </c>
      <c r="N59" s="276"/>
    </row>
    <row r="60" s="183" customFormat="1" ht="19.9" hidden="1" customHeight="1" outlineLevel="2" spans="1:14">
      <c r="A60" s="241"/>
      <c r="B60" s="254"/>
      <c r="C60" s="243" t="s">
        <v>60</v>
      </c>
      <c r="D60" s="234"/>
      <c r="E60" s="256">
        <f t="shared" si="5"/>
        <v>0.2</v>
      </c>
      <c r="F60" s="256">
        <f t="shared" si="6"/>
        <v>0.916666666666667</v>
      </c>
      <c r="G60" s="256">
        <f t="shared" si="7"/>
        <v>0.857142857142857</v>
      </c>
      <c r="H60" s="240" t="s">
        <v>96</v>
      </c>
      <c r="I60" s="270"/>
      <c r="J60" s="268"/>
      <c r="K60" s="256">
        <f t="shared" si="8"/>
        <v>0.590909090909091</v>
      </c>
      <c r="L60" s="240" t="s">
        <v>96</v>
      </c>
      <c r="M60" s="240" t="s">
        <v>97</v>
      </c>
      <c r="N60" s="276"/>
    </row>
    <row r="61" s="183" customFormat="1" ht="19.9" customHeight="1" outlineLevel="1" collapsed="1" spans="1:14">
      <c r="A61" s="241"/>
      <c r="B61" s="254"/>
      <c r="C61" s="264" t="s">
        <v>98</v>
      </c>
      <c r="D61" s="265" t="s">
        <v>70</v>
      </c>
      <c r="E61" s="266">
        <v>20</v>
      </c>
      <c r="F61" s="266">
        <v>20</v>
      </c>
      <c r="G61" s="266">
        <v>33</v>
      </c>
      <c r="H61" s="240">
        <v>24</v>
      </c>
      <c r="I61" s="268"/>
      <c r="J61" s="268"/>
      <c r="K61" s="235">
        <f>SUM(E61:G61)</f>
        <v>73</v>
      </c>
      <c r="L61" s="240">
        <v>24</v>
      </c>
      <c r="M61" s="240">
        <v>97</v>
      </c>
      <c r="N61" s="276"/>
    </row>
    <row r="62" s="183" customFormat="1" ht="19.9" hidden="1" customHeight="1" outlineLevel="2" spans="1:14">
      <c r="A62" s="241"/>
      <c r="B62" s="254"/>
      <c r="C62" s="243" t="s">
        <v>58</v>
      </c>
      <c r="D62" s="234"/>
      <c r="E62" s="266">
        <v>0</v>
      </c>
      <c r="F62" s="266">
        <v>0</v>
      </c>
      <c r="G62" s="266">
        <v>0</v>
      </c>
      <c r="H62" s="240">
        <v>0</v>
      </c>
      <c r="I62" s="270"/>
      <c r="J62" s="268"/>
      <c r="K62" s="235">
        <f t="shared" ref="K62:K76" si="9">SUM(E62:F62)</f>
        <v>0</v>
      </c>
      <c r="L62" s="240">
        <v>0</v>
      </c>
      <c r="M62" s="240">
        <v>0</v>
      </c>
      <c r="N62" s="276"/>
    </row>
    <row r="63" s="183" customFormat="1" ht="19.9" hidden="1" customHeight="1" outlineLevel="2" spans="1:14">
      <c r="A63" s="241"/>
      <c r="B63" s="254"/>
      <c r="C63" s="243" t="s">
        <v>59</v>
      </c>
      <c r="D63" s="234"/>
      <c r="E63" s="266">
        <v>3</v>
      </c>
      <c r="F63" s="266">
        <v>8</v>
      </c>
      <c r="G63" s="266">
        <v>17</v>
      </c>
      <c r="H63" s="240">
        <v>11</v>
      </c>
      <c r="I63" s="270"/>
      <c r="J63" s="268"/>
      <c r="K63" s="235">
        <f t="shared" si="9"/>
        <v>11</v>
      </c>
      <c r="L63" s="240">
        <v>11</v>
      </c>
      <c r="M63" s="240">
        <v>39</v>
      </c>
      <c r="N63" s="276"/>
    </row>
    <row r="64" s="183" customFormat="1" ht="19.9" hidden="1" customHeight="1" outlineLevel="2" spans="1:14">
      <c r="A64" s="241"/>
      <c r="B64" s="254"/>
      <c r="C64" s="243" t="s">
        <v>60</v>
      </c>
      <c r="D64" s="234"/>
      <c r="E64" s="266">
        <v>17</v>
      </c>
      <c r="F64" s="266">
        <v>12</v>
      </c>
      <c r="G64" s="266">
        <v>16</v>
      </c>
      <c r="H64" s="240">
        <v>13</v>
      </c>
      <c r="I64" s="270"/>
      <c r="J64" s="268"/>
      <c r="K64" s="235">
        <f t="shared" si="9"/>
        <v>29</v>
      </c>
      <c r="L64" s="240">
        <v>13</v>
      </c>
      <c r="M64" s="240">
        <v>58</v>
      </c>
      <c r="N64" s="276"/>
    </row>
    <row r="65" s="183" customFormat="1" ht="19.9" customHeight="1" outlineLevel="1" collapsed="1" spans="1:14">
      <c r="A65" s="241"/>
      <c r="B65" s="254"/>
      <c r="C65" s="264" t="s">
        <v>99</v>
      </c>
      <c r="D65" s="265" t="s">
        <v>70</v>
      </c>
      <c r="E65" s="266">
        <v>12</v>
      </c>
      <c r="F65" s="266">
        <v>20</v>
      </c>
      <c r="G65" s="266">
        <v>31</v>
      </c>
      <c r="H65" s="240">
        <v>19</v>
      </c>
      <c r="I65" s="268"/>
      <c r="J65" s="297"/>
      <c r="K65" s="235">
        <f>SUM(E65:G65)</f>
        <v>63</v>
      </c>
      <c r="L65" s="240">
        <v>19</v>
      </c>
      <c r="M65" s="240">
        <v>82</v>
      </c>
      <c r="N65" s="276"/>
    </row>
    <row r="66" s="183" customFormat="1" ht="19.9" hidden="1" customHeight="1" outlineLevel="2" spans="1:14">
      <c r="A66" s="241"/>
      <c r="B66" s="254"/>
      <c r="C66" s="243" t="s">
        <v>58</v>
      </c>
      <c r="D66" s="234"/>
      <c r="E66" s="266">
        <v>0</v>
      </c>
      <c r="F66" s="266">
        <v>0</v>
      </c>
      <c r="G66" s="266">
        <v>0</v>
      </c>
      <c r="H66" s="240">
        <v>0</v>
      </c>
      <c r="I66" s="270"/>
      <c r="J66" s="268"/>
      <c r="K66" s="235">
        <f t="shared" si="9"/>
        <v>0</v>
      </c>
      <c r="L66" s="240">
        <v>0</v>
      </c>
      <c r="M66" s="240">
        <v>0</v>
      </c>
      <c r="N66" s="276"/>
    </row>
    <row r="67" s="183" customFormat="1" ht="19.9" hidden="1" customHeight="1" outlineLevel="2" spans="1:14">
      <c r="A67" s="241"/>
      <c r="B67" s="254"/>
      <c r="C67" s="243" t="s">
        <v>59</v>
      </c>
      <c r="D67" s="234"/>
      <c r="E67" s="266">
        <v>2</v>
      </c>
      <c r="F67" s="266">
        <v>8</v>
      </c>
      <c r="G67" s="266">
        <v>17</v>
      </c>
      <c r="H67" s="240">
        <v>10</v>
      </c>
      <c r="I67" s="270"/>
      <c r="J67" s="268"/>
      <c r="K67" s="235">
        <f t="shared" si="9"/>
        <v>10</v>
      </c>
      <c r="L67" s="240">
        <v>10</v>
      </c>
      <c r="M67" s="240">
        <v>37</v>
      </c>
      <c r="N67" s="276"/>
    </row>
    <row r="68" s="183" customFormat="1" ht="19.9" hidden="1" customHeight="1" outlineLevel="2" spans="1:14">
      <c r="A68" s="241"/>
      <c r="B68" s="254"/>
      <c r="C68" s="243" t="s">
        <v>60</v>
      </c>
      <c r="D68" s="234"/>
      <c r="E68" s="277">
        <v>10</v>
      </c>
      <c r="F68" s="277">
        <v>12</v>
      </c>
      <c r="G68" s="277">
        <v>14</v>
      </c>
      <c r="H68" s="240">
        <v>9</v>
      </c>
      <c r="I68" s="270"/>
      <c r="J68" s="268"/>
      <c r="K68" s="235">
        <f t="shared" si="9"/>
        <v>22</v>
      </c>
      <c r="L68" s="240">
        <v>9</v>
      </c>
      <c r="M68" s="240">
        <v>45</v>
      </c>
      <c r="N68" s="276"/>
    </row>
    <row r="69" s="183" customFormat="1" ht="19.9" customHeight="1" outlineLevel="1" collapsed="1" spans="1:14">
      <c r="A69" s="241"/>
      <c r="B69" s="254"/>
      <c r="C69" s="264" t="s">
        <v>100</v>
      </c>
      <c r="D69" s="265" t="s">
        <v>70</v>
      </c>
      <c r="E69" s="277">
        <v>4</v>
      </c>
      <c r="F69" s="277">
        <v>19</v>
      </c>
      <c r="G69" s="277">
        <v>26</v>
      </c>
      <c r="H69" s="240">
        <v>18</v>
      </c>
      <c r="I69" s="268"/>
      <c r="J69" s="268"/>
      <c r="K69" s="235">
        <f>SUM(E69:G69)</f>
        <v>49</v>
      </c>
      <c r="L69" s="240">
        <v>18</v>
      </c>
      <c r="M69" s="240">
        <v>67</v>
      </c>
      <c r="N69" s="276"/>
    </row>
    <row r="70" s="183" customFormat="1" ht="19.9" hidden="1" customHeight="1" outlineLevel="2" spans="1:14">
      <c r="A70" s="241"/>
      <c r="B70" s="254"/>
      <c r="C70" s="243" t="s">
        <v>58</v>
      </c>
      <c r="D70" s="234"/>
      <c r="E70" s="277">
        <v>0</v>
      </c>
      <c r="F70" s="277">
        <v>0</v>
      </c>
      <c r="G70" s="277">
        <v>0</v>
      </c>
      <c r="H70" s="240">
        <v>0</v>
      </c>
      <c r="I70" s="270"/>
      <c r="J70" s="268"/>
      <c r="K70" s="235">
        <f t="shared" si="9"/>
        <v>0</v>
      </c>
      <c r="L70" s="240">
        <v>0</v>
      </c>
      <c r="M70" s="240">
        <v>0</v>
      </c>
      <c r="N70" s="276"/>
    </row>
    <row r="71" s="183" customFormat="1" ht="19.9" hidden="1" customHeight="1" outlineLevel="2" spans="1:14">
      <c r="A71" s="241"/>
      <c r="B71" s="254"/>
      <c r="C71" s="243" t="s">
        <v>59</v>
      </c>
      <c r="D71" s="234"/>
      <c r="E71" s="277">
        <v>2</v>
      </c>
      <c r="F71" s="277">
        <v>8</v>
      </c>
      <c r="G71" s="277">
        <v>14</v>
      </c>
      <c r="H71" s="240">
        <v>10</v>
      </c>
      <c r="I71" s="270"/>
      <c r="J71" s="268"/>
      <c r="K71" s="235">
        <f t="shared" si="9"/>
        <v>10</v>
      </c>
      <c r="L71" s="240">
        <v>10</v>
      </c>
      <c r="M71" s="240">
        <v>34</v>
      </c>
      <c r="N71" s="276"/>
    </row>
    <row r="72" s="183" customFormat="1" ht="19.9" hidden="1" customHeight="1" outlineLevel="2" spans="1:14">
      <c r="A72" s="241"/>
      <c r="B72" s="254"/>
      <c r="C72" s="243" t="s">
        <v>60</v>
      </c>
      <c r="D72" s="234"/>
      <c r="E72" s="277">
        <v>2</v>
      </c>
      <c r="F72" s="277">
        <v>11</v>
      </c>
      <c r="G72" s="277">
        <v>12</v>
      </c>
      <c r="H72" s="240">
        <v>8</v>
      </c>
      <c r="I72" s="270"/>
      <c r="J72" s="268"/>
      <c r="K72" s="235">
        <f t="shared" si="9"/>
        <v>13</v>
      </c>
      <c r="L72" s="240">
        <v>8</v>
      </c>
      <c r="M72" s="240">
        <v>33</v>
      </c>
      <c r="N72" s="276"/>
    </row>
    <row r="73" s="183" customFormat="1" ht="19.9" customHeight="1" outlineLevel="1" collapsed="1" spans="1:14">
      <c r="A73" s="241"/>
      <c r="B73" s="254"/>
      <c r="C73" s="264" t="s">
        <v>101</v>
      </c>
      <c r="D73" s="265" t="s">
        <v>70</v>
      </c>
      <c r="E73" s="235">
        <f t="shared" ref="E73:E76" si="10">E61-E65</f>
        <v>8</v>
      </c>
      <c r="F73" s="235">
        <f t="shared" ref="F73:F76" si="11">F61-F65</f>
        <v>0</v>
      </c>
      <c r="G73" s="235">
        <f t="shared" ref="G73:G76" si="12">G61-G65</f>
        <v>2</v>
      </c>
      <c r="H73" s="240">
        <v>5</v>
      </c>
      <c r="I73" s="268"/>
      <c r="J73" s="275"/>
      <c r="K73" s="235">
        <f>SUM(E73:G73)</f>
        <v>10</v>
      </c>
      <c r="L73" s="240">
        <v>5</v>
      </c>
      <c r="M73" s="240">
        <v>15</v>
      </c>
      <c r="N73" s="276"/>
    </row>
    <row r="74" s="183" customFormat="1" ht="19.9" hidden="1" customHeight="1" outlineLevel="2" spans="1:14">
      <c r="A74" s="241"/>
      <c r="B74" s="254"/>
      <c r="C74" s="243" t="s">
        <v>58</v>
      </c>
      <c r="D74" s="234"/>
      <c r="E74" s="235">
        <f t="shared" si="10"/>
        <v>0</v>
      </c>
      <c r="F74" s="235">
        <f t="shared" si="11"/>
        <v>0</v>
      </c>
      <c r="G74" s="235">
        <f t="shared" si="12"/>
        <v>0</v>
      </c>
      <c r="H74" s="240">
        <v>0</v>
      </c>
      <c r="I74" s="270"/>
      <c r="J74" s="268"/>
      <c r="K74" s="235">
        <f t="shared" si="9"/>
        <v>0</v>
      </c>
      <c r="L74" s="240">
        <v>0</v>
      </c>
      <c r="M74" s="240">
        <v>0</v>
      </c>
      <c r="N74" s="276"/>
    </row>
    <row r="75" s="183" customFormat="1" ht="19.9" hidden="1" customHeight="1" outlineLevel="2" spans="1:14">
      <c r="A75" s="241"/>
      <c r="B75" s="254"/>
      <c r="C75" s="243" t="s">
        <v>59</v>
      </c>
      <c r="D75" s="234"/>
      <c r="E75" s="235">
        <f t="shared" si="10"/>
        <v>1</v>
      </c>
      <c r="F75" s="235">
        <f t="shared" si="11"/>
        <v>0</v>
      </c>
      <c r="G75" s="235">
        <f t="shared" si="12"/>
        <v>0</v>
      </c>
      <c r="H75" s="240">
        <v>1</v>
      </c>
      <c r="I75" s="270"/>
      <c r="J75" s="268"/>
      <c r="K75" s="235">
        <f t="shared" si="9"/>
        <v>1</v>
      </c>
      <c r="L75" s="240">
        <v>1</v>
      </c>
      <c r="M75" s="240">
        <v>2</v>
      </c>
      <c r="N75" s="276"/>
    </row>
    <row r="76" s="183" customFormat="1" ht="19.9" hidden="1" customHeight="1" outlineLevel="2" spans="1:14">
      <c r="A76" s="241"/>
      <c r="B76" s="254"/>
      <c r="C76" s="243" t="s">
        <v>60</v>
      </c>
      <c r="D76" s="234"/>
      <c r="E76" s="235">
        <f t="shared" si="10"/>
        <v>7</v>
      </c>
      <c r="F76" s="235">
        <f t="shared" si="11"/>
        <v>0</v>
      </c>
      <c r="G76" s="235">
        <f t="shared" si="12"/>
        <v>2</v>
      </c>
      <c r="H76" s="240">
        <v>4</v>
      </c>
      <c r="I76" s="270"/>
      <c r="J76" s="268"/>
      <c r="K76" s="235">
        <f t="shared" si="9"/>
        <v>7</v>
      </c>
      <c r="L76" s="240">
        <v>4</v>
      </c>
      <c r="M76" s="240">
        <v>13</v>
      </c>
      <c r="N76" s="276"/>
    </row>
    <row r="77" s="183" customFormat="1" ht="19.9" customHeight="1" outlineLevel="1" collapsed="1" spans="1:14">
      <c r="A77" s="241"/>
      <c r="B77" s="254"/>
      <c r="C77" s="264" t="s">
        <v>102</v>
      </c>
      <c r="D77" s="265" t="s">
        <v>70</v>
      </c>
      <c r="E77" s="235">
        <v>29</v>
      </c>
      <c r="F77" s="235">
        <v>41</v>
      </c>
      <c r="G77" s="235">
        <v>29</v>
      </c>
      <c r="H77" s="240">
        <v>25</v>
      </c>
      <c r="I77" s="268"/>
      <c r="J77" s="275"/>
      <c r="K77" s="235">
        <v>29</v>
      </c>
      <c r="L77" s="240">
        <v>25</v>
      </c>
      <c r="M77" s="240">
        <v>25</v>
      </c>
      <c r="N77" s="276"/>
    </row>
    <row r="78" s="183" customFormat="1" hidden="1" customHeight="1" outlineLevel="2" spans="1:14">
      <c r="A78" s="241"/>
      <c r="B78" s="254"/>
      <c r="C78" s="243" t="s">
        <v>58</v>
      </c>
      <c r="D78" s="234"/>
      <c r="E78" s="235"/>
      <c r="F78" s="235">
        <v>2</v>
      </c>
      <c r="G78" s="235">
        <v>0</v>
      </c>
      <c r="H78" s="240">
        <v>0</v>
      </c>
      <c r="I78" s="270"/>
      <c r="J78" s="298"/>
      <c r="K78" s="235">
        <v>0</v>
      </c>
      <c r="L78" s="240">
        <v>0</v>
      </c>
      <c r="M78" s="240">
        <v>0</v>
      </c>
      <c r="N78" s="299"/>
    </row>
    <row r="79" s="183" customFormat="1" hidden="1" customHeight="1" outlineLevel="2" spans="1:14">
      <c r="A79" s="241"/>
      <c r="B79" s="254"/>
      <c r="C79" s="243" t="s">
        <v>59</v>
      </c>
      <c r="D79" s="234"/>
      <c r="E79" s="235"/>
      <c r="F79" s="235">
        <v>13</v>
      </c>
      <c r="G79" s="235">
        <v>5</v>
      </c>
      <c r="H79" s="240">
        <v>6</v>
      </c>
      <c r="I79" s="270"/>
      <c r="J79" s="298"/>
      <c r="K79" s="235">
        <v>5</v>
      </c>
      <c r="L79" s="240">
        <v>6</v>
      </c>
      <c r="M79" s="240">
        <v>6</v>
      </c>
      <c r="N79" s="299"/>
    </row>
    <row r="80" s="183" customFormat="1" hidden="1" customHeight="1" outlineLevel="2" spans="1:14">
      <c r="A80" s="241"/>
      <c r="B80" s="254"/>
      <c r="C80" s="243" t="s">
        <v>60</v>
      </c>
      <c r="D80" s="234"/>
      <c r="E80" s="235"/>
      <c r="F80" s="235">
        <v>26</v>
      </c>
      <c r="G80" s="235">
        <v>24</v>
      </c>
      <c r="H80" s="240">
        <v>19</v>
      </c>
      <c r="I80" s="270"/>
      <c r="J80" s="298"/>
      <c r="K80" s="235">
        <v>24</v>
      </c>
      <c r="L80" s="240">
        <v>19</v>
      </c>
      <c r="M80" s="240">
        <v>19</v>
      </c>
      <c r="N80" s="299"/>
    </row>
    <row r="81" s="222" customFormat="1" ht="27.95" customHeight="1" collapsed="1" spans="1:15">
      <c r="A81" s="230" t="s">
        <v>103</v>
      </c>
      <c r="B81" s="230"/>
      <c r="C81" s="230"/>
      <c r="D81" s="230"/>
      <c r="E81" s="230"/>
      <c r="F81" s="230"/>
      <c r="G81" s="230"/>
      <c r="H81" s="230"/>
      <c r="I81" s="230"/>
      <c r="J81" s="230"/>
      <c r="K81" s="230"/>
      <c r="L81" s="230"/>
      <c r="M81" s="267"/>
      <c r="N81" s="267"/>
      <c r="O81" s="300"/>
    </row>
    <row r="82" s="223" customFormat="1" ht="18" hidden="1" outlineLevel="2" spans="1:15">
      <c r="A82" s="278" t="s">
        <v>104</v>
      </c>
      <c r="B82" s="279"/>
      <c r="C82" s="280" t="s">
        <v>105</v>
      </c>
      <c r="D82" s="280"/>
      <c r="E82" s="280"/>
      <c r="F82" s="280"/>
      <c r="G82" s="280"/>
      <c r="H82" s="280"/>
      <c r="I82" s="280"/>
      <c r="J82" s="280"/>
      <c r="K82" s="280"/>
      <c r="L82" s="280"/>
      <c r="M82" s="280"/>
      <c r="N82" s="301"/>
      <c r="O82" s="302"/>
    </row>
    <row r="83" s="223" customFormat="1" ht="22.5" hidden="1" customHeight="1" outlineLevel="2" spans="1:15">
      <c r="A83" s="278" t="s">
        <v>106</v>
      </c>
      <c r="B83" s="279"/>
      <c r="C83" s="281" t="s">
        <v>107</v>
      </c>
      <c r="D83" s="281"/>
      <c r="E83" s="281"/>
      <c r="F83" s="281"/>
      <c r="G83" s="281"/>
      <c r="H83" s="281"/>
      <c r="I83" s="281"/>
      <c r="J83" s="281"/>
      <c r="K83" s="281"/>
      <c r="L83" s="281"/>
      <c r="M83" s="281"/>
      <c r="N83" s="303"/>
      <c r="O83" s="302"/>
    </row>
    <row r="84" s="223" customFormat="1" ht="18" hidden="1" customHeight="1" outlineLevel="2" spans="1:15">
      <c r="A84" s="282" t="s">
        <v>108</v>
      </c>
      <c r="B84" s="283"/>
      <c r="C84" s="284" t="s">
        <v>109</v>
      </c>
      <c r="D84" s="284"/>
      <c r="E84" s="284"/>
      <c r="F84" s="284"/>
      <c r="G84" s="284"/>
      <c r="H84" s="284"/>
      <c r="I84" s="284"/>
      <c r="J84" s="284"/>
      <c r="K84" s="284"/>
      <c r="L84" s="284"/>
      <c r="M84" s="284"/>
      <c r="N84" s="304"/>
      <c r="O84" s="302"/>
    </row>
    <row r="85" s="223" customFormat="1" ht="18" hidden="1" customHeight="1" outlineLevel="2" spans="1:15">
      <c r="A85" s="282" t="s">
        <v>110</v>
      </c>
      <c r="B85" s="283"/>
      <c r="C85" s="284" t="s">
        <v>111</v>
      </c>
      <c r="D85" s="284"/>
      <c r="E85" s="284"/>
      <c r="F85" s="284"/>
      <c r="G85" s="284"/>
      <c r="H85" s="284"/>
      <c r="I85" s="284"/>
      <c r="J85" s="284"/>
      <c r="K85" s="284"/>
      <c r="L85" s="284"/>
      <c r="M85" s="284"/>
      <c r="N85" s="304"/>
      <c r="O85" s="302"/>
    </row>
    <row r="86" s="223" customFormat="1" hidden="1" outlineLevel="2" spans="1:15">
      <c r="A86" s="282" t="s">
        <v>112</v>
      </c>
      <c r="B86" s="283"/>
      <c r="C86" s="285" t="s">
        <v>113</v>
      </c>
      <c r="D86" s="285"/>
      <c r="E86" s="285"/>
      <c r="F86" s="285"/>
      <c r="G86" s="285"/>
      <c r="H86" s="285"/>
      <c r="I86" s="285"/>
      <c r="J86" s="285"/>
      <c r="K86" s="285"/>
      <c r="L86" s="285"/>
      <c r="M86" s="285"/>
      <c r="N86" s="305"/>
      <c r="O86" s="302"/>
    </row>
    <row r="87" s="223" customFormat="1" ht="45.6" hidden="1" customHeight="1" outlineLevel="2" spans="1:15">
      <c r="A87" s="282" t="s">
        <v>114</v>
      </c>
      <c r="B87" s="283"/>
      <c r="C87" s="286" t="s">
        <v>115</v>
      </c>
      <c r="D87" s="286"/>
      <c r="E87" s="286"/>
      <c r="F87" s="286"/>
      <c r="G87" s="286"/>
      <c r="H87" s="286"/>
      <c r="I87" s="286"/>
      <c r="J87" s="286"/>
      <c r="K87" s="286"/>
      <c r="L87" s="286"/>
      <c r="M87" s="286"/>
      <c r="N87" s="306"/>
      <c r="O87" s="302"/>
    </row>
    <row r="88" s="222" customFormat="1" ht="23.25" customHeight="1" spans="1:14">
      <c r="A88" s="287" t="s">
        <v>104</v>
      </c>
      <c r="B88" s="287"/>
      <c r="C88" s="288" t="s">
        <v>116</v>
      </c>
      <c r="D88" s="289"/>
      <c r="E88" s="289"/>
      <c r="F88" s="289"/>
      <c r="G88" s="289"/>
      <c r="H88" s="289"/>
      <c r="I88" s="289"/>
      <c r="J88" s="289"/>
      <c r="K88" s="289"/>
      <c r="L88" s="289"/>
      <c r="M88" s="289"/>
      <c r="N88" s="289"/>
    </row>
    <row r="89" s="222" customFormat="1" ht="23.25" customHeight="1" spans="1:14">
      <c r="A89" s="290" t="s">
        <v>117</v>
      </c>
      <c r="B89" s="291"/>
      <c r="C89" s="291"/>
      <c r="D89" s="291"/>
      <c r="E89" s="291"/>
      <c r="F89" s="291"/>
      <c r="G89" s="291"/>
      <c r="H89" s="291"/>
      <c r="I89" s="291"/>
      <c r="J89" s="291"/>
      <c r="K89" s="291"/>
      <c r="L89" s="291"/>
      <c r="M89" s="291"/>
      <c r="N89" s="307"/>
    </row>
    <row r="90" spans="1:14">
      <c r="A90" s="292" t="s">
        <v>118</v>
      </c>
      <c r="B90" s="293"/>
      <c r="C90" s="294" t="s">
        <v>119</v>
      </c>
      <c r="D90" s="294"/>
      <c r="E90" s="295"/>
      <c r="F90" s="295"/>
      <c r="G90" s="295"/>
      <c r="H90" s="295"/>
      <c r="I90" s="295"/>
      <c r="J90" s="295"/>
      <c r="K90" s="295"/>
      <c r="L90" s="295"/>
      <c r="M90" s="295"/>
      <c r="N90" s="295"/>
    </row>
    <row r="91" spans="1:14">
      <c r="A91" s="292" t="s">
        <v>120</v>
      </c>
      <c r="B91" s="293"/>
      <c r="C91" s="294" t="s">
        <v>121</v>
      </c>
      <c r="D91" s="294"/>
      <c r="E91" s="295"/>
      <c r="F91" s="295"/>
      <c r="G91" s="295"/>
      <c r="H91" s="295"/>
      <c r="I91" s="295"/>
      <c r="J91" s="295"/>
      <c r="K91" s="295"/>
      <c r="L91" s="295"/>
      <c r="M91" s="295"/>
      <c r="N91" s="295"/>
    </row>
    <row r="92" spans="1:14">
      <c r="A92" s="292" t="s">
        <v>122</v>
      </c>
      <c r="B92" s="293"/>
      <c r="C92" s="294" t="s">
        <v>123</v>
      </c>
      <c r="D92" s="294"/>
      <c r="E92" s="295"/>
      <c r="F92" s="295"/>
      <c r="G92" s="295"/>
      <c r="H92" s="295"/>
      <c r="I92" s="295"/>
      <c r="J92" s="295"/>
      <c r="K92" s="295"/>
      <c r="L92" s="295"/>
      <c r="M92" s="295"/>
      <c r="N92" s="295"/>
    </row>
    <row r="93" ht="18" customHeight="1" spans="1:14">
      <c r="A93" s="292" t="s">
        <v>124</v>
      </c>
      <c r="B93" s="293"/>
      <c r="C93" s="288" t="s">
        <v>125</v>
      </c>
      <c r="D93" s="296"/>
      <c r="E93" s="289"/>
      <c r="F93" s="289"/>
      <c r="G93" s="289"/>
      <c r="H93" s="289"/>
      <c r="I93" s="289"/>
      <c r="J93" s="289"/>
      <c r="K93" s="289"/>
      <c r="L93" s="289"/>
      <c r="M93" s="289"/>
      <c r="N93" s="289"/>
    </row>
  </sheetData>
  <mergeCells count="33">
    <mergeCell ref="A1:N1"/>
    <mergeCell ref="A2:L2"/>
    <mergeCell ref="B3:C3"/>
    <mergeCell ref="A4:B4"/>
    <mergeCell ref="A81:L81"/>
    <mergeCell ref="A82:B82"/>
    <mergeCell ref="C82:N82"/>
    <mergeCell ref="A83:B83"/>
    <mergeCell ref="C83:N83"/>
    <mergeCell ref="A84:B84"/>
    <mergeCell ref="C84:N84"/>
    <mergeCell ref="A85:B85"/>
    <mergeCell ref="C85:N85"/>
    <mergeCell ref="A86:B86"/>
    <mergeCell ref="C86:N86"/>
    <mergeCell ref="A87:B87"/>
    <mergeCell ref="C87:N87"/>
    <mergeCell ref="A88:B88"/>
    <mergeCell ref="C88:N88"/>
    <mergeCell ref="A89:N89"/>
    <mergeCell ref="A90:B90"/>
    <mergeCell ref="C90:N90"/>
    <mergeCell ref="A91:B91"/>
    <mergeCell ref="C91:N91"/>
    <mergeCell ref="A92:B92"/>
    <mergeCell ref="C92:N92"/>
    <mergeCell ref="A93:B93"/>
    <mergeCell ref="C93:N93"/>
    <mergeCell ref="A5:A80"/>
    <mergeCell ref="B5:B8"/>
    <mergeCell ref="B9:B28"/>
    <mergeCell ref="B29:B52"/>
    <mergeCell ref="B53:B80"/>
  </mergeCells>
  <hyperlinks>
    <hyperlink ref="C4" location="'0. 重大故障'!A1" display="0. 重大故障分&#10;（扣分情况）"/>
  </hyperlink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AJ13"/>
  <sheetViews>
    <sheetView showGridLines="0" workbookViewId="0">
      <selection activeCell="B13" sqref="B13"/>
    </sheetView>
  </sheetViews>
  <sheetFormatPr defaultColWidth="4.875" defaultRowHeight="16.5"/>
  <cols>
    <col min="1" max="1" width="13.25" style="184" customWidth="1" collapsed="1"/>
    <col min="2" max="2" width="21" style="184" customWidth="1" collapsed="1"/>
    <col min="3" max="5" width="5.125" style="184" customWidth="1" collapsed="1"/>
    <col min="6" max="14" width="4.5" style="184" customWidth="1" collapsed="1"/>
    <col min="15" max="15" width="4.875" style="184" collapsed="1"/>
    <col min="16" max="20" width="3.75" style="184" customWidth="1" collapsed="1"/>
    <col min="21" max="21" width="4.25" style="184" customWidth="1" collapsed="1"/>
    <col min="22" max="22" width="8" style="184" customWidth="1" collapsed="1"/>
    <col min="23" max="34" width="4.875" style="184" collapsed="1"/>
    <col min="35" max="46" width="4.875" style="182" collapsed="1"/>
    <col min="47" max="16384" width="4.875" style="184" collapsed="1"/>
  </cols>
  <sheetData>
    <row r="1" s="181" customFormat="1" ht="35.25" customHeight="1" spans="1:36">
      <c r="A1" s="185" t="s">
        <v>126</v>
      </c>
      <c r="B1" s="186"/>
      <c r="C1" s="186"/>
      <c r="D1" s="186"/>
      <c r="E1" s="186"/>
      <c r="F1" s="186"/>
      <c r="G1" s="186"/>
      <c r="H1" s="186"/>
      <c r="I1" s="186"/>
      <c r="J1" s="186"/>
      <c r="K1" s="186"/>
      <c r="L1" s="186"/>
      <c r="M1" s="186"/>
      <c r="N1" s="186"/>
      <c r="O1" s="186"/>
      <c r="P1" s="186"/>
      <c r="Q1" s="186"/>
      <c r="R1" s="186"/>
      <c r="S1" s="186"/>
      <c r="T1" s="186"/>
      <c r="U1" s="186"/>
      <c r="V1" s="214"/>
      <c r="W1" s="215"/>
      <c r="X1" s="215"/>
      <c r="Y1" s="215"/>
      <c r="Z1" s="215"/>
      <c r="AA1" s="215"/>
      <c r="AB1" s="215"/>
      <c r="AC1" s="215"/>
      <c r="AD1" s="215"/>
      <c r="AE1" s="215"/>
      <c r="AF1" s="215"/>
      <c r="AG1" s="215"/>
      <c r="AH1" s="215"/>
      <c r="AI1" s="215"/>
      <c r="AJ1" s="215"/>
    </row>
    <row r="2" s="182" customFormat="1" ht="21" customHeight="1" spans="1:34">
      <c r="A2" s="187" t="s">
        <v>127</v>
      </c>
      <c r="B2" s="188"/>
      <c r="C2" s="188"/>
      <c r="D2" s="188"/>
      <c r="E2" s="188"/>
      <c r="F2" s="188"/>
      <c r="G2" s="188"/>
      <c r="H2" s="188"/>
      <c r="I2" s="188"/>
      <c r="J2" s="188"/>
      <c r="K2" s="188"/>
      <c r="L2" s="188"/>
      <c r="M2" s="188"/>
      <c r="N2" s="188"/>
      <c r="O2" s="188"/>
      <c r="P2" s="188"/>
      <c r="Q2" s="188"/>
      <c r="R2" s="188"/>
      <c r="S2" s="188"/>
      <c r="T2" s="188"/>
      <c r="U2" s="188"/>
      <c r="V2" s="216"/>
      <c r="W2" s="184"/>
      <c r="X2" s="184"/>
      <c r="Y2" s="184"/>
      <c r="Z2" s="184"/>
      <c r="AA2" s="184"/>
      <c r="AB2" s="184"/>
      <c r="AC2" s="184"/>
      <c r="AD2" s="184"/>
      <c r="AE2" s="184"/>
      <c r="AF2" s="184"/>
      <c r="AG2" s="184"/>
      <c r="AH2" s="184"/>
    </row>
    <row r="3" ht="21" spans="1:22">
      <c r="A3" s="189" t="s">
        <v>128</v>
      </c>
      <c r="B3" s="190"/>
      <c r="C3" s="190"/>
      <c r="D3" s="190"/>
      <c r="E3" s="190"/>
      <c r="F3" s="190"/>
      <c r="G3" s="190"/>
      <c r="H3" s="190"/>
      <c r="I3" s="190"/>
      <c r="J3" s="190"/>
      <c r="K3" s="190"/>
      <c r="L3" s="190"/>
      <c r="M3" s="190"/>
      <c r="N3" s="190"/>
      <c r="O3" s="190"/>
      <c r="P3" s="190"/>
      <c r="Q3" s="190"/>
      <c r="R3" s="190"/>
      <c r="S3" s="190"/>
      <c r="T3" s="190"/>
      <c r="U3" s="190"/>
      <c r="V3" s="217"/>
    </row>
    <row r="4" s="182" customFormat="1" customHeight="1" outlineLevel="1" spans="1:35">
      <c r="A4" s="191" t="s">
        <v>129</v>
      </c>
      <c r="B4" s="191" t="s">
        <v>130</v>
      </c>
      <c r="C4" s="191" t="s">
        <v>131</v>
      </c>
      <c r="D4" s="191" t="s">
        <v>132</v>
      </c>
      <c r="E4" s="192" t="s">
        <v>133</v>
      </c>
      <c r="F4" s="193"/>
      <c r="G4" s="193"/>
      <c r="H4" s="193"/>
      <c r="I4" s="193"/>
      <c r="J4" s="193"/>
      <c r="K4" s="209"/>
      <c r="L4" s="210" t="s">
        <v>134</v>
      </c>
      <c r="M4" s="210"/>
      <c r="N4" s="210"/>
      <c r="O4" s="210"/>
      <c r="P4" s="210"/>
      <c r="Q4" s="210"/>
      <c r="R4" s="210"/>
      <c r="S4" s="210"/>
      <c r="T4" s="210"/>
      <c r="U4" s="210"/>
      <c r="V4" s="210" t="s">
        <v>135</v>
      </c>
      <c r="W4" s="184"/>
      <c r="X4" s="184"/>
      <c r="Y4" s="184"/>
      <c r="Z4" s="184"/>
      <c r="AA4" s="184"/>
      <c r="AB4" s="184"/>
      <c r="AC4" s="184"/>
      <c r="AD4" s="184"/>
      <c r="AE4" s="184"/>
      <c r="AF4" s="184"/>
      <c r="AG4" s="184"/>
      <c r="AH4" s="184"/>
      <c r="AI4" s="184"/>
    </row>
    <row r="5" s="182" customFormat="1" ht="117" customHeight="1" outlineLevel="1" spans="1:35">
      <c r="A5" s="194"/>
      <c r="B5" s="195" t="s">
        <v>136</v>
      </c>
      <c r="C5" s="194" t="s">
        <v>137</v>
      </c>
      <c r="D5" s="194"/>
      <c r="E5" s="196" t="s">
        <v>138</v>
      </c>
      <c r="F5" s="197"/>
      <c r="G5" s="197"/>
      <c r="H5" s="197"/>
      <c r="I5" s="197"/>
      <c r="J5" s="197"/>
      <c r="K5" s="211"/>
      <c r="L5" s="212"/>
      <c r="M5" s="213"/>
      <c r="N5" s="213"/>
      <c r="O5" s="213"/>
      <c r="P5" s="213"/>
      <c r="Q5" s="213"/>
      <c r="R5" s="218"/>
      <c r="S5" s="213"/>
      <c r="T5" s="213"/>
      <c r="U5" s="212"/>
      <c r="V5" s="194" t="s">
        <v>41</v>
      </c>
      <c r="W5" s="184"/>
      <c r="X5" s="184"/>
      <c r="Y5" s="184"/>
      <c r="Z5" s="184"/>
      <c r="AA5" s="184"/>
      <c r="AB5" s="184"/>
      <c r="AC5" s="184"/>
      <c r="AD5" s="184"/>
      <c r="AE5" s="184"/>
      <c r="AF5" s="184"/>
      <c r="AG5" s="184"/>
      <c r="AH5" s="184"/>
      <c r="AI5" s="184"/>
    </row>
    <row r="6" s="183" customFormat="1" ht="23.1" customHeight="1" spans="1:22">
      <c r="A6" s="198" t="s">
        <v>39</v>
      </c>
      <c r="B6" s="199" t="s">
        <v>40</v>
      </c>
      <c r="C6" s="200" t="s">
        <v>139</v>
      </c>
      <c r="D6" s="200"/>
      <c r="E6" s="201" t="s">
        <v>41</v>
      </c>
      <c r="F6" s="201"/>
      <c r="G6" s="201" t="s">
        <v>42</v>
      </c>
      <c r="H6" s="201"/>
      <c r="I6" s="201" t="s">
        <v>43</v>
      </c>
      <c r="J6" s="201"/>
      <c r="K6" s="201" t="s">
        <v>44</v>
      </c>
      <c r="L6" s="201"/>
      <c r="M6" s="201" t="s">
        <v>140</v>
      </c>
      <c r="N6" s="201"/>
      <c r="O6" s="201" t="s">
        <v>141</v>
      </c>
      <c r="P6" s="201"/>
      <c r="Q6" s="201" t="s">
        <v>45</v>
      </c>
      <c r="R6" s="201" t="s">
        <v>46</v>
      </c>
      <c r="S6" s="201" t="s">
        <v>47</v>
      </c>
      <c r="T6" s="201" t="s">
        <v>48</v>
      </c>
      <c r="U6" s="201" t="s">
        <v>49</v>
      </c>
      <c r="V6" s="201" t="s">
        <v>50</v>
      </c>
    </row>
    <row r="7" s="183" customFormat="1" ht="53.45" customHeight="1" outlineLevel="1" spans="1:22">
      <c r="A7" s="202" t="s">
        <v>142</v>
      </c>
      <c r="B7" s="203" t="s">
        <v>143</v>
      </c>
      <c r="C7" s="204"/>
      <c r="D7" s="205"/>
      <c r="E7" s="206"/>
      <c r="F7" s="207"/>
      <c r="G7" s="204"/>
      <c r="H7" s="205"/>
      <c r="I7" s="204"/>
      <c r="J7" s="205"/>
      <c r="K7" s="204"/>
      <c r="L7" s="205"/>
      <c r="M7" s="204"/>
      <c r="N7" s="205"/>
      <c r="O7" s="204"/>
      <c r="P7" s="205"/>
      <c r="Q7" s="219"/>
      <c r="R7" s="219"/>
      <c r="S7" s="219"/>
      <c r="T7" s="219"/>
      <c r="U7" s="220">
        <v>0</v>
      </c>
      <c r="V7" s="221" t="s">
        <v>144</v>
      </c>
    </row>
    <row r="8" spans="4:4">
      <c r="D8" s="208"/>
    </row>
    <row r="9" spans="4:4">
      <c r="D9" s="208"/>
    </row>
    <row r="10" spans="4:4">
      <c r="D10" s="208"/>
    </row>
    <row r="11" spans="4:4">
      <c r="D11" s="208"/>
    </row>
    <row r="12" spans="4:4">
      <c r="D12" s="208"/>
    </row>
    <row r="13" spans="4:4">
      <c r="D13" s="208"/>
    </row>
  </sheetData>
  <mergeCells count="21">
    <mergeCell ref="A1:V1"/>
    <mergeCell ref="A2:V2"/>
    <mergeCell ref="A3:V3"/>
    <mergeCell ref="E4:K4"/>
    <mergeCell ref="L4:U4"/>
    <mergeCell ref="E5:K5"/>
    <mergeCell ref="L5:R5"/>
    <mergeCell ref="C6:D6"/>
    <mergeCell ref="E6:F6"/>
    <mergeCell ref="G6:H6"/>
    <mergeCell ref="I6:J6"/>
    <mergeCell ref="K6:L6"/>
    <mergeCell ref="M6:N6"/>
    <mergeCell ref="O6:P6"/>
    <mergeCell ref="C7:D7"/>
    <mergeCell ref="E7:F7"/>
    <mergeCell ref="G7:H7"/>
    <mergeCell ref="I7:J7"/>
    <mergeCell ref="K7:L7"/>
    <mergeCell ref="M7:N7"/>
    <mergeCell ref="O7:P7"/>
  </mergeCell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Y2"/>
  <sheetViews>
    <sheetView zoomScale="130" zoomScaleNormal="130" workbookViewId="0">
      <selection activeCell="A2" sqref="$A2:$XFD2"/>
    </sheetView>
  </sheetViews>
  <sheetFormatPr defaultColWidth="6.625" defaultRowHeight="30.6" customHeight="1" outlineLevelRow="1"/>
  <cols>
    <col min="1" max="1" width="6.625" style="173" collapsed="1"/>
    <col min="2" max="2" width="11.5" style="173" customWidth="1" collapsed="1"/>
    <col min="3" max="3" width="42.125" style="173" customWidth="1" collapsed="1"/>
    <col min="4" max="4" width="11.875" style="173" customWidth="1" collapsed="1"/>
    <col min="5" max="5" width="8.125" style="173" customWidth="1" collapsed="1"/>
    <col min="6" max="6" width="16.875" style="173" customWidth="1" collapsed="1"/>
    <col min="7" max="7" width="12.875" style="173" customWidth="1" collapsed="1"/>
    <col min="8" max="8" width="21.125" style="174" customWidth="1" collapsed="1"/>
    <col min="9" max="9" width="17" style="174" customWidth="1" collapsed="1"/>
    <col min="10" max="10" width="12.5" style="173" customWidth="1" collapsed="1"/>
    <col min="11" max="11" width="14.5" style="173" customWidth="1" collapsed="1"/>
    <col min="12" max="12" width="15.125" style="175" customWidth="1" collapsed="1"/>
    <col min="13" max="13" width="11.5" style="173" customWidth="1" collapsed="1"/>
    <col min="14" max="14" width="12.875" style="173" customWidth="1" collapsed="1"/>
    <col min="15" max="16340" width="6.625" style="173" collapsed="1"/>
    <col min="16341" max="16341" width="6.625" style="175" collapsed="1"/>
    <col min="16342" max="16384" width="6.625" style="173" collapsed="1"/>
  </cols>
  <sheetData>
    <row r="1" s="172" customFormat="1" customHeight="1" spans="1:25">
      <c r="A1" s="176" t="s">
        <v>145</v>
      </c>
      <c r="B1" s="176" t="s">
        <v>146</v>
      </c>
      <c r="C1" s="176" t="s">
        <v>147</v>
      </c>
      <c r="D1" s="176" t="s">
        <v>148</v>
      </c>
      <c r="E1" s="176" t="s">
        <v>149</v>
      </c>
      <c r="F1" s="176" t="s">
        <v>150</v>
      </c>
      <c r="G1" s="176" t="s">
        <v>131</v>
      </c>
      <c r="H1" s="177" t="s">
        <v>151</v>
      </c>
      <c r="I1" s="178" t="s">
        <v>152</v>
      </c>
      <c r="J1" s="179" t="s">
        <v>153</v>
      </c>
      <c r="K1" s="180" t="s">
        <v>154</v>
      </c>
      <c r="L1" s="177" t="s">
        <v>155</v>
      </c>
      <c r="M1" s="177" t="s">
        <v>156</v>
      </c>
      <c r="N1" s="177" t="s">
        <v>50</v>
      </c>
      <c r="O1" s="173"/>
      <c r="P1" s="173"/>
      <c r="Q1" s="173"/>
      <c r="R1" s="173"/>
      <c r="S1" s="173"/>
      <c r="T1" s="173"/>
      <c r="U1" s="173"/>
      <c r="V1" s="173"/>
      <c r="W1" s="173"/>
      <c r="X1" s="173"/>
      <c r="Y1" s="173"/>
    </row>
    <row r="2" ht="15" spans="1:13">
      <c r="A2" t="s">
        <v>157</v>
      </c>
      <c r="B2" s="141" t="s">
        <v>158</v>
      </c>
      <c r="C2" t="s">
        <v>159</v>
      </c>
      <c r="D2" t="s">
        <v>160</v>
      </c>
      <c r="E2" t="s">
        <v>161</v>
      </c>
      <c r="F2" t="s">
        <v>162</v>
      </c>
      <c r="G2" t="s">
        <v>163</v>
      </c>
      <c r="H2" t="s">
        <v>164</v>
      </c>
      <c r="I2" t="s">
        <v>165</v>
      </c>
      <c r="J2" t="s">
        <v>166</v>
      </c>
      <c r="K2" t="s">
        <v>166</v>
      </c>
      <c r="L2" t="s">
        <v>167</v>
      </c>
      <c r="M2" t="s">
        <v>168</v>
      </c>
    </row>
  </sheetData>
  <autoFilter ref="A1:L3">
    <extLst/>
  </autoFilter>
  <dataValidations count="1">
    <dataValidation type="whole" operator="between" allowBlank="1" showInputMessage="1" showErrorMessage="1" sqref="A2:A3">
      <formula1>1</formula1>
      <formula2>99999999999999900</formula2>
    </dataValidation>
  </dataValidations>
  <hyperlinks>
    <hyperlink ref="B2" r:id="rId1" display="5977"/>
  </hyperlink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
  <sheetViews>
    <sheetView topLeftCell="A10" workbookViewId="0">
      <selection activeCell="K33" sqref="K33"/>
    </sheetView>
  </sheetViews>
  <sheetFormatPr defaultColWidth="27.25" defaultRowHeight="30"/>
  <cols>
    <col min="1" max="1" width="10.125" style="169" customWidth="1" collapsed="1"/>
    <col min="2" max="2" width="6.125" style="169" customWidth="1" collapsed="1"/>
    <col min="3" max="3" width="14.625" style="169" customWidth="1" collapsed="1"/>
    <col min="4" max="4" width="51.625" style="170" customWidth="1" collapsed="1"/>
    <col min="5" max="6" width="19" style="169" customWidth="1" collapsed="1"/>
    <col min="7" max="7" width="10.125" style="169" customWidth="1" collapsed="1"/>
    <col min="8" max="8" width="14.625" style="169" customWidth="1" collapsed="1"/>
    <col min="9" max="10" width="19" style="169" customWidth="1" collapsed="1"/>
    <col min="11" max="12" width="10.125" style="169" customWidth="1" collapsed="1"/>
    <col min="13" max="13" width="27.25" style="169" customWidth="1" collapsed="1"/>
    <col min="14" max="16384" width="27.25" style="169" collapsed="1"/>
  </cols>
  <sheetData>
    <row r="1" s="168" customFormat="1" spans="1:12">
      <c r="A1" s="171" t="s">
        <v>145</v>
      </c>
      <c r="B1" s="171" t="s">
        <v>169</v>
      </c>
      <c r="C1" s="171" t="s">
        <v>170</v>
      </c>
      <c r="D1" s="171" t="s">
        <v>171</v>
      </c>
      <c r="E1" s="171" t="s">
        <v>172</v>
      </c>
      <c r="F1" s="171" t="s">
        <v>173</v>
      </c>
      <c r="G1" s="171" t="s">
        <v>174</v>
      </c>
      <c r="H1" s="171" t="s">
        <v>175</v>
      </c>
      <c r="I1" s="171" t="s">
        <v>176</v>
      </c>
      <c r="J1" s="171" t="s">
        <v>177</v>
      </c>
      <c r="K1" s="171" t="s">
        <v>178</v>
      </c>
      <c r="L1" s="171" t="s">
        <v>131</v>
      </c>
    </row>
    <row r="2" ht="15" spans="1:12">
      <c r="A2" t="s">
        <v>157</v>
      </c>
      <c r="B2" s="141" t="s">
        <v>179</v>
      </c>
      <c r="C2" t="s">
        <v>180</v>
      </c>
      <c r="D2" t="s">
        <v>181</v>
      </c>
      <c r="E2" t="s">
        <v>162</v>
      </c>
      <c r="F2" t="s">
        <v>182</v>
      </c>
      <c r="G2" t="s">
        <v>183</v>
      </c>
      <c r="H2" t="s">
        <v>184</v>
      </c>
      <c r="I2" t="s">
        <v>185</v>
      </c>
      <c r="J2" t="s">
        <v>186</v>
      </c>
      <c r="K2" t="s">
        <v>187</v>
      </c>
      <c r="L2" t="s">
        <v>188</v>
      </c>
    </row>
    <row r="3" ht="15" spans="1:12">
      <c r="A3" t="s">
        <v>189</v>
      </c>
      <c r="B3" s="141" t="s">
        <v>190</v>
      </c>
      <c r="C3" t="s">
        <v>180</v>
      </c>
      <c r="D3" t="s">
        <v>191</v>
      </c>
      <c r="E3" t="s">
        <v>192</v>
      </c>
      <c r="F3" t="s">
        <v>193</v>
      </c>
      <c r="G3" t="s">
        <v>194</v>
      </c>
      <c r="H3" t="s">
        <v>195</v>
      </c>
      <c r="I3" t="s">
        <v>196</v>
      </c>
      <c r="J3" t="s">
        <v>197</v>
      </c>
      <c r="K3" t="s">
        <v>198</v>
      </c>
      <c r="L3" t="s">
        <v>199</v>
      </c>
    </row>
    <row r="4" ht="15" spans="1:12">
      <c r="A4" t="s">
        <v>200</v>
      </c>
      <c r="B4" s="141" t="s">
        <v>201</v>
      </c>
      <c r="C4" t="s">
        <v>180</v>
      </c>
      <c r="D4" t="s">
        <v>202</v>
      </c>
      <c r="E4" t="s">
        <v>162</v>
      </c>
      <c r="F4" t="s">
        <v>182</v>
      </c>
      <c r="G4" t="s">
        <v>203</v>
      </c>
      <c r="H4" t="s">
        <v>184</v>
      </c>
      <c r="I4" t="s">
        <v>186</v>
      </c>
      <c r="J4" t="s">
        <v>204</v>
      </c>
      <c r="K4" t="s">
        <v>187</v>
      </c>
      <c r="L4" t="s">
        <v>188</v>
      </c>
    </row>
    <row r="5" ht="15" spans="1:12">
      <c r="A5" t="s">
        <v>205</v>
      </c>
      <c r="B5" s="141" t="s">
        <v>206</v>
      </c>
      <c r="C5" t="s">
        <v>180</v>
      </c>
      <c r="D5" t="s">
        <v>207</v>
      </c>
      <c r="E5" t="s">
        <v>162</v>
      </c>
      <c r="F5" t="s">
        <v>182</v>
      </c>
      <c r="G5" t="s">
        <v>208</v>
      </c>
      <c r="H5" t="s">
        <v>184</v>
      </c>
      <c r="I5" t="s">
        <v>209</v>
      </c>
      <c r="J5" t="s">
        <v>209</v>
      </c>
      <c r="K5" t="s">
        <v>187</v>
      </c>
      <c r="L5" t="s">
        <v>188</v>
      </c>
    </row>
    <row r="6" ht="15" spans="1:12">
      <c r="A6" t="s">
        <v>210</v>
      </c>
      <c r="B6" s="141" t="s">
        <v>211</v>
      </c>
      <c r="C6" t="s">
        <v>180</v>
      </c>
      <c r="D6" t="s">
        <v>212</v>
      </c>
      <c r="E6" t="s">
        <v>192</v>
      </c>
      <c r="F6" t="s">
        <v>193</v>
      </c>
      <c r="G6" t="s">
        <v>213</v>
      </c>
      <c r="H6" t="s">
        <v>195</v>
      </c>
      <c r="I6" t="s">
        <v>209</v>
      </c>
      <c r="J6" t="s">
        <v>214</v>
      </c>
      <c r="K6" t="s">
        <v>198</v>
      </c>
      <c r="L6" t="s">
        <v>215</v>
      </c>
    </row>
    <row r="7" ht="15" spans="1:12">
      <c r="A7" t="s">
        <v>216</v>
      </c>
      <c r="B7" s="141" t="s">
        <v>217</v>
      </c>
      <c r="C7" t="s">
        <v>180</v>
      </c>
      <c r="D7" t="s">
        <v>218</v>
      </c>
      <c r="E7" t="s">
        <v>162</v>
      </c>
      <c r="F7" t="s">
        <v>182</v>
      </c>
      <c r="G7" t="s">
        <v>219</v>
      </c>
      <c r="H7" t="s">
        <v>184</v>
      </c>
      <c r="I7" t="s">
        <v>204</v>
      </c>
      <c r="J7" t="s">
        <v>204</v>
      </c>
      <c r="K7" t="s">
        <v>198</v>
      </c>
      <c r="L7" t="s">
        <v>188</v>
      </c>
    </row>
    <row r="8" ht="15" spans="1:12">
      <c r="A8" t="s">
        <v>220</v>
      </c>
      <c r="B8" s="141" t="s">
        <v>221</v>
      </c>
      <c r="C8" t="s">
        <v>180</v>
      </c>
      <c r="D8" t="s">
        <v>222</v>
      </c>
      <c r="E8" t="s">
        <v>162</v>
      </c>
      <c r="F8" t="s">
        <v>182</v>
      </c>
      <c r="G8" t="s">
        <v>223</v>
      </c>
      <c r="H8" t="s">
        <v>184</v>
      </c>
      <c r="I8" t="s">
        <v>204</v>
      </c>
      <c r="J8" t="s">
        <v>204</v>
      </c>
      <c r="K8" t="s">
        <v>198</v>
      </c>
      <c r="L8" t="s">
        <v>188</v>
      </c>
    </row>
    <row r="9" ht="15" spans="1:12">
      <c r="A9" t="s">
        <v>224</v>
      </c>
      <c r="B9" s="141" t="s">
        <v>225</v>
      </c>
      <c r="C9" t="s">
        <v>180</v>
      </c>
      <c r="D9" t="s">
        <v>226</v>
      </c>
      <c r="E9" t="s">
        <v>162</v>
      </c>
      <c r="F9" t="s">
        <v>182</v>
      </c>
      <c r="G9" t="s">
        <v>227</v>
      </c>
      <c r="H9" t="s">
        <v>184</v>
      </c>
      <c r="I9" t="s">
        <v>228</v>
      </c>
      <c r="J9" t="s">
        <v>229</v>
      </c>
      <c r="K9" t="s">
        <v>187</v>
      </c>
      <c r="L9" t="s">
        <v>188</v>
      </c>
    </row>
    <row r="10" ht="15" spans="1:12">
      <c r="A10" t="s">
        <v>230</v>
      </c>
      <c r="B10" s="141" t="s">
        <v>231</v>
      </c>
      <c r="C10" t="s">
        <v>180</v>
      </c>
      <c r="D10" t="s">
        <v>232</v>
      </c>
      <c r="E10" t="s">
        <v>162</v>
      </c>
      <c r="F10" t="s">
        <v>182</v>
      </c>
      <c r="G10" t="s">
        <v>233</v>
      </c>
      <c r="H10" t="s">
        <v>195</v>
      </c>
      <c r="I10" t="s">
        <v>214</v>
      </c>
      <c r="J10" t="s">
        <v>234</v>
      </c>
      <c r="K10" t="s">
        <v>235</v>
      </c>
      <c r="L10" t="s">
        <v>188</v>
      </c>
    </row>
    <row r="11" ht="15" spans="1:12">
      <c r="A11" t="s">
        <v>236</v>
      </c>
      <c r="B11" s="141" t="s">
        <v>237</v>
      </c>
      <c r="C11" t="s">
        <v>180</v>
      </c>
      <c r="D11" t="s">
        <v>238</v>
      </c>
      <c r="E11" t="s">
        <v>162</v>
      </c>
      <c r="F11" t="s">
        <v>182</v>
      </c>
      <c r="G11" t="s">
        <v>239</v>
      </c>
      <c r="H11" t="s">
        <v>184</v>
      </c>
      <c r="I11" t="s">
        <v>214</v>
      </c>
      <c r="J11" t="s">
        <v>240</v>
      </c>
      <c r="K11" t="s">
        <v>187</v>
      </c>
      <c r="L11" t="s">
        <v>188</v>
      </c>
    </row>
    <row r="12" ht="15" spans="1:12">
      <c r="A12" t="s">
        <v>241</v>
      </c>
      <c r="B12" s="141" t="s">
        <v>242</v>
      </c>
      <c r="C12" t="s">
        <v>180</v>
      </c>
      <c r="D12" t="s">
        <v>243</v>
      </c>
      <c r="E12" t="s">
        <v>162</v>
      </c>
      <c r="F12" t="s">
        <v>244</v>
      </c>
      <c r="G12" t="s">
        <v>245</v>
      </c>
      <c r="H12" t="s">
        <v>246</v>
      </c>
      <c r="I12" t="s">
        <v>240</v>
      </c>
      <c r="J12" t="s">
        <v>229</v>
      </c>
      <c r="K12" t="s">
        <v>187</v>
      </c>
      <c r="L12" t="s">
        <v>163</v>
      </c>
    </row>
    <row r="13" ht="15" spans="1:12">
      <c r="A13" t="s">
        <v>247</v>
      </c>
      <c r="B13" s="141" t="s">
        <v>248</v>
      </c>
      <c r="C13" t="s">
        <v>180</v>
      </c>
      <c r="D13" t="s">
        <v>249</v>
      </c>
      <c r="E13" t="s">
        <v>162</v>
      </c>
      <c r="F13" t="s">
        <v>182</v>
      </c>
      <c r="G13" t="s">
        <v>250</v>
      </c>
      <c r="H13" t="s">
        <v>184</v>
      </c>
      <c r="I13" t="s">
        <v>240</v>
      </c>
      <c r="J13" t="s">
        <v>240</v>
      </c>
      <c r="K13" t="s">
        <v>198</v>
      </c>
      <c r="L13" t="s">
        <v>188</v>
      </c>
    </row>
    <row r="14" ht="15" spans="1:12">
      <c r="A14" t="s">
        <v>251</v>
      </c>
      <c r="B14" s="141" t="s">
        <v>252</v>
      </c>
      <c r="C14" t="s">
        <v>161</v>
      </c>
      <c r="D14" t="s">
        <v>253</v>
      </c>
      <c r="E14" t="s">
        <v>162</v>
      </c>
      <c r="F14" t="s">
        <v>182</v>
      </c>
      <c r="G14" t="s">
        <v>254</v>
      </c>
      <c r="H14" t="s">
        <v>184</v>
      </c>
      <c r="I14" t="s">
        <v>255</v>
      </c>
      <c r="J14" t="s">
        <v>256</v>
      </c>
      <c r="K14" t="s">
        <v>198</v>
      </c>
      <c r="L14" t="s">
        <v>257</v>
      </c>
    </row>
    <row r="15" ht="15" spans="1:12">
      <c r="A15" t="s">
        <v>258</v>
      </c>
      <c r="B15" s="141" t="s">
        <v>259</v>
      </c>
      <c r="C15" t="s">
        <v>161</v>
      </c>
      <c r="D15" t="s">
        <v>260</v>
      </c>
      <c r="E15" t="s">
        <v>162</v>
      </c>
      <c r="F15" t="s">
        <v>182</v>
      </c>
      <c r="G15" t="s">
        <v>261</v>
      </c>
      <c r="H15" t="s">
        <v>184</v>
      </c>
      <c r="I15" t="s">
        <v>255</v>
      </c>
      <c r="J15" t="s">
        <v>256</v>
      </c>
      <c r="K15" t="s">
        <v>187</v>
      </c>
      <c r="L15" t="s">
        <v>188</v>
      </c>
    </row>
    <row r="16" ht="15" spans="1:12">
      <c r="A16" t="s">
        <v>262</v>
      </c>
      <c r="B16" s="141" t="s">
        <v>263</v>
      </c>
      <c r="C16" t="s">
        <v>180</v>
      </c>
      <c r="D16" t="s">
        <v>264</v>
      </c>
      <c r="E16" t="s">
        <v>162</v>
      </c>
      <c r="F16" t="s">
        <v>182</v>
      </c>
      <c r="G16" t="s">
        <v>265</v>
      </c>
      <c r="H16" t="s">
        <v>246</v>
      </c>
      <c r="I16" t="s">
        <v>255</v>
      </c>
      <c r="J16" t="s">
        <v>256</v>
      </c>
      <c r="K16" t="s">
        <v>198</v>
      </c>
      <c r="L16" t="s">
        <v>163</v>
      </c>
    </row>
    <row r="17" ht="15" spans="1:12">
      <c r="A17" t="s">
        <v>266</v>
      </c>
      <c r="B17" s="141" t="s">
        <v>267</v>
      </c>
      <c r="C17" t="s">
        <v>180</v>
      </c>
      <c r="D17" t="s">
        <v>268</v>
      </c>
      <c r="E17" t="s">
        <v>162</v>
      </c>
      <c r="F17" t="s">
        <v>182</v>
      </c>
      <c r="G17" t="s">
        <v>269</v>
      </c>
      <c r="H17" t="s">
        <v>195</v>
      </c>
      <c r="I17" t="s">
        <v>255</v>
      </c>
      <c r="J17" t="s">
        <v>270</v>
      </c>
      <c r="K17" t="s">
        <v>187</v>
      </c>
      <c r="L17" t="s">
        <v>188</v>
      </c>
    </row>
    <row r="18" ht="15" spans="1:12">
      <c r="A18" t="s">
        <v>271</v>
      </c>
      <c r="B18" s="141" t="s">
        <v>272</v>
      </c>
      <c r="C18" t="s">
        <v>161</v>
      </c>
      <c r="D18" t="s">
        <v>273</v>
      </c>
      <c r="E18" t="s">
        <v>162</v>
      </c>
      <c r="F18" t="s">
        <v>182</v>
      </c>
      <c r="G18" t="s">
        <v>274</v>
      </c>
      <c r="H18" t="s">
        <v>184</v>
      </c>
      <c r="I18" t="s">
        <v>275</v>
      </c>
      <c r="J18" t="s">
        <v>256</v>
      </c>
      <c r="K18" t="s">
        <v>187</v>
      </c>
      <c r="L18" t="s">
        <v>188</v>
      </c>
    </row>
    <row r="19" ht="15" spans="1:12">
      <c r="A19" t="s">
        <v>276</v>
      </c>
      <c r="B19" s="141" t="s">
        <v>277</v>
      </c>
      <c r="C19" t="s">
        <v>161</v>
      </c>
      <c r="D19" t="s">
        <v>278</v>
      </c>
      <c r="E19" t="s">
        <v>162</v>
      </c>
      <c r="F19" t="s">
        <v>182</v>
      </c>
      <c r="G19" t="s">
        <v>279</v>
      </c>
      <c r="H19" t="s">
        <v>184</v>
      </c>
      <c r="I19" t="s">
        <v>275</v>
      </c>
      <c r="J19" t="s">
        <v>256</v>
      </c>
      <c r="K19" t="s">
        <v>198</v>
      </c>
      <c r="L19" t="s">
        <v>188</v>
      </c>
    </row>
    <row r="20" ht="15" spans="1:12">
      <c r="A20" t="s">
        <v>280</v>
      </c>
      <c r="B20" s="141" t="s">
        <v>281</v>
      </c>
      <c r="C20" t="s">
        <v>180</v>
      </c>
      <c r="D20" t="s">
        <v>282</v>
      </c>
      <c r="E20" t="s">
        <v>162</v>
      </c>
      <c r="F20" t="s">
        <v>182</v>
      </c>
      <c r="G20" t="s">
        <v>283</v>
      </c>
      <c r="H20" t="s">
        <v>246</v>
      </c>
      <c r="I20" t="s">
        <v>275</v>
      </c>
      <c r="J20" t="s">
        <v>270</v>
      </c>
      <c r="K20" t="s">
        <v>198</v>
      </c>
      <c r="L20" t="s">
        <v>168</v>
      </c>
    </row>
    <row r="21" ht="15" spans="1:12">
      <c r="A21" t="s">
        <v>284</v>
      </c>
      <c r="B21" s="141" t="s">
        <v>285</v>
      </c>
      <c r="C21" t="s">
        <v>180</v>
      </c>
      <c r="D21" t="s">
        <v>286</v>
      </c>
      <c r="E21" t="s">
        <v>162</v>
      </c>
      <c r="F21" t="s">
        <v>182</v>
      </c>
      <c r="G21" t="s">
        <v>287</v>
      </c>
      <c r="H21" t="s">
        <v>184</v>
      </c>
      <c r="I21" t="s">
        <v>275</v>
      </c>
      <c r="J21" t="s">
        <v>270</v>
      </c>
      <c r="K21" t="s">
        <v>198</v>
      </c>
      <c r="L21" t="s">
        <v>168</v>
      </c>
    </row>
    <row r="22" ht="15" spans="1:12">
      <c r="A22" t="s">
        <v>288</v>
      </c>
      <c r="B22" s="141" t="s">
        <v>289</v>
      </c>
      <c r="C22" t="s">
        <v>180</v>
      </c>
      <c r="D22" t="s">
        <v>290</v>
      </c>
      <c r="E22" t="s">
        <v>162</v>
      </c>
      <c r="F22" t="s">
        <v>182</v>
      </c>
      <c r="G22" t="s">
        <v>287</v>
      </c>
      <c r="H22" t="s">
        <v>246</v>
      </c>
      <c r="I22" t="s">
        <v>275</v>
      </c>
      <c r="J22" t="s">
        <v>270</v>
      </c>
      <c r="K22" t="s">
        <v>198</v>
      </c>
      <c r="L22" t="s">
        <v>168</v>
      </c>
    </row>
    <row r="23" ht="15" spans="1:12">
      <c r="A23" t="s">
        <v>291</v>
      </c>
      <c r="B23" s="141" t="s">
        <v>292</v>
      </c>
      <c r="C23" t="s">
        <v>180</v>
      </c>
      <c r="D23" t="s">
        <v>293</v>
      </c>
      <c r="E23" t="s">
        <v>192</v>
      </c>
      <c r="F23" t="s">
        <v>193</v>
      </c>
      <c r="G23" t="s">
        <v>294</v>
      </c>
      <c r="H23" t="s">
        <v>195</v>
      </c>
      <c r="I23" t="s">
        <v>295</v>
      </c>
      <c r="J23" t="s">
        <v>256</v>
      </c>
      <c r="K23" t="s">
        <v>198</v>
      </c>
      <c r="L23" t="s">
        <v>199</v>
      </c>
    </row>
    <row r="24" ht="15" spans="1:12">
      <c r="A24" t="s">
        <v>296</v>
      </c>
      <c r="B24" s="141" t="s">
        <v>297</v>
      </c>
      <c r="C24" t="s">
        <v>180</v>
      </c>
      <c r="D24" t="s">
        <v>298</v>
      </c>
      <c r="E24" t="s">
        <v>162</v>
      </c>
      <c r="F24" t="s">
        <v>182</v>
      </c>
      <c r="G24" t="s">
        <v>299</v>
      </c>
      <c r="H24" t="s">
        <v>184</v>
      </c>
      <c r="I24" t="s">
        <v>256</v>
      </c>
      <c r="J24" t="s">
        <v>270</v>
      </c>
      <c r="K24" t="s">
        <v>187</v>
      </c>
      <c r="L24" t="s">
        <v>188</v>
      </c>
    </row>
    <row r="25" ht="15" spans="1:12">
      <c r="A25" t="s">
        <v>300</v>
      </c>
      <c r="B25" s="141" t="s">
        <v>301</v>
      </c>
      <c r="C25" t="s">
        <v>180</v>
      </c>
      <c r="D25" t="s">
        <v>302</v>
      </c>
      <c r="E25" t="s">
        <v>162</v>
      </c>
      <c r="F25" t="s">
        <v>182</v>
      </c>
      <c r="G25" t="s">
        <v>303</v>
      </c>
      <c r="H25" t="s">
        <v>184</v>
      </c>
      <c r="I25" t="s">
        <v>270</v>
      </c>
      <c r="J25" t="s">
        <v>270</v>
      </c>
      <c r="K25" t="s">
        <v>198</v>
      </c>
      <c r="L25" t="s">
        <v>188</v>
      </c>
    </row>
  </sheetData>
  <hyperlinks>
    <hyperlink ref="B1" r:id="rId1" display="ID" tooltip="http://192.168.10.27:81/zentao/testtask-browse-9-0-local,totalStatus-id_asc-17-20.html"/>
    <hyperlink ref="C1" r:id="rId2" display="优先级" tooltip="http://192.168.10.27:81/zentao/testtask-browse-9-0-local,totalStatus-pri_asc-17-20.html"/>
    <hyperlink ref="D1" r:id="rId3" display="名称" tooltip="http://192.168.10.27:81/zentao/testtask-browse-9-0-local,totalStatus-name_asc-17-20.html"/>
    <hyperlink ref="E1" r:id="rId4" display="所属产品" tooltip="http://192.168.10.27:81/zentao/testtask-browse-9-0-local,totalStatus-product_asc-17-20.html"/>
    <hyperlink ref="F1" r:id="rId5" display="所属项目" tooltip="http://192.168.10.27:81/zentao/testtask-browse-9-0-local,totalStatus-project_asc-17-20.html"/>
    <hyperlink ref="G1" r:id="rId6" display="版本" tooltip="http://192.168.10.27:81/zentao/testtask-browse-9-0-local,totalStatus-build_asc-17-20.html"/>
    <hyperlink ref="H1" r:id="rId7" display="负责人" tooltip="http://192.168.10.27:81/zentao/testtask-browse-9-0-local,totalStatus-owner_asc-17-20.html"/>
    <hyperlink ref="I1" r:id="rId8" display="开始日期" tooltip="http://192.168.10.27:81/zentao/testtask-browse-9-0-local,totalStatus-begin_asc-17-20.html"/>
    <hyperlink ref="J1" r:id="rId9" display="结束日期" tooltip="http://192.168.10.27:81/zentao/testtask-browse-9-0-local,totalStatus-end_asc-17-20.html"/>
    <hyperlink ref="K1" r:id="rId10" display="状态" tooltip="http://192.168.10.27:81/zentao/testtask-browse-9-0-local,totalStatus-status_asc-17-20.html"/>
    <hyperlink ref="B2" r:id="rId11" display="6444"/>
    <hyperlink ref="B3" r:id="rId12" display="6449"/>
    <hyperlink ref="B4" r:id="rId13" display="6451"/>
    <hyperlink ref="B5" r:id="rId14" display="6463"/>
    <hyperlink ref="B6" r:id="rId15" display="6465"/>
    <hyperlink ref="B7" r:id="rId16" display="6468"/>
    <hyperlink ref="B8" r:id="rId17" display="6469"/>
    <hyperlink ref="B9" r:id="rId18" display="6484"/>
    <hyperlink ref="B10" r:id="rId19" display="6488"/>
    <hyperlink ref="B11" r:id="rId20" display="6489"/>
    <hyperlink ref="B12" r:id="rId21" display="6491"/>
    <hyperlink ref="B13" r:id="rId22" display="6494"/>
    <hyperlink ref="B14" r:id="rId23" display="6500"/>
    <hyperlink ref="B15" r:id="rId24" display="6501"/>
    <hyperlink ref="B16" r:id="rId25" display="6505"/>
    <hyperlink ref="B17" r:id="rId26" display="6508"/>
    <hyperlink ref="B18" r:id="rId27" display="6511"/>
    <hyperlink ref="B19" r:id="rId28" display="6515"/>
    <hyperlink ref="B20" r:id="rId29" display="6517"/>
    <hyperlink ref="B21" r:id="rId30" display="6518"/>
    <hyperlink ref="B22" r:id="rId31" display="6519"/>
    <hyperlink ref="B23" r:id="rId32" display="6521"/>
    <hyperlink ref="B24" r:id="rId33" display="6525"/>
    <hyperlink ref="B25" r:id="rId34" display="6528"/>
    <hyperlink ref="B26" r:id="rId35"/>
    <hyperlink ref="B27" r:id="rId36"/>
    <hyperlink ref="B28" r:id="rId37"/>
    <hyperlink ref="B29" r:id="rId38"/>
    <hyperlink ref="B30" r:id="rId39"/>
    <hyperlink ref="B31" r:id="rId40"/>
    <hyperlink ref="B32" r:id="rId41"/>
    <hyperlink ref="B33" r:id="rId42"/>
    <hyperlink ref="B34" r:id="rId43"/>
    <hyperlink ref="B35" r:id="rId44"/>
    <hyperlink ref="B36" r:id="rId45"/>
    <hyperlink ref="B37" r:id="rId46"/>
    <hyperlink ref="B38" r:id="rId47"/>
    <hyperlink ref="B39" r:id="rId48"/>
    <hyperlink ref="B40" r:id="rId49"/>
    <hyperlink ref="B41" r:id="rId50"/>
    <hyperlink ref="B42" r:id="rId51"/>
    <hyperlink ref="B43" r:id="rId52"/>
    <hyperlink ref="B44" r:id="rId53"/>
    <hyperlink ref="B45" r:id="rId54"/>
    <hyperlink ref="B46" r:id="rId55"/>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workbookViewId="0">
      <selection activeCell="E12" sqref="E12"/>
    </sheetView>
  </sheetViews>
  <sheetFormatPr defaultColWidth="9" defaultRowHeight="30.6" customHeight="1"/>
  <cols>
    <col min="1" max="1" width="9" style="166" collapsed="1"/>
    <col min="2" max="2" width="11.375" style="166" customWidth="1" collapsed="1"/>
    <col min="3" max="3" width="9" style="166" collapsed="1"/>
    <col min="4" max="4" width="53.75" style="166" customWidth="1" collapsed="1"/>
    <col min="5" max="8" width="9" style="166" collapsed="1"/>
    <col min="9" max="9" width="15.25" style="166" customWidth="1" collapsed="1"/>
    <col min="10" max="10" width="12.75" style="166" customWidth="1" collapsed="1"/>
    <col min="11" max="16384" width="9" style="166" collapsed="1"/>
  </cols>
  <sheetData>
    <row r="1" customHeight="1" spans="1:10">
      <c r="A1" s="167" t="s">
        <v>145</v>
      </c>
      <c r="B1" s="167" t="s">
        <v>146</v>
      </c>
      <c r="C1" s="167" t="s">
        <v>131</v>
      </c>
      <c r="D1" s="167" t="s">
        <v>304</v>
      </c>
      <c r="E1" s="167" t="s">
        <v>305</v>
      </c>
      <c r="F1" s="167" t="s">
        <v>306</v>
      </c>
      <c r="G1" s="167" t="s">
        <v>307</v>
      </c>
      <c r="H1" s="167" t="s">
        <v>308</v>
      </c>
      <c r="I1" s="167" t="s">
        <v>309</v>
      </c>
      <c r="J1" s="167" t="s">
        <v>310</v>
      </c>
    </row>
  </sheetData>
  <conditionalFormatting sqref="B1">
    <cfRule type="duplicateValues" dxfId="0" priority="1"/>
  </conditionalFormatting>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K40"/>
  <sheetViews>
    <sheetView zoomScale="85" zoomScaleNormal="85" workbookViewId="0">
      <pane xSplit="2" ySplit="1" topLeftCell="C80" activePane="bottomRight" state="frozen"/>
      <selection/>
      <selection pane="topRight"/>
      <selection pane="bottomLeft"/>
      <selection pane="bottomRight" activeCell="A1" sqref="A1"/>
    </sheetView>
  </sheetViews>
  <sheetFormatPr defaultColWidth="9" defaultRowHeight="35.45" customHeight="1"/>
  <cols>
    <col min="1" max="1" width="8.25" style="164" customWidth="1" collapsed="1"/>
    <col min="2" max="2" width="14" style="165" customWidth="1" collapsed="1"/>
    <col min="3" max="3" width="16.5" style="165" customWidth="1" collapsed="1"/>
    <col min="4" max="4" width="64.125" style="165" customWidth="1" collapsed="1"/>
    <col min="5" max="5" width="24" style="165" customWidth="1" collapsed="1"/>
    <col min="6" max="6" width="9" style="165" customWidth="1" collapsed="1"/>
    <col min="7" max="7" width="18.25" style="165" customWidth="1" collapsed="1"/>
    <col min="8" max="8" width="30" style="165" customWidth="1" collapsed="1"/>
    <col min="9" max="9" width="24.5" style="165" customWidth="1" collapsed="1"/>
    <col min="10" max="10" width="15.625" style="165" customWidth="1" collapsed="1"/>
    <col min="11" max="11" width="20.875" style="164" customWidth="1" collapsed="1"/>
    <col min="12" max="16384" width="9" style="164" collapsed="1"/>
  </cols>
  <sheetData>
    <row r="1" s="163" customFormat="1" customHeight="1" spans="1:11">
      <c r="A1" s="161" t="s">
        <v>145</v>
      </c>
      <c r="B1" s="162" t="s">
        <v>169</v>
      </c>
      <c r="C1" s="161" t="s">
        <v>311</v>
      </c>
      <c r="D1" s="161" t="s">
        <v>312</v>
      </c>
      <c r="E1" s="161" t="s">
        <v>313</v>
      </c>
      <c r="F1" s="161" t="s">
        <v>178</v>
      </c>
      <c r="G1" s="161" t="s">
        <v>314</v>
      </c>
      <c r="H1" s="161" t="s">
        <v>151</v>
      </c>
      <c r="I1" s="161" t="s">
        <v>315</v>
      </c>
      <c r="J1" s="161" t="s">
        <v>316</v>
      </c>
      <c r="K1" s="161" t="s">
        <v>317</v>
      </c>
    </row>
    <row r="2" ht="15" spans="1:11">
      <c r="A2" t="s">
        <v>157</v>
      </c>
      <c r="B2" s="141" t="s">
        <v>318</v>
      </c>
      <c r="C2" t="s">
        <v>319</v>
      </c>
      <c r="D2" t="s">
        <v>320</v>
      </c>
      <c r="E2" t="s">
        <v>321</v>
      </c>
      <c r="F2" t="s">
        <v>322</v>
      </c>
      <c r="G2" t="s">
        <v>184</v>
      </c>
      <c r="H2" t="s">
        <v>323</v>
      </c>
      <c r="I2" t="s">
        <v>324</v>
      </c>
      <c r="J2" t="s">
        <v>168</v>
      </c>
      <c r="K2" t="s">
        <v>168</v>
      </c>
    </row>
    <row r="3" ht="15" spans="1:11">
      <c r="A3" t="s">
        <v>189</v>
      </c>
      <c r="B3" s="141" t="s">
        <v>325</v>
      </c>
      <c r="C3" t="s">
        <v>326</v>
      </c>
      <c r="D3" t="s">
        <v>327</v>
      </c>
      <c r="E3" t="s">
        <v>328</v>
      </c>
      <c r="F3" t="s">
        <v>322</v>
      </c>
      <c r="G3" t="s">
        <v>195</v>
      </c>
      <c r="H3" t="s">
        <v>329</v>
      </c>
      <c r="I3" t="s">
        <v>330</v>
      </c>
      <c r="J3" t="s">
        <v>168</v>
      </c>
      <c r="K3" t="s">
        <v>168</v>
      </c>
    </row>
    <row r="4" ht="15" spans="1:11">
      <c r="A4" t="s">
        <v>200</v>
      </c>
      <c r="B4" s="141" t="s">
        <v>331</v>
      </c>
      <c r="C4" t="s">
        <v>326</v>
      </c>
      <c r="D4" t="s">
        <v>332</v>
      </c>
      <c r="E4" t="s">
        <v>183</v>
      </c>
      <c r="F4" t="s">
        <v>322</v>
      </c>
      <c r="G4" t="s">
        <v>246</v>
      </c>
      <c r="H4" t="s">
        <v>333</v>
      </c>
      <c r="I4" t="s">
        <v>324</v>
      </c>
      <c r="J4" t="s">
        <v>168</v>
      </c>
      <c r="K4" t="s">
        <v>168</v>
      </c>
    </row>
    <row r="5" ht="15" spans="1:11">
      <c r="A5" t="s">
        <v>205</v>
      </c>
      <c r="B5" s="141" t="s">
        <v>334</v>
      </c>
      <c r="C5" t="s">
        <v>326</v>
      </c>
      <c r="D5" t="s">
        <v>335</v>
      </c>
      <c r="E5" t="s">
        <v>183</v>
      </c>
      <c r="F5" t="s">
        <v>336</v>
      </c>
      <c r="G5" t="s">
        <v>184</v>
      </c>
      <c r="H5" t="s">
        <v>337</v>
      </c>
      <c r="I5" t="s">
        <v>168</v>
      </c>
      <c r="J5" t="s">
        <v>324</v>
      </c>
      <c r="K5" t="s">
        <v>338</v>
      </c>
    </row>
    <row r="6" ht="15" spans="1:11">
      <c r="A6" t="s">
        <v>210</v>
      </c>
      <c r="B6" s="141" t="s">
        <v>339</v>
      </c>
      <c r="C6" t="s">
        <v>326</v>
      </c>
      <c r="D6" t="s">
        <v>340</v>
      </c>
      <c r="E6" t="s">
        <v>203</v>
      </c>
      <c r="F6" t="s">
        <v>322</v>
      </c>
      <c r="G6" t="s">
        <v>184</v>
      </c>
      <c r="H6" t="s">
        <v>341</v>
      </c>
      <c r="I6" t="s">
        <v>342</v>
      </c>
      <c r="J6" t="s">
        <v>168</v>
      </c>
      <c r="K6" t="s">
        <v>168</v>
      </c>
    </row>
    <row r="7" ht="15" spans="1:11">
      <c r="A7" t="s">
        <v>216</v>
      </c>
      <c r="B7" s="141" t="s">
        <v>343</v>
      </c>
      <c r="C7" t="s">
        <v>326</v>
      </c>
      <c r="D7" t="s">
        <v>344</v>
      </c>
      <c r="E7" t="s">
        <v>203</v>
      </c>
      <c r="F7" t="s">
        <v>336</v>
      </c>
      <c r="G7" t="s">
        <v>246</v>
      </c>
      <c r="H7" t="s">
        <v>345</v>
      </c>
      <c r="I7" t="s">
        <v>168</v>
      </c>
      <c r="J7" t="s">
        <v>346</v>
      </c>
      <c r="K7" t="s">
        <v>347</v>
      </c>
    </row>
    <row r="8" ht="15" spans="1:11">
      <c r="A8" t="s">
        <v>220</v>
      </c>
      <c r="B8" s="141" t="s">
        <v>348</v>
      </c>
      <c r="C8" t="s">
        <v>349</v>
      </c>
      <c r="D8" t="s">
        <v>350</v>
      </c>
      <c r="E8" t="s">
        <v>208</v>
      </c>
      <c r="F8" t="s">
        <v>336</v>
      </c>
      <c r="G8" t="s">
        <v>195</v>
      </c>
      <c r="H8" t="s">
        <v>351</v>
      </c>
      <c r="I8" t="s">
        <v>168</v>
      </c>
      <c r="J8" t="s">
        <v>324</v>
      </c>
      <c r="K8" t="s">
        <v>347</v>
      </c>
    </row>
    <row r="9" ht="15" spans="1:11">
      <c r="A9" t="s">
        <v>224</v>
      </c>
      <c r="B9" s="141" t="s">
        <v>352</v>
      </c>
      <c r="C9" t="s">
        <v>326</v>
      </c>
      <c r="D9" t="s">
        <v>353</v>
      </c>
      <c r="E9" t="s">
        <v>203</v>
      </c>
      <c r="F9" t="s">
        <v>336</v>
      </c>
      <c r="G9" t="s">
        <v>246</v>
      </c>
      <c r="H9" t="s">
        <v>354</v>
      </c>
      <c r="I9" t="s">
        <v>168</v>
      </c>
      <c r="J9" t="s">
        <v>346</v>
      </c>
      <c r="K9" t="s">
        <v>347</v>
      </c>
    </row>
    <row r="10" ht="15" spans="1:11">
      <c r="A10" t="s">
        <v>230</v>
      </c>
      <c r="B10" s="141" t="s">
        <v>355</v>
      </c>
      <c r="C10" t="s">
        <v>326</v>
      </c>
      <c r="D10" t="s">
        <v>356</v>
      </c>
      <c r="E10" t="s">
        <v>203</v>
      </c>
      <c r="F10" t="s">
        <v>336</v>
      </c>
      <c r="G10" t="s">
        <v>184</v>
      </c>
      <c r="H10" t="s">
        <v>357</v>
      </c>
      <c r="I10" t="s">
        <v>168</v>
      </c>
      <c r="J10" t="s">
        <v>342</v>
      </c>
      <c r="K10" t="s">
        <v>347</v>
      </c>
    </row>
    <row r="11" ht="15" spans="1:11">
      <c r="A11" t="s">
        <v>236</v>
      </c>
      <c r="B11" s="141" t="s">
        <v>358</v>
      </c>
      <c r="C11" t="s">
        <v>319</v>
      </c>
      <c r="D11" t="s">
        <v>359</v>
      </c>
      <c r="E11" t="s">
        <v>219</v>
      </c>
      <c r="F11" t="s">
        <v>322</v>
      </c>
      <c r="G11" t="s">
        <v>184</v>
      </c>
      <c r="H11" t="s">
        <v>360</v>
      </c>
      <c r="I11" t="s">
        <v>324</v>
      </c>
      <c r="J11" t="s">
        <v>168</v>
      </c>
      <c r="K11" t="s">
        <v>168</v>
      </c>
    </row>
    <row r="12" ht="15" spans="1:11">
      <c r="A12" t="s">
        <v>241</v>
      </c>
      <c r="B12" s="141" t="s">
        <v>361</v>
      </c>
      <c r="C12" t="s">
        <v>326</v>
      </c>
      <c r="D12" t="s">
        <v>362</v>
      </c>
      <c r="E12" t="s">
        <v>227</v>
      </c>
      <c r="F12" t="s">
        <v>336</v>
      </c>
      <c r="G12" t="s">
        <v>184</v>
      </c>
      <c r="H12" t="s">
        <v>363</v>
      </c>
      <c r="I12" t="s">
        <v>168</v>
      </c>
      <c r="J12" t="s">
        <v>364</v>
      </c>
      <c r="K12" t="s">
        <v>347</v>
      </c>
    </row>
    <row r="13" ht="15" spans="1:11">
      <c r="A13" t="s">
        <v>247</v>
      </c>
      <c r="B13" s="141" t="s">
        <v>365</v>
      </c>
      <c r="C13" t="s">
        <v>319</v>
      </c>
      <c r="D13" t="s">
        <v>366</v>
      </c>
      <c r="E13" t="s">
        <v>233</v>
      </c>
      <c r="F13" t="s">
        <v>336</v>
      </c>
      <c r="G13" t="s">
        <v>246</v>
      </c>
      <c r="H13" t="s">
        <v>367</v>
      </c>
      <c r="I13" t="s">
        <v>168</v>
      </c>
      <c r="J13" t="s">
        <v>368</v>
      </c>
      <c r="K13" t="s">
        <v>338</v>
      </c>
    </row>
    <row r="14" ht="15" spans="1:11">
      <c r="A14" t="s">
        <v>251</v>
      </c>
      <c r="B14" s="141" t="s">
        <v>369</v>
      </c>
      <c r="C14" t="s">
        <v>319</v>
      </c>
      <c r="D14" t="s">
        <v>370</v>
      </c>
      <c r="E14" t="s">
        <v>233</v>
      </c>
      <c r="F14" t="s">
        <v>336</v>
      </c>
      <c r="G14" t="s">
        <v>246</v>
      </c>
      <c r="H14" t="s">
        <v>371</v>
      </c>
      <c r="I14" t="s">
        <v>168</v>
      </c>
      <c r="J14" t="s">
        <v>368</v>
      </c>
      <c r="K14" t="s">
        <v>338</v>
      </c>
    </row>
    <row r="15" ht="15" spans="1:11">
      <c r="A15" t="s">
        <v>258</v>
      </c>
      <c r="B15" s="141" t="s">
        <v>372</v>
      </c>
      <c r="C15" t="s">
        <v>349</v>
      </c>
      <c r="D15" t="s">
        <v>373</v>
      </c>
      <c r="E15" t="s">
        <v>245</v>
      </c>
      <c r="F15" t="s">
        <v>336</v>
      </c>
      <c r="G15" t="s">
        <v>246</v>
      </c>
      <c r="H15" t="s">
        <v>374</v>
      </c>
      <c r="I15" t="s">
        <v>168</v>
      </c>
      <c r="J15" t="s">
        <v>346</v>
      </c>
      <c r="K15" t="s">
        <v>347</v>
      </c>
    </row>
    <row r="16" ht="15" spans="1:11">
      <c r="A16" t="s">
        <v>262</v>
      </c>
      <c r="B16" s="141" t="s">
        <v>375</v>
      </c>
      <c r="C16" t="s">
        <v>326</v>
      </c>
      <c r="D16" t="s">
        <v>376</v>
      </c>
      <c r="E16" t="s">
        <v>254</v>
      </c>
      <c r="F16" t="s">
        <v>336</v>
      </c>
      <c r="G16" t="s">
        <v>184</v>
      </c>
      <c r="H16" t="s">
        <v>377</v>
      </c>
      <c r="I16" t="s">
        <v>168</v>
      </c>
      <c r="J16" t="s">
        <v>346</v>
      </c>
      <c r="K16" t="s">
        <v>378</v>
      </c>
    </row>
    <row r="17" ht="15" spans="1:11">
      <c r="A17" t="s">
        <v>266</v>
      </c>
      <c r="B17" s="141" t="s">
        <v>379</v>
      </c>
      <c r="C17" t="s">
        <v>326</v>
      </c>
      <c r="D17" t="s">
        <v>380</v>
      </c>
      <c r="E17" t="s">
        <v>261</v>
      </c>
      <c r="F17" t="s">
        <v>336</v>
      </c>
      <c r="G17" t="s">
        <v>195</v>
      </c>
      <c r="H17" t="s">
        <v>381</v>
      </c>
      <c r="I17" t="s">
        <v>168</v>
      </c>
      <c r="J17" t="s">
        <v>346</v>
      </c>
      <c r="K17" t="s">
        <v>347</v>
      </c>
    </row>
    <row r="18" ht="15" spans="1:11">
      <c r="A18" t="s">
        <v>271</v>
      </c>
      <c r="B18" s="141" t="s">
        <v>382</v>
      </c>
      <c r="C18" t="s">
        <v>326</v>
      </c>
      <c r="D18" t="s">
        <v>383</v>
      </c>
      <c r="E18" t="s">
        <v>254</v>
      </c>
      <c r="F18" t="s">
        <v>336</v>
      </c>
      <c r="G18" t="s">
        <v>184</v>
      </c>
      <c r="H18" t="s">
        <v>384</v>
      </c>
      <c r="I18" t="s">
        <v>168</v>
      </c>
      <c r="J18" t="s">
        <v>184</v>
      </c>
      <c r="K18" t="s">
        <v>338</v>
      </c>
    </row>
    <row r="19" ht="15" spans="1:11">
      <c r="A19" t="s">
        <v>276</v>
      </c>
      <c r="B19" s="141" t="s">
        <v>385</v>
      </c>
      <c r="C19" t="s">
        <v>326</v>
      </c>
      <c r="D19" t="s">
        <v>386</v>
      </c>
      <c r="E19" t="s">
        <v>261</v>
      </c>
      <c r="F19" t="s">
        <v>336</v>
      </c>
      <c r="G19" t="s">
        <v>195</v>
      </c>
      <c r="H19" t="s">
        <v>387</v>
      </c>
      <c r="I19" t="s">
        <v>168</v>
      </c>
      <c r="J19" t="s">
        <v>346</v>
      </c>
      <c r="K19" t="s">
        <v>347</v>
      </c>
    </row>
    <row r="20" ht="15" spans="1:11">
      <c r="A20" t="s">
        <v>280</v>
      </c>
      <c r="B20" s="141" t="s">
        <v>388</v>
      </c>
      <c r="C20" t="s">
        <v>326</v>
      </c>
      <c r="D20" t="s">
        <v>389</v>
      </c>
      <c r="E20" t="s">
        <v>274</v>
      </c>
      <c r="F20" t="s">
        <v>336</v>
      </c>
      <c r="G20" t="s">
        <v>195</v>
      </c>
      <c r="H20" t="s">
        <v>390</v>
      </c>
      <c r="I20" t="s">
        <v>168</v>
      </c>
      <c r="J20" t="s">
        <v>346</v>
      </c>
      <c r="K20" t="s">
        <v>347</v>
      </c>
    </row>
    <row r="21" ht="15" spans="1:11">
      <c r="A21" t="s">
        <v>284</v>
      </c>
      <c r="B21" s="141" t="s">
        <v>391</v>
      </c>
      <c r="C21" t="s">
        <v>326</v>
      </c>
      <c r="D21" t="s">
        <v>392</v>
      </c>
      <c r="E21" t="s">
        <v>261</v>
      </c>
      <c r="F21" t="s">
        <v>322</v>
      </c>
      <c r="G21" t="s">
        <v>195</v>
      </c>
      <c r="H21" t="s">
        <v>393</v>
      </c>
      <c r="I21" t="s">
        <v>346</v>
      </c>
      <c r="J21" t="s">
        <v>168</v>
      </c>
      <c r="K21" t="s">
        <v>168</v>
      </c>
    </row>
    <row r="22" ht="15" spans="1:11">
      <c r="A22" t="s">
        <v>288</v>
      </c>
      <c r="B22" s="141" t="s">
        <v>394</v>
      </c>
      <c r="C22" t="s">
        <v>326</v>
      </c>
      <c r="D22" t="s">
        <v>395</v>
      </c>
      <c r="E22" t="s">
        <v>274</v>
      </c>
      <c r="F22" t="s">
        <v>336</v>
      </c>
      <c r="G22" t="s">
        <v>195</v>
      </c>
      <c r="H22" t="s">
        <v>396</v>
      </c>
      <c r="I22" t="s">
        <v>168</v>
      </c>
      <c r="J22" t="s">
        <v>346</v>
      </c>
      <c r="K22" t="s">
        <v>347</v>
      </c>
    </row>
    <row r="23" ht="15" spans="1:11">
      <c r="A23" t="s">
        <v>291</v>
      </c>
      <c r="B23" s="141" t="s">
        <v>397</v>
      </c>
      <c r="C23" t="s">
        <v>326</v>
      </c>
      <c r="D23" t="s">
        <v>398</v>
      </c>
      <c r="E23" t="s">
        <v>274</v>
      </c>
      <c r="F23" t="s">
        <v>336</v>
      </c>
      <c r="G23" t="s">
        <v>195</v>
      </c>
      <c r="H23" t="s">
        <v>399</v>
      </c>
      <c r="I23" t="s">
        <v>168</v>
      </c>
      <c r="J23" t="s">
        <v>346</v>
      </c>
      <c r="K23" t="s">
        <v>347</v>
      </c>
    </row>
    <row r="24" ht="15" spans="1:11">
      <c r="A24" t="s">
        <v>296</v>
      </c>
      <c r="B24" s="141" t="s">
        <v>400</v>
      </c>
      <c r="C24" t="s">
        <v>326</v>
      </c>
      <c r="D24" t="s">
        <v>401</v>
      </c>
      <c r="E24" t="s">
        <v>269</v>
      </c>
      <c r="F24" t="s">
        <v>336</v>
      </c>
      <c r="G24" t="s">
        <v>246</v>
      </c>
      <c r="H24" t="s">
        <v>402</v>
      </c>
      <c r="I24" t="s">
        <v>168</v>
      </c>
      <c r="J24" t="s">
        <v>342</v>
      </c>
      <c r="K24" t="s">
        <v>378</v>
      </c>
    </row>
    <row r="25" ht="15" spans="1:11">
      <c r="A25" t="s">
        <v>300</v>
      </c>
      <c r="B25" s="141" t="s">
        <v>403</v>
      </c>
      <c r="C25" t="s">
        <v>319</v>
      </c>
      <c r="D25" t="s">
        <v>404</v>
      </c>
      <c r="E25" t="s">
        <v>269</v>
      </c>
      <c r="F25" t="s">
        <v>336</v>
      </c>
      <c r="G25" t="s">
        <v>195</v>
      </c>
      <c r="H25" t="s">
        <v>405</v>
      </c>
      <c r="I25" t="s">
        <v>168</v>
      </c>
      <c r="J25" t="s">
        <v>368</v>
      </c>
      <c r="K25" t="s">
        <v>338</v>
      </c>
    </row>
    <row r="26" ht="15" spans="1:11">
      <c r="A26" t="s">
        <v>406</v>
      </c>
      <c r="B26" s="141" t="s">
        <v>407</v>
      </c>
      <c r="C26" t="s">
        <v>326</v>
      </c>
      <c r="D26" t="s">
        <v>408</v>
      </c>
      <c r="E26" t="s">
        <v>269</v>
      </c>
      <c r="F26" t="s">
        <v>336</v>
      </c>
      <c r="G26" t="s">
        <v>195</v>
      </c>
      <c r="H26" t="s">
        <v>409</v>
      </c>
      <c r="I26" t="s">
        <v>168</v>
      </c>
      <c r="J26" t="s">
        <v>368</v>
      </c>
      <c r="K26" t="s">
        <v>338</v>
      </c>
    </row>
    <row r="27" ht="15" spans="1:11">
      <c r="A27" t="s">
        <v>410</v>
      </c>
      <c r="B27" s="141" t="s">
        <v>411</v>
      </c>
      <c r="C27" t="s">
        <v>326</v>
      </c>
      <c r="D27" t="s">
        <v>412</v>
      </c>
      <c r="E27" t="s">
        <v>269</v>
      </c>
      <c r="F27" t="s">
        <v>336</v>
      </c>
      <c r="G27" t="s">
        <v>184</v>
      </c>
      <c r="H27" t="s">
        <v>413</v>
      </c>
      <c r="I27" t="s">
        <v>168</v>
      </c>
      <c r="J27" t="s">
        <v>364</v>
      </c>
      <c r="K27" t="s">
        <v>347</v>
      </c>
    </row>
    <row r="28" ht="15" spans="1:11">
      <c r="A28" t="s">
        <v>414</v>
      </c>
      <c r="B28" s="141" t="s">
        <v>415</v>
      </c>
      <c r="C28" t="s">
        <v>349</v>
      </c>
      <c r="D28" t="s">
        <v>416</v>
      </c>
      <c r="E28" t="s">
        <v>194</v>
      </c>
      <c r="F28" t="s">
        <v>336</v>
      </c>
      <c r="G28" t="s">
        <v>195</v>
      </c>
      <c r="H28" t="s">
        <v>417</v>
      </c>
      <c r="I28" t="s">
        <v>168</v>
      </c>
      <c r="J28" t="s">
        <v>418</v>
      </c>
      <c r="K28" t="s">
        <v>347</v>
      </c>
    </row>
    <row r="29" ht="15" spans="1:11">
      <c r="A29" t="s">
        <v>419</v>
      </c>
      <c r="B29" s="141" t="s">
        <v>420</v>
      </c>
      <c r="C29" t="s">
        <v>326</v>
      </c>
      <c r="D29" t="s">
        <v>421</v>
      </c>
      <c r="E29" t="s">
        <v>299</v>
      </c>
      <c r="F29" t="s">
        <v>336</v>
      </c>
      <c r="G29" t="s">
        <v>195</v>
      </c>
      <c r="H29" t="s">
        <v>422</v>
      </c>
      <c r="I29" t="s">
        <v>168</v>
      </c>
      <c r="J29" t="s">
        <v>364</v>
      </c>
      <c r="K29" t="s">
        <v>347</v>
      </c>
    </row>
    <row r="30" ht="15" spans="1:11">
      <c r="A30" t="s">
        <v>423</v>
      </c>
      <c r="B30" s="141" t="s">
        <v>424</v>
      </c>
      <c r="C30" t="s">
        <v>326</v>
      </c>
      <c r="D30" t="s">
        <v>425</v>
      </c>
      <c r="E30" t="s">
        <v>299</v>
      </c>
      <c r="F30" t="s">
        <v>336</v>
      </c>
      <c r="G30" t="s">
        <v>195</v>
      </c>
      <c r="H30" t="s">
        <v>426</v>
      </c>
      <c r="I30" t="s">
        <v>168</v>
      </c>
      <c r="J30" t="s">
        <v>364</v>
      </c>
      <c r="K30" t="s">
        <v>347</v>
      </c>
    </row>
    <row r="31" ht="15" spans="1:11">
      <c r="A31" t="s">
        <v>427</v>
      </c>
      <c r="B31" s="141" t="s">
        <v>428</v>
      </c>
      <c r="C31" t="s">
        <v>326</v>
      </c>
      <c r="D31" t="s">
        <v>429</v>
      </c>
      <c r="E31" t="s">
        <v>299</v>
      </c>
      <c r="F31" t="s">
        <v>336</v>
      </c>
      <c r="G31" t="s">
        <v>184</v>
      </c>
      <c r="H31" t="s">
        <v>430</v>
      </c>
      <c r="I31" t="s">
        <v>168</v>
      </c>
      <c r="J31" t="s">
        <v>368</v>
      </c>
      <c r="K31" t="s">
        <v>338</v>
      </c>
    </row>
    <row r="32" ht="15" spans="1:11">
      <c r="A32" t="s">
        <v>431</v>
      </c>
      <c r="B32" s="141" t="s">
        <v>432</v>
      </c>
      <c r="C32" t="s">
        <v>319</v>
      </c>
      <c r="D32" t="s">
        <v>433</v>
      </c>
      <c r="E32" t="s">
        <v>299</v>
      </c>
      <c r="F32" t="s">
        <v>336</v>
      </c>
      <c r="G32" t="s">
        <v>246</v>
      </c>
      <c r="H32" t="s">
        <v>434</v>
      </c>
      <c r="I32" t="s">
        <v>168</v>
      </c>
      <c r="J32" t="s">
        <v>368</v>
      </c>
      <c r="K32" t="s">
        <v>338</v>
      </c>
    </row>
    <row r="33" ht="15" spans="1:11">
      <c r="A33" t="s">
        <v>435</v>
      </c>
      <c r="B33" s="141" t="s">
        <v>436</v>
      </c>
      <c r="C33" t="s">
        <v>326</v>
      </c>
      <c r="D33" t="s">
        <v>437</v>
      </c>
      <c r="E33" t="s">
        <v>303</v>
      </c>
      <c r="F33" t="s">
        <v>336</v>
      </c>
      <c r="G33" t="s">
        <v>195</v>
      </c>
      <c r="H33" t="s">
        <v>438</v>
      </c>
      <c r="I33" t="s">
        <v>168</v>
      </c>
      <c r="J33" t="s">
        <v>364</v>
      </c>
      <c r="K33" t="s">
        <v>347</v>
      </c>
    </row>
    <row r="34" ht="15" spans="1:11">
      <c r="A34" t="s">
        <v>439</v>
      </c>
      <c r="B34" s="141" t="s">
        <v>440</v>
      </c>
      <c r="C34" t="s">
        <v>326</v>
      </c>
      <c r="D34" t="s">
        <v>441</v>
      </c>
      <c r="E34" t="s">
        <v>299</v>
      </c>
      <c r="F34" t="s">
        <v>336</v>
      </c>
      <c r="G34" t="s">
        <v>195</v>
      </c>
      <c r="H34" t="s">
        <v>442</v>
      </c>
      <c r="I34" t="s">
        <v>168</v>
      </c>
      <c r="J34" t="s">
        <v>364</v>
      </c>
      <c r="K34" t="s">
        <v>347</v>
      </c>
    </row>
    <row r="35" ht="15" spans="1:11">
      <c r="A35" t="s">
        <v>443</v>
      </c>
      <c r="B35" s="141" t="s">
        <v>444</v>
      </c>
      <c r="C35" t="s">
        <v>326</v>
      </c>
      <c r="D35" t="s">
        <v>445</v>
      </c>
      <c r="E35" t="s">
        <v>299</v>
      </c>
      <c r="F35" t="s">
        <v>336</v>
      </c>
      <c r="G35" t="s">
        <v>246</v>
      </c>
      <c r="H35" t="s">
        <v>446</v>
      </c>
      <c r="I35" t="s">
        <v>168</v>
      </c>
      <c r="J35" t="s">
        <v>368</v>
      </c>
      <c r="K35" t="s">
        <v>338</v>
      </c>
    </row>
    <row r="36" ht="15" spans="1:11">
      <c r="A36" t="s">
        <v>447</v>
      </c>
      <c r="B36" s="141" t="s">
        <v>448</v>
      </c>
      <c r="C36" t="s">
        <v>326</v>
      </c>
      <c r="D36" t="s">
        <v>449</v>
      </c>
      <c r="E36" t="s">
        <v>299</v>
      </c>
      <c r="F36" t="s">
        <v>336</v>
      </c>
      <c r="G36" t="s">
        <v>184</v>
      </c>
      <c r="H36" t="s">
        <v>450</v>
      </c>
      <c r="I36" t="s">
        <v>168</v>
      </c>
      <c r="J36" t="s">
        <v>364</v>
      </c>
      <c r="K36" t="s">
        <v>378</v>
      </c>
    </row>
    <row r="37" ht="15" spans="1:11">
      <c r="A37" t="s">
        <v>451</v>
      </c>
      <c r="B37" s="141" t="s">
        <v>452</v>
      </c>
      <c r="C37" t="s">
        <v>326</v>
      </c>
      <c r="D37" t="s">
        <v>453</v>
      </c>
      <c r="E37" t="s">
        <v>299</v>
      </c>
      <c r="F37" t="s">
        <v>336</v>
      </c>
      <c r="G37" t="s">
        <v>184</v>
      </c>
      <c r="H37" t="s">
        <v>454</v>
      </c>
      <c r="I37" t="s">
        <v>168</v>
      </c>
      <c r="J37" t="s">
        <v>364</v>
      </c>
      <c r="K37" t="s">
        <v>378</v>
      </c>
    </row>
    <row r="38" ht="15" spans="1:11">
      <c r="A38" t="s">
        <v>455</v>
      </c>
      <c r="B38" s="141" t="s">
        <v>456</v>
      </c>
      <c r="C38" t="s">
        <v>326</v>
      </c>
      <c r="D38" t="s">
        <v>457</v>
      </c>
      <c r="E38" t="s">
        <v>299</v>
      </c>
      <c r="F38" t="s">
        <v>336</v>
      </c>
      <c r="G38" t="s">
        <v>184</v>
      </c>
      <c r="H38" t="s">
        <v>458</v>
      </c>
      <c r="I38" t="s">
        <v>168</v>
      </c>
      <c r="J38" t="s">
        <v>368</v>
      </c>
      <c r="K38" t="s">
        <v>338</v>
      </c>
    </row>
    <row r="39" ht="15" spans="1:11">
      <c r="A39" t="s">
        <v>459</v>
      </c>
      <c r="B39" s="141" t="s">
        <v>460</v>
      </c>
      <c r="C39" t="s">
        <v>326</v>
      </c>
      <c r="D39" t="s">
        <v>461</v>
      </c>
      <c r="E39" t="s">
        <v>299</v>
      </c>
      <c r="F39" t="s">
        <v>336</v>
      </c>
      <c r="G39" t="s">
        <v>184</v>
      </c>
      <c r="H39" t="s">
        <v>462</v>
      </c>
      <c r="I39" t="s">
        <v>168</v>
      </c>
      <c r="J39" t="s">
        <v>368</v>
      </c>
      <c r="K39" t="s">
        <v>338</v>
      </c>
    </row>
    <row r="40" ht="15" spans="1:11">
      <c r="A40" t="s">
        <v>463</v>
      </c>
      <c r="B40" s="141" t="s">
        <v>464</v>
      </c>
      <c r="C40" t="s">
        <v>326</v>
      </c>
      <c r="D40" t="s">
        <v>465</v>
      </c>
      <c r="E40" t="s">
        <v>303</v>
      </c>
      <c r="F40" t="s">
        <v>336</v>
      </c>
      <c r="G40" t="s">
        <v>195</v>
      </c>
      <c r="H40" t="s">
        <v>466</v>
      </c>
      <c r="I40" t="s">
        <v>168</v>
      </c>
      <c r="J40" t="s">
        <v>324</v>
      </c>
      <c r="K40" t="s">
        <v>338</v>
      </c>
    </row>
  </sheetData>
  <conditionalFormatting sqref="B2:B1048576">
    <cfRule type="duplicateValues" dxfId="0" priority="1"/>
  </conditionalFormatting>
  <dataValidations count="1">
    <dataValidation type="whole" operator="between" allowBlank="1" showInputMessage="1" showErrorMessage="1" sqref="A2:A1048576">
      <formula1>1</formula1>
      <formula2>999999999999999000</formula2>
    </dataValidation>
  </dataValidations>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2503"/>
    <hyperlink ref="B3" r:id="rId12" display="22517"/>
    <hyperlink ref="B4" r:id="rId13" display="22544"/>
    <hyperlink ref="B5" r:id="rId14" display="22555"/>
    <hyperlink ref="B6" r:id="rId15" display="22589"/>
    <hyperlink ref="B7" r:id="rId16" display="22595"/>
    <hyperlink ref="B8" r:id="rId17" display="22596"/>
    <hyperlink ref="B9" r:id="rId18" display="22597"/>
    <hyperlink ref="B10" r:id="rId19" display="22599"/>
    <hyperlink ref="B11" r:id="rId20" display="22614"/>
    <hyperlink ref="B12" r:id="rId21" display="22632"/>
    <hyperlink ref="B13" r:id="rId22" display="22677"/>
    <hyperlink ref="B14" r:id="rId23" display="22684"/>
    <hyperlink ref="B15" r:id="rId24" display="22764"/>
    <hyperlink ref="B16" r:id="rId25" display="22776"/>
    <hyperlink ref="B17" r:id="rId26" display="22778"/>
    <hyperlink ref="B18" r:id="rId27" display="22780"/>
    <hyperlink ref="B19" r:id="rId28" display="22782"/>
    <hyperlink ref="B20" r:id="rId29" display="22783"/>
    <hyperlink ref="B21" r:id="rId30" display="22785"/>
    <hyperlink ref="B22" r:id="rId31" display="22795"/>
    <hyperlink ref="B23" r:id="rId32" display="22797"/>
    <hyperlink ref="B24" r:id="rId33" display="22805"/>
    <hyperlink ref="B25" r:id="rId34" display="22811"/>
    <hyperlink ref="B26" r:id="rId35" display="22813"/>
    <hyperlink ref="B27" r:id="rId36" display="22818"/>
    <hyperlink ref="B28" r:id="rId37" display="22833"/>
    <hyperlink ref="B29" r:id="rId38" display="22859"/>
    <hyperlink ref="B30" r:id="rId39" display="22861"/>
    <hyperlink ref="B31" r:id="rId40" display="22862"/>
    <hyperlink ref="B32" r:id="rId41" display="22864"/>
    <hyperlink ref="B33" r:id="rId42" display="22865"/>
    <hyperlink ref="B34" r:id="rId43" display="22869"/>
    <hyperlink ref="B35" r:id="rId44" display="22871"/>
    <hyperlink ref="B36" r:id="rId45" display="22874"/>
    <hyperlink ref="B37" r:id="rId46" display="22876"/>
    <hyperlink ref="B38" r:id="rId47" display="22879"/>
    <hyperlink ref="B39" r:id="rId48" display="22881"/>
    <hyperlink ref="B40" r:id="rId49" display="22887"/>
    <hyperlink ref="B41" r:id="rId50"/>
    <hyperlink ref="B42" r:id="rId51"/>
    <hyperlink ref="B43" r:id="rId52"/>
    <hyperlink ref="B44" r:id="rId53"/>
    <hyperlink ref="B45" r:id="rId54"/>
    <hyperlink ref="B46" r:id="rId55"/>
    <hyperlink ref="B47" r:id="rId56"/>
    <hyperlink ref="B48" r:id="rId57"/>
    <hyperlink ref="B49" r:id="rId58"/>
    <hyperlink ref="B50" r:id="rId59"/>
    <hyperlink ref="B51" r:id="rId60"/>
    <hyperlink ref="B52" r:id="rId61"/>
    <hyperlink ref="B53" r:id="rId62"/>
    <hyperlink ref="B54" r:id="rId63"/>
    <hyperlink ref="B55" r:id="rId64"/>
    <hyperlink ref="B56" r:id="rId65"/>
    <hyperlink ref="B57" r:id="rId66"/>
    <hyperlink ref="B58" r:id="rId67"/>
    <hyperlink ref="B59" r:id="rId68"/>
    <hyperlink ref="B60" r:id="rId69"/>
    <hyperlink ref="B61" r:id="rId70"/>
    <hyperlink ref="B62" r:id="rId71"/>
    <hyperlink ref="B63" r:id="rId72"/>
    <hyperlink ref="B64" r:id="rId73"/>
    <hyperlink ref="B65" r:id="rId74"/>
    <hyperlink ref="B66" r:id="rId75"/>
    <hyperlink ref="B67" r:id="rId76"/>
    <hyperlink ref="B68" r:id="rId77"/>
    <hyperlink ref="B69" r:id="rId78"/>
    <hyperlink ref="B70" r:id="rId79"/>
    <hyperlink ref="B71" r:id="rId80"/>
    <hyperlink ref="B72" r:id="rId81"/>
    <hyperlink ref="B73" r:id="rId82"/>
    <hyperlink ref="B74" r:id="rId83"/>
    <hyperlink ref="B75" r:id="rId84"/>
    <hyperlink ref="B76" r:id="rId85"/>
    <hyperlink ref="B77" r:id="rId86"/>
    <hyperlink ref="B78" r:id="rId87"/>
    <hyperlink ref="B79" r:id="rId88"/>
    <hyperlink ref="B80" r:id="rId89"/>
    <hyperlink ref="B81" r:id="rId90"/>
    <hyperlink ref="B82" r:id="rId91"/>
    <hyperlink ref="B83" r:id="rId92"/>
    <hyperlink ref="B84" r:id="rId93"/>
    <hyperlink ref="B85" r:id="rId94"/>
    <hyperlink ref="B86" r:id="rId95"/>
    <hyperlink ref="B87" r:id="rId96"/>
    <hyperlink ref="B88" r:id="rId97"/>
    <hyperlink ref="B89" r:id="rId98"/>
    <hyperlink ref="B90" r:id="rId99"/>
    <hyperlink ref="B91" r:id="rId100"/>
    <hyperlink ref="B92" r:id="rId101"/>
    <hyperlink ref="B93" r:id="rId102"/>
    <hyperlink ref="B94" r:id="rId103"/>
    <hyperlink ref="B95" r:id="rId104"/>
    <hyperlink ref="B96" r:id="rId105"/>
    <hyperlink ref="B97" r:id="rId106"/>
    <hyperlink ref="B98" r:id="rId107"/>
    <hyperlink ref="B99" r:id="rId108"/>
    <hyperlink ref="B100" r:id="rId109"/>
    <hyperlink ref="B101" r:id="rId110"/>
    <hyperlink ref="B102" r:id="rId111"/>
    <hyperlink ref="B103" r:id="rId112"/>
    <hyperlink ref="B104" r:id="rId113"/>
    <hyperlink ref="B105" r:id="rId114"/>
    <hyperlink ref="B106" r:id="rId115"/>
    <hyperlink ref="B107" r:id="rId116"/>
    <hyperlink ref="B108" r:id="rId117"/>
    <hyperlink ref="B109" r:id="rId118"/>
    <hyperlink ref="B110" r:id="rId119"/>
    <hyperlink ref="B111" r:id="rId120"/>
    <hyperlink ref="B112" r:id="rId121"/>
    <hyperlink ref="B113" r:id="rId122"/>
    <hyperlink ref="B114" r:id="rId123"/>
    <hyperlink ref="B115" r:id="rId124"/>
    <hyperlink ref="B116" r:id="rId125"/>
    <hyperlink ref="B117" r:id="rId125"/>
    <hyperlink ref="B118" r:id="rId126"/>
    <hyperlink ref="B119" r:id="rId127"/>
    <hyperlink ref="B120" r:id="rId128"/>
    <hyperlink ref="B121" r:id="rId129"/>
    <hyperlink ref="B122" r:id="rId130"/>
    <hyperlink ref="B123" r:id="rId131"/>
    <hyperlink ref="B124" r:id="rId132"/>
    <hyperlink ref="B125" r:id="rId133"/>
    <hyperlink ref="B126" r:id="rId134"/>
    <hyperlink ref="B127" r:id="rId135"/>
    <hyperlink ref="B128" r:id="rId136"/>
    <hyperlink ref="B129" r:id="rId137"/>
    <hyperlink ref="B130" r:id="rId138"/>
    <hyperlink ref="B131" r:id="rId139"/>
    <hyperlink ref="B132" r:id="rId140"/>
    <hyperlink ref="B133" r:id="rId141"/>
    <hyperlink ref="B134" r:id="rId142"/>
    <hyperlink ref="B135" r:id="rId143"/>
  </hyperlink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
  <sheetViews>
    <sheetView workbookViewId="0">
      <selection activeCell="J21" sqref="J21"/>
    </sheetView>
  </sheetViews>
  <sheetFormatPr defaultColWidth="9" defaultRowHeight="14.25" outlineLevelRow="1"/>
  <cols>
    <col min="4" max="4" width="31.25" customWidth="1" collapsed="1"/>
    <col min="5" max="5" width="12.375" customWidth="1" collapsed="1"/>
    <col min="6" max="6" width="13" customWidth="1" collapsed="1"/>
    <col min="9" max="9" width="13" customWidth="1" collapsed="1"/>
    <col min="10" max="10" width="10" customWidth="1" collapsed="1"/>
    <col min="11" max="11" width="19.125" customWidth="1" collapsed="1"/>
  </cols>
  <sheetData>
    <row r="1" ht="20.25" spans="1:11">
      <c r="A1" s="161" t="s">
        <v>145</v>
      </c>
      <c r="B1" s="162" t="s">
        <v>169</v>
      </c>
      <c r="C1" s="161" t="s">
        <v>311</v>
      </c>
      <c r="D1" s="161" t="s">
        <v>312</v>
      </c>
      <c r="E1" s="161" t="s">
        <v>313</v>
      </c>
      <c r="F1" s="161" t="s">
        <v>178</v>
      </c>
      <c r="G1" s="161" t="s">
        <v>314</v>
      </c>
      <c r="H1" s="161" t="s">
        <v>151</v>
      </c>
      <c r="I1" s="161" t="s">
        <v>315</v>
      </c>
      <c r="J1" s="161" t="s">
        <v>316</v>
      </c>
      <c r="K1" s="161" t="s">
        <v>317</v>
      </c>
    </row>
    <row r="2" ht="15" spans="1:11">
      <c r="A2" t="s">
        <v>157</v>
      </c>
      <c r="B2" s="141" t="s">
        <v>415</v>
      </c>
      <c r="C2" t="s">
        <v>349</v>
      </c>
      <c r="D2" t="s">
        <v>416</v>
      </c>
      <c r="E2" t="s">
        <v>194</v>
      </c>
      <c r="F2" t="s">
        <v>336</v>
      </c>
      <c r="G2" t="s">
        <v>195</v>
      </c>
      <c r="H2" t="s">
        <v>417</v>
      </c>
      <c r="I2" t="s">
        <v>168</v>
      </c>
      <c r="J2" t="s">
        <v>418</v>
      </c>
      <c r="K2" t="s">
        <v>347</v>
      </c>
    </row>
  </sheetData>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2833"/>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1"/>
  <sheetViews>
    <sheetView topLeftCell="A151" workbookViewId="0">
      <selection activeCell="A1" sqref="A1:I1"/>
    </sheetView>
  </sheetViews>
  <sheetFormatPr defaultColWidth="9" defaultRowHeight="30.6" customHeight="1"/>
  <cols>
    <col min="1" max="1" width="9" style="157" collapsed="1"/>
    <col min="2" max="2" width="10.375" style="142" customWidth="1" collapsed="1"/>
    <col min="3" max="3" width="9" style="142" collapsed="1"/>
    <col min="4" max="4" width="67.5" style="142" customWidth="1" collapsed="1"/>
    <col min="5" max="5" width="13" style="142" customWidth="1" collapsed="1"/>
    <col min="6" max="6" width="14.625" style="142" customWidth="1" collapsed="1"/>
    <col min="7" max="7" width="16.875" style="142" customWidth="1" collapsed="1"/>
    <col min="8" max="8" width="21.5" style="142" customWidth="1" collapsed="1"/>
    <col min="9" max="9" width="11.5" style="142" customWidth="1" collapsed="1"/>
    <col min="10" max="16384" width="9" style="142" collapsed="1"/>
  </cols>
  <sheetData>
    <row r="1" customHeight="1" spans="1:9">
      <c r="A1" s="157" t="s">
        <v>145</v>
      </c>
      <c r="B1" s="158" t="s">
        <v>169</v>
      </c>
      <c r="C1" s="159" t="s">
        <v>311</v>
      </c>
      <c r="D1" s="160" t="s">
        <v>467</v>
      </c>
      <c r="E1" s="159" t="s">
        <v>313</v>
      </c>
      <c r="F1" s="159" t="s">
        <v>178</v>
      </c>
      <c r="G1" s="159" t="s">
        <v>314</v>
      </c>
      <c r="H1" s="159" t="s">
        <v>151</v>
      </c>
      <c r="I1" s="159" t="s">
        <v>315</v>
      </c>
    </row>
    <row r="2" ht="15" spans="1:9">
      <c r="A2" t="s">
        <v>157</v>
      </c>
      <c r="B2" s="141" t="s">
        <v>468</v>
      </c>
      <c r="C2" t="s">
        <v>349</v>
      </c>
      <c r="D2" t="s">
        <v>469</v>
      </c>
      <c r="E2" t="s">
        <v>470</v>
      </c>
      <c r="F2" t="s">
        <v>322</v>
      </c>
      <c r="G2" t="s">
        <v>195</v>
      </c>
      <c r="H2" t="s">
        <v>471</v>
      </c>
      <c r="I2" t="s">
        <v>472</v>
      </c>
    </row>
    <row r="3" ht="15" spans="1:9">
      <c r="A3" t="s">
        <v>189</v>
      </c>
      <c r="B3" s="141" t="s">
        <v>473</v>
      </c>
      <c r="C3" t="s">
        <v>349</v>
      </c>
      <c r="D3" t="s">
        <v>474</v>
      </c>
      <c r="E3" t="s">
        <v>168</v>
      </c>
      <c r="F3" t="s">
        <v>322</v>
      </c>
      <c r="G3" t="s">
        <v>475</v>
      </c>
      <c r="H3" t="s">
        <v>476</v>
      </c>
      <c r="I3" t="s">
        <v>477</v>
      </c>
    </row>
    <row r="4" ht="15" spans="1:9">
      <c r="A4" t="s">
        <v>200</v>
      </c>
      <c r="B4" s="141" t="s">
        <v>478</v>
      </c>
      <c r="C4" t="s">
        <v>210</v>
      </c>
      <c r="D4" t="s">
        <v>479</v>
      </c>
      <c r="E4" t="s">
        <v>480</v>
      </c>
      <c r="F4" t="s">
        <v>322</v>
      </c>
      <c r="G4" t="s">
        <v>195</v>
      </c>
      <c r="H4" t="s">
        <v>481</v>
      </c>
      <c r="I4" t="s">
        <v>472</v>
      </c>
    </row>
    <row r="5" ht="15" spans="1:9">
      <c r="A5" t="s">
        <v>205</v>
      </c>
      <c r="B5" s="141" t="s">
        <v>482</v>
      </c>
      <c r="C5" t="s">
        <v>326</v>
      </c>
      <c r="D5" t="s">
        <v>483</v>
      </c>
      <c r="E5" t="s">
        <v>484</v>
      </c>
      <c r="F5" t="s">
        <v>322</v>
      </c>
      <c r="G5" t="s">
        <v>195</v>
      </c>
      <c r="H5" t="s">
        <v>485</v>
      </c>
      <c r="I5" t="s">
        <v>364</v>
      </c>
    </row>
    <row r="6" ht="15" spans="1:9">
      <c r="A6" t="s">
        <v>210</v>
      </c>
      <c r="B6" s="141" t="s">
        <v>486</v>
      </c>
      <c r="C6" t="s">
        <v>326</v>
      </c>
      <c r="D6" t="s">
        <v>487</v>
      </c>
      <c r="E6" t="s">
        <v>488</v>
      </c>
      <c r="F6" t="s">
        <v>322</v>
      </c>
      <c r="G6" t="s">
        <v>342</v>
      </c>
      <c r="H6" t="s">
        <v>489</v>
      </c>
      <c r="I6" t="s">
        <v>364</v>
      </c>
    </row>
    <row r="7" ht="15" spans="1:9">
      <c r="A7" t="s">
        <v>216</v>
      </c>
      <c r="B7" s="141" t="s">
        <v>490</v>
      </c>
      <c r="C7" t="s">
        <v>326</v>
      </c>
      <c r="D7" t="s">
        <v>491</v>
      </c>
      <c r="E7" t="s">
        <v>492</v>
      </c>
      <c r="F7" t="s">
        <v>347</v>
      </c>
      <c r="G7" t="s">
        <v>195</v>
      </c>
      <c r="H7" t="s">
        <v>493</v>
      </c>
      <c r="I7" t="s">
        <v>195</v>
      </c>
    </row>
    <row r="8" ht="15" spans="1:9">
      <c r="A8" t="s">
        <v>220</v>
      </c>
      <c r="B8" s="141" t="s">
        <v>494</v>
      </c>
      <c r="C8" t="s">
        <v>326</v>
      </c>
      <c r="D8" t="s">
        <v>495</v>
      </c>
      <c r="E8" t="s">
        <v>496</v>
      </c>
      <c r="F8" t="s">
        <v>347</v>
      </c>
      <c r="G8" t="s">
        <v>195</v>
      </c>
      <c r="H8" t="s">
        <v>497</v>
      </c>
      <c r="I8" t="s">
        <v>195</v>
      </c>
    </row>
    <row r="9" ht="15" spans="1:9">
      <c r="A9" t="s">
        <v>224</v>
      </c>
      <c r="B9" s="141" t="s">
        <v>498</v>
      </c>
      <c r="C9" t="s">
        <v>326</v>
      </c>
      <c r="D9" t="s">
        <v>499</v>
      </c>
      <c r="E9" t="s">
        <v>500</v>
      </c>
      <c r="F9" t="s">
        <v>501</v>
      </c>
      <c r="G9" t="s">
        <v>195</v>
      </c>
      <c r="H9" t="s">
        <v>502</v>
      </c>
      <c r="I9" t="s">
        <v>195</v>
      </c>
    </row>
    <row r="10" ht="15" spans="1:9">
      <c r="A10" t="s">
        <v>230</v>
      </c>
      <c r="B10" s="141" t="s">
        <v>503</v>
      </c>
      <c r="C10" t="s">
        <v>326</v>
      </c>
      <c r="D10" t="s">
        <v>504</v>
      </c>
      <c r="E10" t="s">
        <v>505</v>
      </c>
      <c r="F10" t="s">
        <v>322</v>
      </c>
      <c r="G10" t="s">
        <v>195</v>
      </c>
      <c r="H10" t="s">
        <v>506</v>
      </c>
      <c r="I10" t="s">
        <v>472</v>
      </c>
    </row>
    <row r="11" ht="15" spans="1:9">
      <c r="A11" t="s">
        <v>236</v>
      </c>
      <c r="B11" s="141" t="s">
        <v>507</v>
      </c>
      <c r="C11" t="s">
        <v>326</v>
      </c>
      <c r="D11" t="s">
        <v>508</v>
      </c>
      <c r="E11" t="s">
        <v>509</v>
      </c>
      <c r="F11" t="s">
        <v>322</v>
      </c>
      <c r="G11" t="s">
        <v>510</v>
      </c>
      <c r="H11" t="s">
        <v>511</v>
      </c>
      <c r="I11" t="s">
        <v>364</v>
      </c>
    </row>
    <row r="12" ht="15" spans="1:9">
      <c r="A12" t="s">
        <v>241</v>
      </c>
      <c r="B12" s="141" t="s">
        <v>512</v>
      </c>
      <c r="C12" t="s">
        <v>326</v>
      </c>
      <c r="D12" t="s">
        <v>513</v>
      </c>
      <c r="E12" t="s">
        <v>514</v>
      </c>
      <c r="F12" t="s">
        <v>347</v>
      </c>
      <c r="G12" t="s">
        <v>195</v>
      </c>
      <c r="H12" t="s">
        <v>515</v>
      </c>
      <c r="I12" t="s">
        <v>195</v>
      </c>
    </row>
    <row r="13" ht="15" spans="1:9">
      <c r="A13" t="s">
        <v>247</v>
      </c>
      <c r="B13" s="141" t="s">
        <v>516</v>
      </c>
      <c r="C13" t="s">
        <v>349</v>
      </c>
      <c r="D13" t="s">
        <v>517</v>
      </c>
      <c r="E13" t="s">
        <v>514</v>
      </c>
      <c r="F13" t="s">
        <v>347</v>
      </c>
      <c r="G13" t="s">
        <v>195</v>
      </c>
      <c r="H13" t="s">
        <v>518</v>
      </c>
      <c r="I13" t="s">
        <v>195</v>
      </c>
    </row>
    <row r="14" ht="15" spans="1:9">
      <c r="A14" t="s">
        <v>251</v>
      </c>
      <c r="B14" s="141" t="s">
        <v>519</v>
      </c>
      <c r="C14" t="s">
        <v>349</v>
      </c>
      <c r="D14" t="s">
        <v>520</v>
      </c>
      <c r="E14" t="s">
        <v>514</v>
      </c>
      <c r="F14" t="s">
        <v>501</v>
      </c>
      <c r="G14" t="s">
        <v>195</v>
      </c>
      <c r="H14" t="s">
        <v>521</v>
      </c>
      <c r="I14" t="s">
        <v>195</v>
      </c>
    </row>
    <row r="15" ht="15" spans="1:9">
      <c r="A15" t="s">
        <v>258</v>
      </c>
      <c r="B15" s="141" t="s">
        <v>522</v>
      </c>
      <c r="C15" t="s">
        <v>326</v>
      </c>
      <c r="D15" t="s">
        <v>523</v>
      </c>
      <c r="E15" t="s">
        <v>514</v>
      </c>
      <c r="F15" t="s">
        <v>501</v>
      </c>
      <c r="G15" t="s">
        <v>195</v>
      </c>
      <c r="H15" t="s">
        <v>524</v>
      </c>
      <c r="I15" t="s">
        <v>195</v>
      </c>
    </row>
    <row r="16" ht="15" spans="1:9">
      <c r="A16" t="s">
        <v>262</v>
      </c>
      <c r="B16" s="141" t="s">
        <v>525</v>
      </c>
      <c r="C16" t="s">
        <v>326</v>
      </c>
      <c r="D16" t="s">
        <v>526</v>
      </c>
      <c r="E16" t="s">
        <v>514</v>
      </c>
      <c r="F16" t="s">
        <v>501</v>
      </c>
      <c r="G16" t="s">
        <v>195</v>
      </c>
      <c r="H16" t="s">
        <v>527</v>
      </c>
      <c r="I16" t="s">
        <v>195</v>
      </c>
    </row>
    <row r="17" ht="15" spans="1:9">
      <c r="A17" t="s">
        <v>266</v>
      </c>
      <c r="B17" s="141" t="s">
        <v>528</v>
      </c>
      <c r="C17" t="s">
        <v>326</v>
      </c>
      <c r="D17" t="s">
        <v>529</v>
      </c>
      <c r="E17" t="s">
        <v>514</v>
      </c>
      <c r="F17" t="s">
        <v>347</v>
      </c>
      <c r="G17" t="s">
        <v>195</v>
      </c>
      <c r="H17" t="s">
        <v>530</v>
      </c>
      <c r="I17" t="s">
        <v>195</v>
      </c>
    </row>
    <row r="18" ht="15" spans="1:9">
      <c r="A18" t="s">
        <v>271</v>
      </c>
      <c r="B18" s="141" t="s">
        <v>531</v>
      </c>
      <c r="C18" t="s">
        <v>326</v>
      </c>
      <c r="D18" t="s">
        <v>532</v>
      </c>
      <c r="E18" t="s">
        <v>509</v>
      </c>
      <c r="F18" t="s">
        <v>322</v>
      </c>
      <c r="G18" t="s">
        <v>195</v>
      </c>
      <c r="H18" t="s">
        <v>533</v>
      </c>
      <c r="I18" t="s">
        <v>364</v>
      </c>
    </row>
    <row r="19" ht="15" spans="1:9">
      <c r="A19" t="s">
        <v>276</v>
      </c>
      <c r="B19" s="141" t="s">
        <v>534</v>
      </c>
      <c r="C19" t="s">
        <v>326</v>
      </c>
      <c r="D19" t="s">
        <v>535</v>
      </c>
      <c r="E19" t="s">
        <v>509</v>
      </c>
      <c r="F19" t="s">
        <v>322</v>
      </c>
      <c r="G19" t="s">
        <v>324</v>
      </c>
      <c r="H19" t="s">
        <v>536</v>
      </c>
      <c r="I19" t="s">
        <v>364</v>
      </c>
    </row>
    <row r="20" ht="15" spans="1:9">
      <c r="A20" t="s">
        <v>280</v>
      </c>
      <c r="B20" s="141" t="s">
        <v>537</v>
      </c>
      <c r="C20" t="s">
        <v>326</v>
      </c>
      <c r="D20" t="s">
        <v>538</v>
      </c>
      <c r="E20" t="s">
        <v>539</v>
      </c>
      <c r="F20" t="s">
        <v>347</v>
      </c>
      <c r="G20" t="s">
        <v>510</v>
      </c>
      <c r="H20" t="s">
        <v>540</v>
      </c>
      <c r="I20" t="s">
        <v>342</v>
      </c>
    </row>
    <row r="21" ht="15" spans="1:9">
      <c r="A21" t="s">
        <v>284</v>
      </c>
      <c r="B21" s="141" t="s">
        <v>541</v>
      </c>
      <c r="C21" t="s">
        <v>326</v>
      </c>
      <c r="D21" t="s">
        <v>542</v>
      </c>
      <c r="E21" t="s">
        <v>509</v>
      </c>
      <c r="F21" t="s">
        <v>322</v>
      </c>
      <c r="G21" t="s">
        <v>510</v>
      </c>
      <c r="H21" t="s">
        <v>543</v>
      </c>
      <c r="I21" t="s">
        <v>364</v>
      </c>
    </row>
    <row r="22" ht="15" spans="1:9">
      <c r="A22" t="s">
        <v>288</v>
      </c>
      <c r="B22" s="141" t="s">
        <v>544</v>
      </c>
      <c r="C22" t="s">
        <v>326</v>
      </c>
      <c r="D22" t="s">
        <v>545</v>
      </c>
      <c r="E22" t="s">
        <v>546</v>
      </c>
      <c r="F22" t="s">
        <v>322</v>
      </c>
      <c r="G22" t="s">
        <v>510</v>
      </c>
      <c r="H22" t="s">
        <v>547</v>
      </c>
      <c r="I22" t="s">
        <v>364</v>
      </c>
    </row>
    <row r="23" ht="15" spans="1:9">
      <c r="A23" t="s">
        <v>291</v>
      </c>
      <c r="B23" s="141" t="s">
        <v>548</v>
      </c>
      <c r="C23" t="s">
        <v>326</v>
      </c>
      <c r="D23" t="s">
        <v>549</v>
      </c>
      <c r="E23" t="s">
        <v>509</v>
      </c>
      <c r="F23" t="s">
        <v>322</v>
      </c>
      <c r="G23" t="s">
        <v>510</v>
      </c>
      <c r="H23" t="s">
        <v>550</v>
      </c>
      <c r="I23" t="s">
        <v>364</v>
      </c>
    </row>
    <row r="24" ht="15" spans="1:9">
      <c r="A24" t="s">
        <v>296</v>
      </c>
      <c r="B24" s="141" t="s">
        <v>551</v>
      </c>
      <c r="C24" t="s">
        <v>326</v>
      </c>
      <c r="D24" t="s">
        <v>552</v>
      </c>
      <c r="E24" t="s">
        <v>553</v>
      </c>
      <c r="F24" t="s">
        <v>347</v>
      </c>
      <c r="G24" t="s">
        <v>195</v>
      </c>
      <c r="H24" t="s">
        <v>554</v>
      </c>
      <c r="I24" t="s">
        <v>195</v>
      </c>
    </row>
    <row r="25" ht="15" spans="1:9">
      <c r="A25" t="s">
        <v>300</v>
      </c>
      <c r="B25" s="141" t="s">
        <v>555</v>
      </c>
      <c r="C25" t="s">
        <v>326</v>
      </c>
      <c r="D25" t="s">
        <v>556</v>
      </c>
      <c r="E25" t="s">
        <v>557</v>
      </c>
      <c r="F25" t="s">
        <v>347</v>
      </c>
      <c r="G25" t="s">
        <v>195</v>
      </c>
      <c r="H25" t="s">
        <v>558</v>
      </c>
      <c r="I25" t="s">
        <v>195</v>
      </c>
    </row>
    <row r="26" ht="15" spans="1:9">
      <c r="A26" t="s">
        <v>406</v>
      </c>
      <c r="B26" s="141" t="s">
        <v>559</v>
      </c>
      <c r="C26" t="s">
        <v>326</v>
      </c>
      <c r="D26" t="s">
        <v>560</v>
      </c>
      <c r="E26" t="s">
        <v>561</v>
      </c>
      <c r="F26" t="s">
        <v>347</v>
      </c>
      <c r="G26" t="s">
        <v>510</v>
      </c>
      <c r="H26" t="s">
        <v>562</v>
      </c>
      <c r="I26" t="s">
        <v>563</v>
      </c>
    </row>
    <row r="27" ht="15" spans="1:9">
      <c r="A27" t="s">
        <v>410</v>
      </c>
      <c r="B27" s="141" t="s">
        <v>564</v>
      </c>
      <c r="C27" t="s">
        <v>326</v>
      </c>
      <c r="D27" t="s">
        <v>565</v>
      </c>
      <c r="E27" t="s">
        <v>561</v>
      </c>
      <c r="F27" t="s">
        <v>347</v>
      </c>
      <c r="G27" t="s">
        <v>510</v>
      </c>
      <c r="H27" t="s">
        <v>566</v>
      </c>
      <c r="I27" t="s">
        <v>324</v>
      </c>
    </row>
    <row r="28" ht="15" spans="1:9">
      <c r="A28" t="s">
        <v>414</v>
      </c>
      <c r="B28" s="141" t="s">
        <v>567</v>
      </c>
      <c r="C28" t="s">
        <v>326</v>
      </c>
      <c r="D28" t="s">
        <v>568</v>
      </c>
      <c r="E28" t="s">
        <v>569</v>
      </c>
      <c r="F28" t="s">
        <v>347</v>
      </c>
      <c r="G28" t="s">
        <v>510</v>
      </c>
      <c r="H28" t="s">
        <v>570</v>
      </c>
      <c r="I28" t="s">
        <v>510</v>
      </c>
    </row>
    <row r="29" ht="15" spans="1:9">
      <c r="A29" t="s">
        <v>419</v>
      </c>
      <c r="B29" s="141" t="s">
        <v>571</v>
      </c>
      <c r="C29" t="s">
        <v>326</v>
      </c>
      <c r="D29" t="s">
        <v>572</v>
      </c>
      <c r="E29" t="s">
        <v>569</v>
      </c>
      <c r="F29" t="s">
        <v>347</v>
      </c>
      <c r="G29" t="s">
        <v>510</v>
      </c>
      <c r="H29" t="s">
        <v>573</v>
      </c>
      <c r="I29" t="s">
        <v>510</v>
      </c>
    </row>
    <row r="30" ht="15" spans="1:9">
      <c r="A30" t="s">
        <v>423</v>
      </c>
      <c r="B30" s="141" t="s">
        <v>574</v>
      </c>
      <c r="C30" t="s">
        <v>326</v>
      </c>
      <c r="D30" t="s">
        <v>575</v>
      </c>
      <c r="E30" t="s">
        <v>576</v>
      </c>
      <c r="F30" t="s">
        <v>347</v>
      </c>
      <c r="G30" t="s">
        <v>510</v>
      </c>
      <c r="H30" t="s">
        <v>577</v>
      </c>
      <c r="I30" t="s">
        <v>510</v>
      </c>
    </row>
    <row r="31" ht="15" spans="1:9">
      <c r="A31" t="s">
        <v>427</v>
      </c>
      <c r="B31" s="141" t="s">
        <v>578</v>
      </c>
      <c r="C31" t="s">
        <v>326</v>
      </c>
      <c r="D31" t="s">
        <v>579</v>
      </c>
      <c r="E31" t="s">
        <v>580</v>
      </c>
      <c r="F31" t="s">
        <v>322</v>
      </c>
      <c r="G31" t="s">
        <v>195</v>
      </c>
      <c r="H31" t="s">
        <v>581</v>
      </c>
      <c r="I31" t="s">
        <v>472</v>
      </c>
    </row>
    <row r="32" ht="15" spans="1:9">
      <c r="A32" t="s">
        <v>431</v>
      </c>
      <c r="B32" s="141" t="s">
        <v>582</v>
      </c>
      <c r="C32" t="s">
        <v>349</v>
      </c>
      <c r="D32" t="s">
        <v>583</v>
      </c>
      <c r="E32" t="s">
        <v>584</v>
      </c>
      <c r="F32" t="s">
        <v>322</v>
      </c>
      <c r="G32" t="s">
        <v>510</v>
      </c>
      <c r="H32" t="s">
        <v>585</v>
      </c>
      <c r="I32" t="s">
        <v>364</v>
      </c>
    </row>
    <row r="33" ht="15" spans="1:9">
      <c r="A33" t="s">
        <v>435</v>
      </c>
      <c r="B33" s="141" t="s">
        <v>586</v>
      </c>
      <c r="C33" t="s">
        <v>326</v>
      </c>
      <c r="D33" t="s">
        <v>587</v>
      </c>
      <c r="E33" t="s">
        <v>588</v>
      </c>
      <c r="F33" t="s">
        <v>347</v>
      </c>
      <c r="G33" t="s">
        <v>195</v>
      </c>
      <c r="H33" t="s">
        <v>589</v>
      </c>
      <c r="I33" t="s">
        <v>195</v>
      </c>
    </row>
    <row r="34" ht="15" spans="1:9">
      <c r="A34" t="s">
        <v>439</v>
      </c>
      <c r="B34" s="141" t="s">
        <v>590</v>
      </c>
      <c r="C34" t="s">
        <v>319</v>
      </c>
      <c r="D34" t="s">
        <v>591</v>
      </c>
      <c r="E34" t="s">
        <v>588</v>
      </c>
      <c r="F34" t="s">
        <v>347</v>
      </c>
      <c r="G34" t="s">
        <v>195</v>
      </c>
      <c r="H34" t="s">
        <v>592</v>
      </c>
      <c r="I34" t="s">
        <v>195</v>
      </c>
    </row>
    <row r="35" ht="15" spans="1:9">
      <c r="A35" t="s">
        <v>443</v>
      </c>
      <c r="B35" s="141" t="s">
        <v>593</v>
      </c>
      <c r="C35" t="s">
        <v>326</v>
      </c>
      <c r="D35" t="s">
        <v>594</v>
      </c>
      <c r="E35" t="s">
        <v>595</v>
      </c>
      <c r="F35" t="s">
        <v>322</v>
      </c>
      <c r="G35" t="s">
        <v>195</v>
      </c>
      <c r="H35" t="s">
        <v>596</v>
      </c>
      <c r="I35" t="s">
        <v>364</v>
      </c>
    </row>
    <row r="36" ht="15" spans="1:9">
      <c r="A36" t="s">
        <v>447</v>
      </c>
      <c r="B36" s="141" t="s">
        <v>597</v>
      </c>
      <c r="C36" t="s">
        <v>326</v>
      </c>
      <c r="D36" t="s">
        <v>598</v>
      </c>
      <c r="E36" t="s">
        <v>599</v>
      </c>
      <c r="F36" t="s">
        <v>347</v>
      </c>
      <c r="G36" t="s">
        <v>195</v>
      </c>
      <c r="H36" t="s">
        <v>600</v>
      </c>
      <c r="I36" t="s">
        <v>195</v>
      </c>
    </row>
    <row r="37" ht="15" spans="1:9">
      <c r="A37" t="s">
        <v>451</v>
      </c>
      <c r="B37" s="141" t="s">
        <v>601</v>
      </c>
      <c r="C37" t="s">
        <v>326</v>
      </c>
      <c r="D37" t="s">
        <v>602</v>
      </c>
      <c r="E37" t="s">
        <v>599</v>
      </c>
      <c r="F37" t="s">
        <v>347</v>
      </c>
      <c r="G37" t="s">
        <v>195</v>
      </c>
      <c r="H37" t="s">
        <v>603</v>
      </c>
      <c r="I37" t="s">
        <v>195</v>
      </c>
    </row>
    <row r="38" ht="15" spans="1:9">
      <c r="A38" t="s">
        <v>455</v>
      </c>
      <c r="B38" s="141" t="s">
        <v>604</v>
      </c>
      <c r="C38" t="s">
        <v>349</v>
      </c>
      <c r="D38" t="s">
        <v>605</v>
      </c>
      <c r="E38" t="s">
        <v>606</v>
      </c>
      <c r="F38" t="s">
        <v>347</v>
      </c>
      <c r="G38" t="s">
        <v>195</v>
      </c>
      <c r="H38" t="s">
        <v>607</v>
      </c>
      <c r="I38" t="s">
        <v>195</v>
      </c>
    </row>
    <row r="39" ht="15" spans="1:9">
      <c r="A39" t="s">
        <v>459</v>
      </c>
      <c r="B39" s="141" t="s">
        <v>608</v>
      </c>
      <c r="C39" t="s">
        <v>326</v>
      </c>
      <c r="D39" t="s">
        <v>609</v>
      </c>
      <c r="E39" t="s">
        <v>610</v>
      </c>
      <c r="F39" t="s">
        <v>322</v>
      </c>
      <c r="G39" t="s">
        <v>510</v>
      </c>
      <c r="H39" t="s">
        <v>611</v>
      </c>
      <c r="I39" t="s">
        <v>324</v>
      </c>
    </row>
    <row r="40" ht="15" spans="1:9">
      <c r="A40" t="s">
        <v>463</v>
      </c>
      <c r="B40" s="141" t="s">
        <v>612</v>
      </c>
      <c r="C40" t="s">
        <v>326</v>
      </c>
      <c r="D40" t="s">
        <v>613</v>
      </c>
      <c r="E40" t="s">
        <v>614</v>
      </c>
      <c r="F40" t="s">
        <v>322</v>
      </c>
      <c r="G40" t="s">
        <v>510</v>
      </c>
      <c r="H40" t="s">
        <v>615</v>
      </c>
      <c r="I40" t="s">
        <v>616</v>
      </c>
    </row>
    <row r="41" ht="15" spans="1:9">
      <c r="A41" t="s">
        <v>617</v>
      </c>
      <c r="B41" s="141" t="s">
        <v>618</v>
      </c>
      <c r="C41" t="s">
        <v>326</v>
      </c>
      <c r="D41" t="s">
        <v>619</v>
      </c>
      <c r="E41" t="s">
        <v>620</v>
      </c>
      <c r="F41" t="s">
        <v>322</v>
      </c>
      <c r="G41" t="s">
        <v>195</v>
      </c>
      <c r="H41" t="s">
        <v>621</v>
      </c>
      <c r="I41" t="s">
        <v>364</v>
      </c>
    </row>
    <row r="42" ht="15" spans="1:9">
      <c r="A42" t="s">
        <v>622</v>
      </c>
      <c r="B42" s="141" t="s">
        <v>623</v>
      </c>
      <c r="C42" t="s">
        <v>326</v>
      </c>
      <c r="D42" t="s">
        <v>624</v>
      </c>
      <c r="E42" t="s">
        <v>620</v>
      </c>
      <c r="F42" t="s">
        <v>322</v>
      </c>
      <c r="G42" t="s">
        <v>195</v>
      </c>
      <c r="H42" t="s">
        <v>625</v>
      </c>
      <c r="I42" t="s">
        <v>364</v>
      </c>
    </row>
    <row r="43" ht="15" spans="1:9">
      <c r="A43" t="s">
        <v>626</v>
      </c>
      <c r="B43" s="141" t="s">
        <v>627</v>
      </c>
      <c r="C43" t="s">
        <v>326</v>
      </c>
      <c r="D43" t="s">
        <v>628</v>
      </c>
      <c r="E43" t="s">
        <v>620</v>
      </c>
      <c r="F43" t="s">
        <v>322</v>
      </c>
      <c r="G43" t="s">
        <v>195</v>
      </c>
      <c r="H43" t="s">
        <v>629</v>
      </c>
      <c r="I43" t="s">
        <v>364</v>
      </c>
    </row>
    <row r="44" ht="15" spans="1:9">
      <c r="A44" t="s">
        <v>630</v>
      </c>
      <c r="B44" s="141" t="s">
        <v>631</v>
      </c>
      <c r="C44" t="s">
        <v>326</v>
      </c>
      <c r="D44" t="s">
        <v>632</v>
      </c>
      <c r="E44" t="s">
        <v>599</v>
      </c>
      <c r="F44" t="s">
        <v>347</v>
      </c>
      <c r="G44" t="s">
        <v>195</v>
      </c>
      <c r="H44" t="s">
        <v>633</v>
      </c>
      <c r="I44" t="s">
        <v>195</v>
      </c>
    </row>
    <row r="45" ht="15" spans="1:9">
      <c r="A45" t="s">
        <v>634</v>
      </c>
      <c r="B45" s="141" t="s">
        <v>635</v>
      </c>
      <c r="C45" t="s">
        <v>326</v>
      </c>
      <c r="D45" t="s">
        <v>636</v>
      </c>
      <c r="E45" t="s">
        <v>599</v>
      </c>
      <c r="F45" t="s">
        <v>347</v>
      </c>
      <c r="G45" t="s">
        <v>195</v>
      </c>
      <c r="H45" t="s">
        <v>637</v>
      </c>
      <c r="I45" t="s">
        <v>195</v>
      </c>
    </row>
    <row r="46" ht="15" spans="1:9">
      <c r="A46" t="s">
        <v>638</v>
      </c>
      <c r="B46" s="141" t="s">
        <v>639</v>
      </c>
      <c r="C46" t="s">
        <v>326</v>
      </c>
      <c r="D46" t="s">
        <v>640</v>
      </c>
      <c r="E46" t="s">
        <v>641</v>
      </c>
      <c r="F46" t="s">
        <v>322</v>
      </c>
      <c r="G46" t="s">
        <v>510</v>
      </c>
      <c r="H46" t="s">
        <v>642</v>
      </c>
      <c r="I46" t="s">
        <v>616</v>
      </c>
    </row>
    <row r="47" ht="15" spans="1:9">
      <c r="A47" t="s">
        <v>643</v>
      </c>
      <c r="B47" s="141" t="s">
        <v>644</v>
      </c>
      <c r="C47" t="s">
        <v>326</v>
      </c>
      <c r="D47" t="s">
        <v>645</v>
      </c>
      <c r="E47" t="s">
        <v>599</v>
      </c>
      <c r="F47" t="s">
        <v>347</v>
      </c>
      <c r="G47" t="s">
        <v>195</v>
      </c>
      <c r="H47" t="s">
        <v>646</v>
      </c>
      <c r="I47" t="s">
        <v>195</v>
      </c>
    </row>
    <row r="48" ht="15" spans="1:9">
      <c r="A48" t="s">
        <v>647</v>
      </c>
      <c r="B48" s="141" t="s">
        <v>648</v>
      </c>
      <c r="C48" t="s">
        <v>326</v>
      </c>
      <c r="D48" t="s">
        <v>649</v>
      </c>
      <c r="E48" t="s">
        <v>599</v>
      </c>
      <c r="F48" t="s">
        <v>347</v>
      </c>
      <c r="G48" t="s">
        <v>195</v>
      </c>
      <c r="H48" t="s">
        <v>650</v>
      </c>
      <c r="I48" t="s">
        <v>195</v>
      </c>
    </row>
    <row r="49" ht="15" spans="1:9">
      <c r="A49" t="s">
        <v>651</v>
      </c>
      <c r="B49" s="141" t="s">
        <v>652</v>
      </c>
      <c r="C49" t="s">
        <v>326</v>
      </c>
      <c r="D49" t="s">
        <v>653</v>
      </c>
      <c r="E49" t="s">
        <v>654</v>
      </c>
      <c r="F49" t="s">
        <v>322</v>
      </c>
      <c r="G49" t="s">
        <v>195</v>
      </c>
      <c r="H49" t="s">
        <v>655</v>
      </c>
      <c r="I49" t="s">
        <v>472</v>
      </c>
    </row>
    <row r="50" ht="15" spans="1:9">
      <c r="A50" t="s">
        <v>656</v>
      </c>
      <c r="B50" s="141" t="s">
        <v>657</v>
      </c>
      <c r="C50" t="s">
        <v>326</v>
      </c>
      <c r="D50" t="s">
        <v>658</v>
      </c>
      <c r="E50" t="s">
        <v>168</v>
      </c>
      <c r="F50" t="s">
        <v>322</v>
      </c>
      <c r="G50" t="s">
        <v>510</v>
      </c>
      <c r="H50" t="s">
        <v>659</v>
      </c>
      <c r="I50" t="s">
        <v>364</v>
      </c>
    </row>
    <row r="51" ht="15" spans="1:9">
      <c r="A51" t="s">
        <v>660</v>
      </c>
      <c r="B51" s="141" t="s">
        <v>661</v>
      </c>
      <c r="C51" t="s">
        <v>349</v>
      </c>
      <c r="D51" t="s">
        <v>662</v>
      </c>
      <c r="E51" t="s">
        <v>168</v>
      </c>
      <c r="F51" t="s">
        <v>322</v>
      </c>
      <c r="G51" t="s">
        <v>663</v>
      </c>
      <c r="H51" t="s">
        <v>664</v>
      </c>
      <c r="I51" t="s">
        <v>563</v>
      </c>
    </row>
    <row r="52" ht="15" spans="1:9">
      <c r="A52" t="s">
        <v>665</v>
      </c>
      <c r="B52" s="141" t="s">
        <v>666</v>
      </c>
      <c r="C52" t="s">
        <v>326</v>
      </c>
      <c r="D52" t="s">
        <v>667</v>
      </c>
      <c r="E52" t="s">
        <v>668</v>
      </c>
      <c r="F52" t="s">
        <v>322</v>
      </c>
      <c r="G52" t="s">
        <v>510</v>
      </c>
      <c r="H52" t="s">
        <v>669</v>
      </c>
      <c r="I52" t="s">
        <v>616</v>
      </c>
    </row>
    <row r="53" ht="15" spans="1:9">
      <c r="A53" t="s">
        <v>670</v>
      </c>
      <c r="B53" s="141" t="s">
        <v>671</v>
      </c>
      <c r="C53" t="s">
        <v>326</v>
      </c>
      <c r="D53" t="s">
        <v>672</v>
      </c>
      <c r="E53" t="s">
        <v>673</v>
      </c>
      <c r="F53" t="s">
        <v>322</v>
      </c>
      <c r="G53" t="s">
        <v>195</v>
      </c>
      <c r="H53" t="s">
        <v>674</v>
      </c>
      <c r="I53" t="s">
        <v>342</v>
      </c>
    </row>
    <row r="54" ht="15" spans="1:9">
      <c r="A54" t="s">
        <v>675</v>
      </c>
      <c r="B54" s="141" t="s">
        <v>676</v>
      </c>
      <c r="C54" t="s">
        <v>326</v>
      </c>
      <c r="D54" t="s">
        <v>677</v>
      </c>
      <c r="E54" t="s">
        <v>673</v>
      </c>
      <c r="F54" t="s">
        <v>501</v>
      </c>
      <c r="G54" t="s">
        <v>195</v>
      </c>
      <c r="H54" t="s">
        <v>678</v>
      </c>
      <c r="I54" t="s">
        <v>195</v>
      </c>
    </row>
    <row r="55" ht="15" spans="1:9">
      <c r="A55" t="s">
        <v>679</v>
      </c>
      <c r="B55" s="141" t="s">
        <v>680</v>
      </c>
      <c r="C55" t="s">
        <v>326</v>
      </c>
      <c r="D55" t="s">
        <v>681</v>
      </c>
      <c r="E55" t="s">
        <v>682</v>
      </c>
      <c r="F55" t="s">
        <v>322</v>
      </c>
      <c r="G55" t="s">
        <v>510</v>
      </c>
      <c r="H55" t="s">
        <v>683</v>
      </c>
      <c r="I55" t="s">
        <v>616</v>
      </c>
    </row>
    <row r="56" ht="15" spans="1:9">
      <c r="A56" t="s">
        <v>684</v>
      </c>
      <c r="B56" s="141" t="s">
        <v>685</v>
      </c>
      <c r="C56" t="s">
        <v>326</v>
      </c>
      <c r="D56" t="s">
        <v>686</v>
      </c>
      <c r="E56" t="s">
        <v>682</v>
      </c>
      <c r="F56" t="s">
        <v>322</v>
      </c>
      <c r="G56" t="s">
        <v>510</v>
      </c>
      <c r="H56" t="s">
        <v>687</v>
      </c>
      <c r="I56" t="s">
        <v>616</v>
      </c>
    </row>
    <row r="57" ht="15" spans="1:9">
      <c r="A57" t="s">
        <v>688</v>
      </c>
      <c r="B57" s="141" t="s">
        <v>689</v>
      </c>
      <c r="C57" t="s">
        <v>326</v>
      </c>
      <c r="D57" t="s">
        <v>690</v>
      </c>
      <c r="E57" t="s">
        <v>691</v>
      </c>
      <c r="F57" t="s">
        <v>322</v>
      </c>
      <c r="G57" t="s">
        <v>510</v>
      </c>
      <c r="H57" t="s">
        <v>692</v>
      </c>
      <c r="I57" t="s">
        <v>364</v>
      </c>
    </row>
    <row r="58" ht="15" spans="1:9">
      <c r="A58" t="s">
        <v>693</v>
      </c>
      <c r="B58" s="141" t="s">
        <v>694</v>
      </c>
      <c r="C58" t="s">
        <v>326</v>
      </c>
      <c r="D58" t="s">
        <v>695</v>
      </c>
      <c r="E58" t="s">
        <v>682</v>
      </c>
      <c r="F58" t="s">
        <v>322</v>
      </c>
      <c r="G58" t="s">
        <v>246</v>
      </c>
      <c r="H58" t="s">
        <v>696</v>
      </c>
      <c r="I58" t="s">
        <v>616</v>
      </c>
    </row>
    <row r="59" ht="15" spans="1:9">
      <c r="A59" t="s">
        <v>697</v>
      </c>
      <c r="B59" s="141" t="s">
        <v>698</v>
      </c>
      <c r="C59" t="s">
        <v>319</v>
      </c>
      <c r="D59" t="s">
        <v>699</v>
      </c>
      <c r="E59" t="s">
        <v>682</v>
      </c>
      <c r="F59" t="s">
        <v>322</v>
      </c>
      <c r="G59" t="s">
        <v>246</v>
      </c>
      <c r="H59" t="s">
        <v>700</v>
      </c>
      <c r="I59" t="s">
        <v>616</v>
      </c>
    </row>
    <row r="60" ht="15" spans="1:9">
      <c r="A60" t="s">
        <v>701</v>
      </c>
      <c r="B60" s="141" t="s">
        <v>702</v>
      </c>
      <c r="C60" t="s">
        <v>326</v>
      </c>
      <c r="D60" t="s">
        <v>703</v>
      </c>
      <c r="E60" t="s">
        <v>682</v>
      </c>
      <c r="F60" t="s">
        <v>322</v>
      </c>
      <c r="G60" t="s">
        <v>246</v>
      </c>
      <c r="H60" t="s">
        <v>704</v>
      </c>
      <c r="I60" t="s">
        <v>616</v>
      </c>
    </row>
    <row r="61" ht="15" spans="1:9">
      <c r="A61" t="s">
        <v>705</v>
      </c>
      <c r="B61" s="141" t="s">
        <v>706</v>
      </c>
      <c r="C61" t="s">
        <v>326</v>
      </c>
      <c r="D61" t="s">
        <v>707</v>
      </c>
      <c r="E61" t="s">
        <v>682</v>
      </c>
      <c r="F61" t="s">
        <v>322</v>
      </c>
      <c r="G61" t="s">
        <v>510</v>
      </c>
      <c r="H61" t="s">
        <v>708</v>
      </c>
      <c r="I61" t="s">
        <v>616</v>
      </c>
    </row>
    <row r="62" ht="15" spans="1:9">
      <c r="A62" t="s">
        <v>709</v>
      </c>
      <c r="B62" s="141" t="s">
        <v>710</v>
      </c>
      <c r="C62" t="s">
        <v>326</v>
      </c>
      <c r="D62" t="s">
        <v>711</v>
      </c>
      <c r="E62" t="s">
        <v>682</v>
      </c>
      <c r="F62" t="s">
        <v>322</v>
      </c>
      <c r="G62" t="s">
        <v>184</v>
      </c>
      <c r="H62" t="s">
        <v>712</v>
      </c>
      <c r="I62" t="s">
        <v>616</v>
      </c>
    </row>
    <row r="63" ht="15" spans="1:9">
      <c r="A63" t="s">
        <v>713</v>
      </c>
      <c r="B63" s="141" t="s">
        <v>714</v>
      </c>
      <c r="C63" t="s">
        <v>326</v>
      </c>
      <c r="D63" t="s">
        <v>715</v>
      </c>
      <c r="E63" t="s">
        <v>682</v>
      </c>
      <c r="F63" t="s">
        <v>322</v>
      </c>
      <c r="G63" t="s">
        <v>510</v>
      </c>
      <c r="H63" t="s">
        <v>716</v>
      </c>
      <c r="I63" t="s">
        <v>616</v>
      </c>
    </row>
    <row r="64" ht="15" spans="1:9">
      <c r="A64" t="s">
        <v>717</v>
      </c>
      <c r="B64" s="141" t="s">
        <v>718</v>
      </c>
      <c r="C64" t="s">
        <v>326</v>
      </c>
      <c r="D64" t="s">
        <v>719</v>
      </c>
      <c r="E64" t="s">
        <v>682</v>
      </c>
      <c r="F64" t="s">
        <v>322</v>
      </c>
      <c r="G64" t="s">
        <v>184</v>
      </c>
      <c r="H64" t="s">
        <v>720</v>
      </c>
      <c r="I64" t="s">
        <v>616</v>
      </c>
    </row>
    <row r="65" ht="15" spans="1:9">
      <c r="A65" t="s">
        <v>721</v>
      </c>
      <c r="B65" s="141" t="s">
        <v>722</v>
      </c>
      <c r="C65" t="s">
        <v>319</v>
      </c>
      <c r="D65" t="s">
        <v>723</v>
      </c>
      <c r="E65" t="s">
        <v>682</v>
      </c>
      <c r="F65" t="s">
        <v>322</v>
      </c>
      <c r="G65" t="s">
        <v>246</v>
      </c>
      <c r="H65" t="s">
        <v>724</v>
      </c>
      <c r="I65" t="s">
        <v>616</v>
      </c>
    </row>
    <row r="66" ht="15" spans="1:9">
      <c r="A66" t="s">
        <v>725</v>
      </c>
      <c r="B66" s="141" t="s">
        <v>726</v>
      </c>
      <c r="C66" t="s">
        <v>319</v>
      </c>
      <c r="D66" t="s">
        <v>727</v>
      </c>
      <c r="E66" t="s">
        <v>682</v>
      </c>
      <c r="F66" t="s">
        <v>322</v>
      </c>
      <c r="G66" t="s">
        <v>246</v>
      </c>
      <c r="H66" t="s">
        <v>728</v>
      </c>
      <c r="I66" t="s">
        <v>616</v>
      </c>
    </row>
    <row r="67" ht="15" spans="1:9">
      <c r="A67" t="s">
        <v>729</v>
      </c>
      <c r="B67" s="141" t="s">
        <v>730</v>
      </c>
      <c r="C67" t="s">
        <v>319</v>
      </c>
      <c r="D67" t="s">
        <v>731</v>
      </c>
      <c r="E67" t="s">
        <v>682</v>
      </c>
      <c r="F67" t="s">
        <v>322</v>
      </c>
      <c r="G67" t="s">
        <v>246</v>
      </c>
      <c r="H67" t="s">
        <v>732</v>
      </c>
      <c r="I67" t="s">
        <v>616</v>
      </c>
    </row>
    <row r="68" ht="15" spans="1:9">
      <c r="A68" t="s">
        <v>733</v>
      </c>
      <c r="B68" s="141" t="s">
        <v>734</v>
      </c>
      <c r="C68" t="s">
        <v>326</v>
      </c>
      <c r="D68" t="s">
        <v>735</v>
      </c>
      <c r="E68" t="s">
        <v>682</v>
      </c>
      <c r="F68" t="s">
        <v>322</v>
      </c>
      <c r="G68" t="s">
        <v>246</v>
      </c>
      <c r="H68" t="s">
        <v>736</v>
      </c>
      <c r="I68" t="s">
        <v>616</v>
      </c>
    </row>
    <row r="69" ht="15" spans="1:9">
      <c r="A69" t="s">
        <v>737</v>
      </c>
      <c r="B69" s="141" t="s">
        <v>738</v>
      </c>
      <c r="C69" t="s">
        <v>326</v>
      </c>
      <c r="D69" t="s">
        <v>739</v>
      </c>
      <c r="E69" t="s">
        <v>682</v>
      </c>
      <c r="F69" t="s">
        <v>322</v>
      </c>
      <c r="G69" t="s">
        <v>510</v>
      </c>
      <c r="H69" t="s">
        <v>740</v>
      </c>
      <c r="I69" t="s">
        <v>616</v>
      </c>
    </row>
    <row r="70" ht="15" spans="1:9">
      <c r="A70" t="s">
        <v>741</v>
      </c>
      <c r="B70" s="141" t="s">
        <v>742</v>
      </c>
      <c r="C70" t="s">
        <v>326</v>
      </c>
      <c r="D70" t="s">
        <v>743</v>
      </c>
      <c r="E70" t="s">
        <v>682</v>
      </c>
      <c r="F70" t="s">
        <v>322</v>
      </c>
      <c r="G70" t="s">
        <v>184</v>
      </c>
      <c r="H70" t="s">
        <v>744</v>
      </c>
      <c r="I70" t="s">
        <v>616</v>
      </c>
    </row>
    <row r="71" ht="15" spans="1:9">
      <c r="A71" t="s">
        <v>745</v>
      </c>
      <c r="B71" s="141" t="s">
        <v>746</v>
      </c>
      <c r="C71" t="s">
        <v>326</v>
      </c>
      <c r="D71" t="s">
        <v>747</v>
      </c>
      <c r="E71" t="s">
        <v>682</v>
      </c>
      <c r="F71" t="s">
        <v>322</v>
      </c>
      <c r="G71" t="s">
        <v>510</v>
      </c>
      <c r="H71" t="s">
        <v>748</v>
      </c>
      <c r="I71" t="s">
        <v>616</v>
      </c>
    </row>
    <row r="72" ht="15" spans="1:9">
      <c r="A72" t="s">
        <v>749</v>
      </c>
      <c r="B72" s="141" t="s">
        <v>750</v>
      </c>
      <c r="C72" t="s">
        <v>326</v>
      </c>
      <c r="D72" t="s">
        <v>751</v>
      </c>
      <c r="E72" t="s">
        <v>682</v>
      </c>
      <c r="F72" t="s">
        <v>322</v>
      </c>
      <c r="G72" t="s">
        <v>510</v>
      </c>
      <c r="H72" t="s">
        <v>752</v>
      </c>
      <c r="I72" t="s">
        <v>616</v>
      </c>
    </row>
    <row r="73" ht="15" spans="1:9">
      <c r="A73" t="s">
        <v>753</v>
      </c>
      <c r="B73" s="141" t="s">
        <v>754</v>
      </c>
      <c r="C73" t="s">
        <v>326</v>
      </c>
      <c r="D73" t="s">
        <v>755</v>
      </c>
      <c r="E73" t="s">
        <v>682</v>
      </c>
      <c r="F73" t="s">
        <v>322</v>
      </c>
      <c r="G73" t="s">
        <v>510</v>
      </c>
      <c r="H73" t="s">
        <v>756</v>
      </c>
      <c r="I73" t="s">
        <v>616</v>
      </c>
    </row>
    <row r="74" ht="15" spans="1:9">
      <c r="A74" t="s">
        <v>757</v>
      </c>
      <c r="B74" s="141" t="s">
        <v>758</v>
      </c>
      <c r="C74" t="s">
        <v>326</v>
      </c>
      <c r="D74" t="s">
        <v>759</v>
      </c>
      <c r="E74" t="s">
        <v>691</v>
      </c>
      <c r="F74" t="s">
        <v>322</v>
      </c>
      <c r="G74" t="s">
        <v>510</v>
      </c>
      <c r="H74" t="s">
        <v>760</v>
      </c>
      <c r="I74" t="s">
        <v>364</v>
      </c>
    </row>
    <row r="75" ht="15" spans="1:9">
      <c r="A75" t="s">
        <v>761</v>
      </c>
      <c r="B75" s="141" t="s">
        <v>762</v>
      </c>
      <c r="C75" t="s">
        <v>326</v>
      </c>
      <c r="D75" t="s">
        <v>763</v>
      </c>
      <c r="E75" t="s">
        <v>764</v>
      </c>
      <c r="F75" t="s">
        <v>322</v>
      </c>
      <c r="G75" t="s">
        <v>195</v>
      </c>
      <c r="H75" t="s">
        <v>765</v>
      </c>
      <c r="I75" t="s">
        <v>472</v>
      </c>
    </row>
    <row r="76" ht="15" spans="1:9">
      <c r="A76" t="s">
        <v>766</v>
      </c>
      <c r="B76" s="141" t="s">
        <v>767</v>
      </c>
      <c r="C76" t="s">
        <v>349</v>
      </c>
      <c r="D76" t="s">
        <v>768</v>
      </c>
      <c r="E76" t="s">
        <v>691</v>
      </c>
      <c r="F76" t="s">
        <v>322</v>
      </c>
      <c r="G76" t="s">
        <v>510</v>
      </c>
      <c r="H76" t="s">
        <v>769</v>
      </c>
      <c r="I76" t="s">
        <v>364</v>
      </c>
    </row>
    <row r="77" ht="15" spans="1:9">
      <c r="A77" t="s">
        <v>770</v>
      </c>
      <c r="B77" s="141" t="s">
        <v>771</v>
      </c>
      <c r="C77" t="s">
        <v>326</v>
      </c>
      <c r="D77" t="s">
        <v>772</v>
      </c>
      <c r="E77" t="s">
        <v>773</v>
      </c>
      <c r="F77" t="s">
        <v>347</v>
      </c>
      <c r="G77" t="s">
        <v>195</v>
      </c>
      <c r="H77" t="s">
        <v>774</v>
      </c>
      <c r="I77" t="s">
        <v>195</v>
      </c>
    </row>
    <row r="78" ht="15" spans="1:9">
      <c r="A78" t="s">
        <v>775</v>
      </c>
      <c r="B78" s="141" t="s">
        <v>776</v>
      </c>
      <c r="C78" t="s">
        <v>326</v>
      </c>
      <c r="D78" t="s">
        <v>777</v>
      </c>
      <c r="E78" t="s">
        <v>773</v>
      </c>
      <c r="F78" t="s">
        <v>347</v>
      </c>
      <c r="G78" t="s">
        <v>195</v>
      </c>
      <c r="H78" t="s">
        <v>778</v>
      </c>
      <c r="I78" t="s">
        <v>195</v>
      </c>
    </row>
    <row r="79" ht="15" spans="1:9">
      <c r="A79" t="s">
        <v>779</v>
      </c>
      <c r="B79" s="141" t="s">
        <v>780</v>
      </c>
      <c r="C79" t="s">
        <v>326</v>
      </c>
      <c r="D79" t="s">
        <v>781</v>
      </c>
      <c r="E79" t="s">
        <v>773</v>
      </c>
      <c r="F79" t="s">
        <v>347</v>
      </c>
      <c r="G79" t="s">
        <v>195</v>
      </c>
      <c r="H79" t="s">
        <v>782</v>
      </c>
      <c r="I79" t="s">
        <v>195</v>
      </c>
    </row>
    <row r="80" ht="15" spans="1:9">
      <c r="A80" t="s">
        <v>783</v>
      </c>
      <c r="B80" s="141" t="s">
        <v>784</v>
      </c>
      <c r="C80" t="s">
        <v>326</v>
      </c>
      <c r="D80" t="s">
        <v>785</v>
      </c>
      <c r="E80" t="s">
        <v>328</v>
      </c>
      <c r="F80" t="s">
        <v>347</v>
      </c>
      <c r="G80" t="s">
        <v>195</v>
      </c>
      <c r="H80" t="s">
        <v>786</v>
      </c>
      <c r="I80" t="s">
        <v>195</v>
      </c>
    </row>
    <row r="81" ht="15" spans="1:9">
      <c r="A81" t="s">
        <v>787</v>
      </c>
      <c r="B81" s="141" t="s">
        <v>788</v>
      </c>
      <c r="C81" t="s">
        <v>326</v>
      </c>
      <c r="D81" t="s">
        <v>789</v>
      </c>
      <c r="E81" t="s">
        <v>328</v>
      </c>
      <c r="F81" t="s">
        <v>347</v>
      </c>
      <c r="G81" t="s">
        <v>195</v>
      </c>
      <c r="H81" t="s">
        <v>790</v>
      </c>
      <c r="I81" t="s">
        <v>195</v>
      </c>
    </row>
    <row r="82" ht="15" spans="1:9">
      <c r="A82" t="s">
        <v>791</v>
      </c>
      <c r="B82" s="141" t="s">
        <v>792</v>
      </c>
      <c r="C82" t="s">
        <v>326</v>
      </c>
      <c r="D82" t="s">
        <v>793</v>
      </c>
      <c r="E82" t="s">
        <v>328</v>
      </c>
      <c r="F82" t="s">
        <v>347</v>
      </c>
      <c r="G82" t="s">
        <v>195</v>
      </c>
      <c r="H82" t="s">
        <v>794</v>
      </c>
      <c r="I82" t="s">
        <v>195</v>
      </c>
    </row>
    <row r="83" ht="15" spans="1:9">
      <c r="A83" t="s">
        <v>795</v>
      </c>
      <c r="B83" s="141" t="s">
        <v>796</v>
      </c>
      <c r="C83" t="s">
        <v>326</v>
      </c>
      <c r="D83" t="s">
        <v>797</v>
      </c>
      <c r="E83" t="s">
        <v>328</v>
      </c>
      <c r="F83" t="s">
        <v>501</v>
      </c>
      <c r="G83" t="s">
        <v>195</v>
      </c>
      <c r="H83" t="s">
        <v>798</v>
      </c>
      <c r="I83" t="s">
        <v>195</v>
      </c>
    </row>
    <row r="84" ht="15" spans="1:9">
      <c r="A84" t="s">
        <v>799</v>
      </c>
      <c r="B84" s="141" t="s">
        <v>800</v>
      </c>
      <c r="C84" t="s">
        <v>349</v>
      </c>
      <c r="D84" t="s">
        <v>801</v>
      </c>
      <c r="E84" t="s">
        <v>802</v>
      </c>
      <c r="F84" t="s">
        <v>322</v>
      </c>
      <c r="G84" t="s">
        <v>510</v>
      </c>
      <c r="H84" t="s">
        <v>803</v>
      </c>
      <c r="I84" t="s">
        <v>616</v>
      </c>
    </row>
    <row r="85" ht="15" spans="1:9">
      <c r="A85" t="s">
        <v>804</v>
      </c>
      <c r="B85" s="141" t="s">
        <v>805</v>
      </c>
      <c r="C85" t="s">
        <v>326</v>
      </c>
      <c r="D85" t="s">
        <v>806</v>
      </c>
      <c r="E85" t="s">
        <v>807</v>
      </c>
      <c r="F85" t="s">
        <v>501</v>
      </c>
      <c r="G85" t="s">
        <v>195</v>
      </c>
      <c r="H85" t="s">
        <v>808</v>
      </c>
      <c r="I85" t="s">
        <v>195</v>
      </c>
    </row>
    <row r="86" ht="15" spans="1:9">
      <c r="A86" t="s">
        <v>809</v>
      </c>
      <c r="B86" s="141" t="s">
        <v>810</v>
      </c>
      <c r="C86" t="s">
        <v>326</v>
      </c>
      <c r="D86" t="s">
        <v>811</v>
      </c>
      <c r="E86" t="s">
        <v>812</v>
      </c>
      <c r="F86" t="s">
        <v>501</v>
      </c>
      <c r="G86" t="s">
        <v>184</v>
      </c>
      <c r="H86" t="s">
        <v>813</v>
      </c>
      <c r="I86" t="s">
        <v>184</v>
      </c>
    </row>
    <row r="87" ht="15" spans="1:9">
      <c r="A87" t="s">
        <v>814</v>
      </c>
      <c r="B87" s="141" t="s">
        <v>815</v>
      </c>
      <c r="C87" t="s">
        <v>326</v>
      </c>
      <c r="D87" t="s">
        <v>816</v>
      </c>
      <c r="E87" t="s">
        <v>817</v>
      </c>
      <c r="F87" t="s">
        <v>322</v>
      </c>
      <c r="G87" t="s">
        <v>246</v>
      </c>
      <c r="H87" t="s">
        <v>818</v>
      </c>
      <c r="I87" t="s">
        <v>616</v>
      </c>
    </row>
    <row r="88" ht="15" spans="1:9">
      <c r="A88" t="s">
        <v>819</v>
      </c>
      <c r="B88" s="141" t="s">
        <v>820</v>
      </c>
      <c r="C88" t="s">
        <v>319</v>
      </c>
      <c r="D88" t="s">
        <v>821</v>
      </c>
      <c r="E88" t="s">
        <v>817</v>
      </c>
      <c r="F88" t="s">
        <v>322</v>
      </c>
      <c r="G88" t="s">
        <v>246</v>
      </c>
      <c r="H88" t="s">
        <v>822</v>
      </c>
      <c r="I88" t="s">
        <v>616</v>
      </c>
    </row>
    <row r="89" ht="15" spans="1:9">
      <c r="A89" t="s">
        <v>823</v>
      </c>
      <c r="B89" s="141" t="s">
        <v>824</v>
      </c>
      <c r="C89" t="s">
        <v>349</v>
      </c>
      <c r="D89" t="s">
        <v>825</v>
      </c>
      <c r="E89" t="s">
        <v>826</v>
      </c>
      <c r="F89" t="s">
        <v>347</v>
      </c>
      <c r="G89" t="s">
        <v>195</v>
      </c>
      <c r="H89" t="s">
        <v>827</v>
      </c>
      <c r="I89" t="s">
        <v>195</v>
      </c>
    </row>
    <row r="90" ht="15" spans="1:9">
      <c r="A90" t="s">
        <v>828</v>
      </c>
      <c r="B90" s="141" t="s">
        <v>829</v>
      </c>
      <c r="C90" t="s">
        <v>326</v>
      </c>
      <c r="D90" t="s">
        <v>830</v>
      </c>
      <c r="E90" t="s">
        <v>826</v>
      </c>
      <c r="F90" t="s">
        <v>347</v>
      </c>
      <c r="G90" t="s">
        <v>195</v>
      </c>
      <c r="H90" t="s">
        <v>831</v>
      </c>
      <c r="I90" t="s">
        <v>195</v>
      </c>
    </row>
    <row r="91" ht="15" spans="1:9">
      <c r="A91" t="s">
        <v>832</v>
      </c>
      <c r="B91" s="141" t="s">
        <v>833</v>
      </c>
      <c r="C91" t="s">
        <v>326</v>
      </c>
      <c r="D91" t="s">
        <v>834</v>
      </c>
      <c r="E91" t="s">
        <v>826</v>
      </c>
      <c r="F91" t="s">
        <v>347</v>
      </c>
      <c r="G91" t="s">
        <v>195</v>
      </c>
      <c r="H91" t="s">
        <v>835</v>
      </c>
      <c r="I91" t="s">
        <v>195</v>
      </c>
    </row>
    <row r="92" ht="15" spans="1:9">
      <c r="A92" t="s">
        <v>836</v>
      </c>
      <c r="B92" s="141" t="s">
        <v>837</v>
      </c>
      <c r="C92" t="s">
        <v>326</v>
      </c>
      <c r="D92" t="s">
        <v>838</v>
      </c>
      <c r="E92" t="s">
        <v>826</v>
      </c>
      <c r="F92" t="s">
        <v>347</v>
      </c>
      <c r="G92" t="s">
        <v>195</v>
      </c>
      <c r="H92" t="s">
        <v>839</v>
      </c>
      <c r="I92" t="s">
        <v>195</v>
      </c>
    </row>
    <row r="93" ht="15" spans="1:9">
      <c r="A93" t="s">
        <v>840</v>
      </c>
      <c r="B93" s="141" t="s">
        <v>841</v>
      </c>
      <c r="C93" t="s">
        <v>349</v>
      </c>
      <c r="D93" t="s">
        <v>842</v>
      </c>
      <c r="E93" t="s">
        <v>826</v>
      </c>
      <c r="F93" t="s">
        <v>347</v>
      </c>
      <c r="G93" t="s">
        <v>195</v>
      </c>
      <c r="H93" t="s">
        <v>843</v>
      </c>
      <c r="I93" t="s">
        <v>195</v>
      </c>
    </row>
    <row r="94" ht="15" spans="1:9">
      <c r="A94" t="s">
        <v>844</v>
      </c>
      <c r="B94" s="141" t="s">
        <v>845</v>
      </c>
      <c r="C94" t="s">
        <v>326</v>
      </c>
      <c r="D94" t="s">
        <v>846</v>
      </c>
      <c r="E94" t="s">
        <v>826</v>
      </c>
      <c r="F94" t="s">
        <v>347</v>
      </c>
      <c r="G94" t="s">
        <v>195</v>
      </c>
      <c r="H94" t="s">
        <v>847</v>
      </c>
      <c r="I94" t="s">
        <v>195</v>
      </c>
    </row>
    <row r="95" ht="15" spans="1:9">
      <c r="A95" t="s">
        <v>848</v>
      </c>
      <c r="B95" s="141" t="s">
        <v>849</v>
      </c>
      <c r="C95" t="s">
        <v>349</v>
      </c>
      <c r="D95" t="s">
        <v>850</v>
      </c>
      <c r="E95" t="s">
        <v>826</v>
      </c>
      <c r="F95" t="s">
        <v>322</v>
      </c>
      <c r="G95" t="s">
        <v>195</v>
      </c>
      <c r="H95" t="s">
        <v>851</v>
      </c>
      <c r="I95" t="s">
        <v>472</v>
      </c>
    </row>
    <row r="96" ht="15" spans="1:9">
      <c r="A96" t="s">
        <v>852</v>
      </c>
      <c r="B96" s="141" t="s">
        <v>853</v>
      </c>
      <c r="C96" t="s">
        <v>326</v>
      </c>
      <c r="D96" t="s">
        <v>854</v>
      </c>
      <c r="E96" t="s">
        <v>855</v>
      </c>
      <c r="F96" t="s">
        <v>347</v>
      </c>
      <c r="G96" t="s">
        <v>184</v>
      </c>
      <c r="H96" t="s">
        <v>856</v>
      </c>
      <c r="I96" t="s">
        <v>184</v>
      </c>
    </row>
    <row r="97" ht="15" spans="1:9">
      <c r="A97" t="s">
        <v>857</v>
      </c>
      <c r="B97" s="141" t="s">
        <v>858</v>
      </c>
      <c r="C97" t="s">
        <v>326</v>
      </c>
      <c r="D97" t="s">
        <v>859</v>
      </c>
      <c r="E97" t="s">
        <v>826</v>
      </c>
      <c r="F97" t="s">
        <v>347</v>
      </c>
      <c r="G97" t="s">
        <v>195</v>
      </c>
      <c r="H97" t="s">
        <v>860</v>
      </c>
      <c r="I97" t="s">
        <v>195</v>
      </c>
    </row>
    <row r="98" ht="15" spans="1:9">
      <c r="A98" t="s">
        <v>861</v>
      </c>
      <c r="B98" s="141" t="s">
        <v>862</v>
      </c>
      <c r="C98" t="s">
        <v>326</v>
      </c>
      <c r="D98" t="s">
        <v>863</v>
      </c>
      <c r="E98" t="s">
        <v>864</v>
      </c>
      <c r="F98" t="s">
        <v>322</v>
      </c>
      <c r="G98" t="s">
        <v>510</v>
      </c>
      <c r="H98" t="s">
        <v>865</v>
      </c>
      <c r="I98" t="s">
        <v>342</v>
      </c>
    </row>
    <row r="99" ht="15" spans="1:9">
      <c r="A99" t="s">
        <v>866</v>
      </c>
      <c r="B99" s="141" t="s">
        <v>867</v>
      </c>
      <c r="C99" t="s">
        <v>349</v>
      </c>
      <c r="D99" t="s">
        <v>868</v>
      </c>
      <c r="E99" t="s">
        <v>168</v>
      </c>
      <c r="F99" t="s">
        <v>322</v>
      </c>
      <c r="G99" t="s">
        <v>324</v>
      </c>
      <c r="H99" t="s">
        <v>869</v>
      </c>
      <c r="I99" t="s">
        <v>324</v>
      </c>
    </row>
    <row r="100" ht="15" spans="1:9">
      <c r="A100" t="s">
        <v>870</v>
      </c>
      <c r="B100" s="141" t="s">
        <v>871</v>
      </c>
      <c r="C100" t="s">
        <v>349</v>
      </c>
      <c r="D100" t="s">
        <v>872</v>
      </c>
      <c r="E100" t="s">
        <v>826</v>
      </c>
      <c r="F100" t="s">
        <v>347</v>
      </c>
      <c r="G100" t="s">
        <v>195</v>
      </c>
      <c r="H100" t="s">
        <v>873</v>
      </c>
      <c r="I100" t="s">
        <v>195</v>
      </c>
    </row>
    <row r="101" ht="15" spans="1:9">
      <c r="A101" t="s">
        <v>874</v>
      </c>
      <c r="B101" s="141" t="s">
        <v>875</v>
      </c>
      <c r="C101" t="s">
        <v>349</v>
      </c>
      <c r="D101" t="s">
        <v>876</v>
      </c>
      <c r="E101" t="s">
        <v>826</v>
      </c>
      <c r="F101" t="s">
        <v>347</v>
      </c>
      <c r="G101" t="s">
        <v>195</v>
      </c>
      <c r="H101" t="s">
        <v>877</v>
      </c>
      <c r="I101" t="s">
        <v>195</v>
      </c>
    </row>
    <row r="102" ht="15" spans="1:9">
      <c r="A102" t="s">
        <v>878</v>
      </c>
      <c r="B102" s="141" t="s">
        <v>879</v>
      </c>
      <c r="C102" t="s">
        <v>349</v>
      </c>
      <c r="D102" t="s">
        <v>880</v>
      </c>
      <c r="E102" t="s">
        <v>826</v>
      </c>
      <c r="F102" t="s">
        <v>347</v>
      </c>
      <c r="G102" t="s">
        <v>195</v>
      </c>
      <c r="H102" t="s">
        <v>881</v>
      </c>
      <c r="I102" t="s">
        <v>195</v>
      </c>
    </row>
    <row r="103" ht="15" spans="1:9">
      <c r="A103" t="s">
        <v>882</v>
      </c>
      <c r="B103" s="141" t="s">
        <v>883</v>
      </c>
      <c r="C103" t="s">
        <v>326</v>
      </c>
      <c r="D103" t="s">
        <v>884</v>
      </c>
      <c r="E103" t="s">
        <v>864</v>
      </c>
      <c r="F103" t="s">
        <v>501</v>
      </c>
      <c r="G103" t="s">
        <v>246</v>
      </c>
      <c r="H103" t="s">
        <v>885</v>
      </c>
      <c r="I103" t="s">
        <v>886</v>
      </c>
    </row>
    <row r="104" ht="15" spans="1:9">
      <c r="A104" t="s">
        <v>887</v>
      </c>
      <c r="B104" s="141" t="s">
        <v>888</v>
      </c>
      <c r="C104" t="s">
        <v>326</v>
      </c>
      <c r="D104" t="s">
        <v>889</v>
      </c>
      <c r="E104" t="s">
        <v>864</v>
      </c>
      <c r="F104" t="s">
        <v>501</v>
      </c>
      <c r="G104" t="s">
        <v>184</v>
      </c>
      <c r="H104" t="s">
        <v>890</v>
      </c>
      <c r="I104" t="s">
        <v>184</v>
      </c>
    </row>
    <row r="105" ht="15" spans="1:9">
      <c r="A105" t="s">
        <v>891</v>
      </c>
      <c r="B105" s="141" t="s">
        <v>892</v>
      </c>
      <c r="C105" t="s">
        <v>349</v>
      </c>
      <c r="D105" t="s">
        <v>893</v>
      </c>
      <c r="E105" t="s">
        <v>826</v>
      </c>
      <c r="F105" t="s">
        <v>347</v>
      </c>
      <c r="G105" t="s">
        <v>195</v>
      </c>
      <c r="H105" t="s">
        <v>894</v>
      </c>
      <c r="I105" t="s">
        <v>195</v>
      </c>
    </row>
    <row r="106" ht="15" spans="1:9">
      <c r="A106" t="s">
        <v>895</v>
      </c>
      <c r="B106" s="141" t="s">
        <v>896</v>
      </c>
      <c r="C106" t="s">
        <v>326</v>
      </c>
      <c r="D106" t="s">
        <v>897</v>
      </c>
      <c r="E106" t="s">
        <v>864</v>
      </c>
      <c r="F106" t="s">
        <v>322</v>
      </c>
      <c r="G106" t="s">
        <v>510</v>
      </c>
      <c r="H106" t="s">
        <v>898</v>
      </c>
      <c r="I106" t="s">
        <v>324</v>
      </c>
    </row>
    <row r="107" ht="15" spans="1:9">
      <c r="A107" t="s">
        <v>899</v>
      </c>
      <c r="B107" s="141" t="s">
        <v>900</v>
      </c>
      <c r="C107" t="s">
        <v>326</v>
      </c>
      <c r="D107" t="s">
        <v>901</v>
      </c>
      <c r="E107" t="s">
        <v>168</v>
      </c>
      <c r="F107" t="s">
        <v>347</v>
      </c>
      <c r="G107" t="s">
        <v>472</v>
      </c>
      <c r="H107" t="s">
        <v>902</v>
      </c>
      <c r="I107" t="s">
        <v>472</v>
      </c>
    </row>
    <row r="108" ht="15" spans="1:9">
      <c r="A108" t="s">
        <v>903</v>
      </c>
      <c r="B108" s="141" t="s">
        <v>904</v>
      </c>
      <c r="C108" t="s">
        <v>326</v>
      </c>
      <c r="D108" t="s">
        <v>905</v>
      </c>
      <c r="E108" t="s">
        <v>906</v>
      </c>
      <c r="F108" t="s">
        <v>322</v>
      </c>
      <c r="G108" t="s">
        <v>184</v>
      </c>
      <c r="H108" t="s">
        <v>907</v>
      </c>
      <c r="I108" t="s">
        <v>364</v>
      </c>
    </row>
    <row r="109" ht="15" spans="1:9">
      <c r="A109" t="s">
        <v>908</v>
      </c>
      <c r="B109" s="141" t="s">
        <v>909</v>
      </c>
      <c r="C109" t="s">
        <v>319</v>
      </c>
      <c r="D109" t="s">
        <v>910</v>
      </c>
      <c r="E109" t="s">
        <v>906</v>
      </c>
      <c r="F109" t="s">
        <v>322</v>
      </c>
      <c r="G109" t="s">
        <v>510</v>
      </c>
      <c r="H109" t="s">
        <v>911</v>
      </c>
      <c r="I109" t="s">
        <v>364</v>
      </c>
    </row>
    <row r="110" ht="15" spans="1:9">
      <c r="A110" t="s">
        <v>912</v>
      </c>
      <c r="B110" s="141" t="s">
        <v>913</v>
      </c>
      <c r="C110" t="s">
        <v>319</v>
      </c>
      <c r="D110" t="s">
        <v>914</v>
      </c>
      <c r="E110" t="s">
        <v>906</v>
      </c>
      <c r="F110" t="s">
        <v>322</v>
      </c>
      <c r="G110" t="s">
        <v>184</v>
      </c>
      <c r="H110" t="s">
        <v>915</v>
      </c>
      <c r="I110" t="s">
        <v>364</v>
      </c>
    </row>
    <row r="111" ht="15" spans="1:9">
      <c r="A111" t="s">
        <v>916</v>
      </c>
      <c r="B111" s="141" t="s">
        <v>917</v>
      </c>
      <c r="C111" t="s">
        <v>326</v>
      </c>
      <c r="D111" t="s">
        <v>918</v>
      </c>
      <c r="E111" t="s">
        <v>919</v>
      </c>
      <c r="F111" t="s">
        <v>322</v>
      </c>
      <c r="G111" t="s">
        <v>195</v>
      </c>
      <c r="H111" t="s">
        <v>920</v>
      </c>
      <c r="I111" t="s">
        <v>418</v>
      </c>
    </row>
    <row r="112" ht="15" spans="1:9">
      <c r="A112" t="s">
        <v>921</v>
      </c>
      <c r="B112" s="141" t="s">
        <v>922</v>
      </c>
      <c r="C112" t="s">
        <v>326</v>
      </c>
      <c r="D112" t="s">
        <v>923</v>
      </c>
      <c r="E112" t="s">
        <v>826</v>
      </c>
      <c r="F112" t="s">
        <v>347</v>
      </c>
      <c r="G112" t="s">
        <v>195</v>
      </c>
      <c r="H112" t="s">
        <v>924</v>
      </c>
      <c r="I112" t="s">
        <v>195</v>
      </c>
    </row>
    <row r="113" ht="15" spans="1:9">
      <c r="A113" t="s">
        <v>925</v>
      </c>
      <c r="B113" s="141" t="s">
        <v>926</v>
      </c>
      <c r="C113" t="s">
        <v>326</v>
      </c>
      <c r="D113" t="s">
        <v>927</v>
      </c>
      <c r="E113" t="s">
        <v>928</v>
      </c>
      <c r="F113" t="s">
        <v>347</v>
      </c>
      <c r="G113" t="s">
        <v>195</v>
      </c>
      <c r="H113" t="s">
        <v>929</v>
      </c>
      <c r="I113" t="s">
        <v>195</v>
      </c>
    </row>
    <row r="114" ht="15" spans="1:9">
      <c r="A114" t="s">
        <v>930</v>
      </c>
      <c r="B114" s="141" t="s">
        <v>931</v>
      </c>
      <c r="C114" t="s">
        <v>326</v>
      </c>
      <c r="D114" t="s">
        <v>932</v>
      </c>
      <c r="E114" t="s">
        <v>933</v>
      </c>
      <c r="F114" t="s">
        <v>347</v>
      </c>
      <c r="G114" t="s">
        <v>475</v>
      </c>
      <c r="H114" t="s">
        <v>934</v>
      </c>
      <c r="I114" t="s">
        <v>475</v>
      </c>
    </row>
    <row r="115" ht="15" spans="1:9">
      <c r="A115" t="s">
        <v>935</v>
      </c>
      <c r="B115" s="141" t="s">
        <v>936</v>
      </c>
      <c r="C115" t="s">
        <v>319</v>
      </c>
      <c r="D115" t="s">
        <v>937</v>
      </c>
      <c r="E115" t="s">
        <v>928</v>
      </c>
      <c r="F115" t="s">
        <v>501</v>
      </c>
      <c r="G115" t="s">
        <v>195</v>
      </c>
      <c r="H115" t="s">
        <v>938</v>
      </c>
      <c r="I115" t="s">
        <v>195</v>
      </c>
    </row>
    <row r="116" ht="15" spans="1:9">
      <c r="A116" t="s">
        <v>939</v>
      </c>
      <c r="B116" s="141" t="s">
        <v>940</v>
      </c>
      <c r="C116" t="s">
        <v>349</v>
      </c>
      <c r="D116" t="s">
        <v>941</v>
      </c>
      <c r="E116" t="s">
        <v>933</v>
      </c>
      <c r="F116" t="s">
        <v>347</v>
      </c>
      <c r="G116" t="s">
        <v>475</v>
      </c>
      <c r="H116" t="s">
        <v>942</v>
      </c>
      <c r="I116" t="s">
        <v>475</v>
      </c>
    </row>
    <row r="117" ht="15" spans="1:9">
      <c r="A117" t="s">
        <v>943</v>
      </c>
      <c r="B117" s="141" t="s">
        <v>944</v>
      </c>
      <c r="C117" t="s">
        <v>349</v>
      </c>
      <c r="D117" t="s">
        <v>945</v>
      </c>
      <c r="E117" t="s">
        <v>928</v>
      </c>
      <c r="F117" t="s">
        <v>322</v>
      </c>
      <c r="G117" t="s">
        <v>195</v>
      </c>
      <c r="H117" t="s">
        <v>946</v>
      </c>
      <c r="I117" t="s">
        <v>472</v>
      </c>
    </row>
    <row r="118" ht="15" spans="1:9">
      <c r="A118" t="s">
        <v>947</v>
      </c>
      <c r="B118" s="141" t="s">
        <v>948</v>
      </c>
      <c r="C118" t="s">
        <v>326</v>
      </c>
      <c r="D118" t="s">
        <v>949</v>
      </c>
      <c r="E118" t="s">
        <v>183</v>
      </c>
      <c r="F118" t="s">
        <v>322</v>
      </c>
      <c r="G118" t="s">
        <v>184</v>
      </c>
      <c r="H118" t="s">
        <v>950</v>
      </c>
      <c r="I118" t="s">
        <v>418</v>
      </c>
    </row>
    <row r="119" ht="15" spans="1:9">
      <c r="A119" t="s">
        <v>951</v>
      </c>
      <c r="B119" s="141" t="s">
        <v>952</v>
      </c>
      <c r="C119" t="s">
        <v>326</v>
      </c>
      <c r="D119" t="s">
        <v>953</v>
      </c>
      <c r="E119" t="s">
        <v>954</v>
      </c>
      <c r="F119" t="s">
        <v>322</v>
      </c>
      <c r="G119" t="s">
        <v>510</v>
      </c>
      <c r="H119" t="s">
        <v>955</v>
      </c>
      <c r="I119" t="s">
        <v>616</v>
      </c>
    </row>
    <row r="120" ht="15" spans="1:9">
      <c r="A120" t="s">
        <v>956</v>
      </c>
      <c r="B120" s="141" t="s">
        <v>957</v>
      </c>
      <c r="C120" t="s">
        <v>319</v>
      </c>
      <c r="D120" t="s">
        <v>958</v>
      </c>
      <c r="E120" t="s">
        <v>610</v>
      </c>
      <c r="F120" t="s">
        <v>322</v>
      </c>
      <c r="G120" t="s">
        <v>246</v>
      </c>
      <c r="H120" t="s">
        <v>959</v>
      </c>
      <c r="I120" t="s">
        <v>960</v>
      </c>
    </row>
    <row r="121" ht="15" spans="1:9">
      <c r="A121" t="s">
        <v>961</v>
      </c>
      <c r="B121" s="141" t="s">
        <v>962</v>
      </c>
      <c r="C121" t="s">
        <v>319</v>
      </c>
      <c r="D121" t="s">
        <v>963</v>
      </c>
      <c r="E121" t="s">
        <v>964</v>
      </c>
      <c r="F121" t="s">
        <v>322</v>
      </c>
      <c r="G121" t="s">
        <v>510</v>
      </c>
      <c r="H121" t="s">
        <v>965</v>
      </c>
      <c r="I121" t="s">
        <v>616</v>
      </c>
    </row>
    <row r="122" ht="15" spans="1:9">
      <c r="A122" t="s">
        <v>966</v>
      </c>
      <c r="B122" s="141" t="s">
        <v>967</v>
      </c>
      <c r="C122" t="s">
        <v>326</v>
      </c>
      <c r="D122" t="s">
        <v>968</v>
      </c>
      <c r="E122" t="s">
        <v>321</v>
      </c>
      <c r="F122" t="s">
        <v>322</v>
      </c>
      <c r="G122" t="s">
        <v>184</v>
      </c>
      <c r="H122" t="s">
        <v>969</v>
      </c>
      <c r="I122" t="s">
        <v>324</v>
      </c>
    </row>
    <row r="123" ht="15" spans="1:9">
      <c r="A123" t="s">
        <v>970</v>
      </c>
      <c r="B123" s="141" t="s">
        <v>971</v>
      </c>
      <c r="C123" t="s">
        <v>319</v>
      </c>
      <c r="D123" t="s">
        <v>972</v>
      </c>
      <c r="E123" t="s">
        <v>610</v>
      </c>
      <c r="F123" t="s">
        <v>322</v>
      </c>
      <c r="G123" t="s">
        <v>184</v>
      </c>
      <c r="H123" t="s">
        <v>973</v>
      </c>
      <c r="I123" t="s">
        <v>324</v>
      </c>
    </row>
    <row r="124" ht="15" spans="1:9">
      <c r="A124" t="s">
        <v>974</v>
      </c>
      <c r="B124" s="141" t="s">
        <v>975</v>
      </c>
      <c r="C124" t="s">
        <v>326</v>
      </c>
      <c r="D124" t="s">
        <v>976</v>
      </c>
      <c r="E124" t="s">
        <v>977</v>
      </c>
      <c r="F124" t="s">
        <v>322</v>
      </c>
      <c r="G124" t="s">
        <v>246</v>
      </c>
      <c r="H124" t="s">
        <v>978</v>
      </c>
      <c r="I124" t="s">
        <v>979</v>
      </c>
    </row>
    <row r="125" ht="15" spans="1:9">
      <c r="A125" t="s">
        <v>980</v>
      </c>
      <c r="B125" s="141" t="s">
        <v>981</v>
      </c>
      <c r="C125" t="s">
        <v>326</v>
      </c>
      <c r="D125" t="s">
        <v>982</v>
      </c>
      <c r="E125" t="s">
        <v>614</v>
      </c>
      <c r="F125" t="s">
        <v>322</v>
      </c>
      <c r="G125" t="s">
        <v>510</v>
      </c>
      <c r="H125" t="s">
        <v>983</v>
      </c>
      <c r="I125" t="s">
        <v>330</v>
      </c>
    </row>
    <row r="126" ht="15" spans="1:9">
      <c r="A126" t="s">
        <v>984</v>
      </c>
      <c r="B126" s="141" t="s">
        <v>985</v>
      </c>
      <c r="C126" t="s">
        <v>319</v>
      </c>
      <c r="D126" t="s">
        <v>986</v>
      </c>
      <c r="E126" t="s">
        <v>987</v>
      </c>
      <c r="F126" t="s">
        <v>322</v>
      </c>
      <c r="G126" t="s">
        <v>510</v>
      </c>
      <c r="H126" t="s">
        <v>988</v>
      </c>
      <c r="I126" t="s">
        <v>324</v>
      </c>
    </row>
    <row r="127" ht="15" spans="1:9">
      <c r="A127" t="s">
        <v>989</v>
      </c>
      <c r="B127" s="141" t="s">
        <v>990</v>
      </c>
      <c r="C127" t="s">
        <v>326</v>
      </c>
      <c r="D127" t="s">
        <v>991</v>
      </c>
      <c r="E127" t="s">
        <v>987</v>
      </c>
      <c r="F127" t="s">
        <v>322</v>
      </c>
      <c r="G127" t="s">
        <v>510</v>
      </c>
      <c r="H127" t="s">
        <v>992</v>
      </c>
      <c r="I127" t="s">
        <v>324</v>
      </c>
    </row>
    <row r="128" ht="15" spans="1:9">
      <c r="A128" t="s">
        <v>993</v>
      </c>
      <c r="B128" s="141" t="s">
        <v>994</v>
      </c>
      <c r="C128" t="s">
        <v>326</v>
      </c>
      <c r="D128" t="s">
        <v>995</v>
      </c>
      <c r="E128" t="s">
        <v>996</v>
      </c>
      <c r="F128" t="s">
        <v>322</v>
      </c>
      <c r="G128" t="s">
        <v>510</v>
      </c>
      <c r="H128" t="s">
        <v>997</v>
      </c>
      <c r="I128" t="s">
        <v>324</v>
      </c>
    </row>
    <row r="129" ht="15" spans="1:9">
      <c r="A129" t="s">
        <v>998</v>
      </c>
      <c r="B129" s="141" t="s">
        <v>999</v>
      </c>
      <c r="C129" t="s">
        <v>326</v>
      </c>
      <c r="D129" t="s">
        <v>1000</v>
      </c>
      <c r="E129" t="s">
        <v>1001</v>
      </c>
      <c r="F129" t="s">
        <v>322</v>
      </c>
      <c r="G129" t="s">
        <v>184</v>
      </c>
      <c r="H129" t="s">
        <v>1002</v>
      </c>
      <c r="I129" t="s">
        <v>346</v>
      </c>
    </row>
    <row r="130" ht="15" spans="1:9">
      <c r="A130" t="s">
        <v>1003</v>
      </c>
      <c r="B130" s="141" t="s">
        <v>1004</v>
      </c>
      <c r="C130" t="s">
        <v>349</v>
      </c>
      <c r="D130" t="s">
        <v>1005</v>
      </c>
      <c r="E130" t="s">
        <v>1001</v>
      </c>
      <c r="F130" t="s">
        <v>322</v>
      </c>
      <c r="G130" t="s">
        <v>510</v>
      </c>
      <c r="H130" t="s">
        <v>1006</v>
      </c>
      <c r="I130" t="s">
        <v>346</v>
      </c>
    </row>
    <row r="131" ht="15" spans="1:9">
      <c r="A131" t="s">
        <v>1007</v>
      </c>
      <c r="B131" s="141" t="s">
        <v>1008</v>
      </c>
      <c r="C131" t="s">
        <v>326</v>
      </c>
      <c r="D131" t="s">
        <v>1009</v>
      </c>
      <c r="E131" t="s">
        <v>1010</v>
      </c>
      <c r="F131" t="s">
        <v>322</v>
      </c>
      <c r="G131" t="s">
        <v>195</v>
      </c>
      <c r="H131" t="s">
        <v>1011</v>
      </c>
      <c r="I131" t="s">
        <v>616</v>
      </c>
    </row>
    <row r="132" ht="15" spans="1:9">
      <c r="A132" t="s">
        <v>1012</v>
      </c>
      <c r="B132" s="141" t="s">
        <v>1013</v>
      </c>
      <c r="C132" t="s">
        <v>326</v>
      </c>
      <c r="D132" t="s">
        <v>1014</v>
      </c>
      <c r="E132" t="s">
        <v>1010</v>
      </c>
      <c r="F132" t="s">
        <v>322</v>
      </c>
      <c r="G132" t="s">
        <v>195</v>
      </c>
      <c r="H132" t="s">
        <v>1015</v>
      </c>
      <c r="I132" t="s">
        <v>616</v>
      </c>
    </row>
    <row r="133" ht="15" spans="1:9">
      <c r="A133" t="s">
        <v>1016</v>
      </c>
      <c r="B133" s="141" t="s">
        <v>1017</v>
      </c>
      <c r="C133" t="s">
        <v>326</v>
      </c>
      <c r="D133" t="s">
        <v>1018</v>
      </c>
      <c r="E133" t="s">
        <v>1010</v>
      </c>
      <c r="F133" t="s">
        <v>322</v>
      </c>
      <c r="G133" t="s">
        <v>195</v>
      </c>
      <c r="H133" t="s">
        <v>1019</v>
      </c>
      <c r="I133" t="s">
        <v>616</v>
      </c>
    </row>
    <row r="134" ht="15" spans="1:9">
      <c r="A134" t="s">
        <v>1020</v>
      </c>
      <c r="B134" s="141" t="s">
        <v>1021</v>
      </c>
      <c r="C134" t="s">
        <v>326</v>
      </c>
      <c r="D134" t="s">
        <v>1022</v>
      </c>
      <c r="E134" t="s">
        <v>1001</v>
      </c>
      <c r="F134" t="s">
        <v>501</v>
      </c>
      <c r="G134" t="s">
        <v>246</v>
      </c>
      <c r="H134" t="s">
        <v>1023</v>
      </c>
      <c r="I134" t="s">
        <v>1024</v>
      </c>
    </row>
    <row r="135" ht="15" spans="1:9">
      <c r="A135" t="s">
        <v>1025</v>
      </c>
      <c r="B135" s="141" t="s">
        <v>1026</v>
      </c>
      <c r="C135" t="s">
        <v>326</v>
      </c>
      <c r="D135" t="s">
        <v>1027</v>
      </c>
      <c r="E135" t="s">
        <v>1010</v>
      </c>
      <c r="F135" t="s">
        <v>322</v>
      </c>
      <c r="G135" t="s">
        <v>195</v>
      </c>
      <c r="H135" t="s">
        <v>1028</v>
      </c>
      <c r="I135" t="s">
        <v>616</v>
      </c>
    </row>
    <row r="136" ht="15" spans="1:9">
      <c r="A136" t="s">
        <v>1029</v>
      </c>
      <c r="B136" s="141" t="s">
        <v>1030</v>
      </c>
      <c r="C136" t="s">
        <v>326</v>
      </c>
      <c r="D136" t="s">
        <v>1031</v>
      </c>
      <c r="E136" t="s">
        <v>1001</v>
      </c>
      <c r="F136" t="s">
        <v>322</v>
      </c>
      <c r="G136" t="s">
        <v>510</v>
      </c>
      <c r="H136" t="s">
        <v>1032</v>
      </c>
      <c r="I136" t="s">
        <v>563</v>
      </c>
    </row>
    <row r="137" ht="15" spans="1:9">
      <c r="A137" t="s">
        <v>1033</v>
      </c>
      <c r="B137" s="141" t="s">
        <v>1034</v>
      </c>
      <c r="C137" t="s">
        <v>326</v>
      </c>
      <c r="D137" t="s">
        <v>1035</v>
      </c>
      <c r="E137" t="s">
        <v>1001</v>
      </c>
      <c r="F137" t="s">
        <v>322</v>
      </c>
      <c r="G137" t="s">
        <v>510</v>
      </c>
      <c r="H137" t="s">
        <v>1036</v>
      </c>
      <c r="I137" t="s">
        <v>324</v>
      </c>
    </row>
    <row r="138" ht="15" spans="1:9">
      <c r="A138" t="s">
        <v>1037</v>
      </c>
      <c r="B138" s="141" t="s">
        <v>1038</v>
      </c>
      <c r="C138" t="s">
        <v>319</v>
      </c>
      <c r="D138" t="s">
        <v>1039</v>
      </c>
      <c r="E138" t="s">
        <v>1001</v>
      </c>
      <c r="F138" t="s">
        <v>322</v>
      </c>
      <c r="G138" t="s">
        <v>510</v>
      </c>
      <c r="H138" t="s">
        <v>1040</v>
      </c>
      <c r="I138" t="s">
        <v>324</v>
      </c>
    </row>
    <row r="139" ht="15" spans="1:9">
      <c r="A139" t="s">
        <v>1041</v>
      </c>
      <c r="B139" s="141" t="s">
        <v>1042</v>
      </c>
      <c r="C139" t="s">
        <v>319</v>
      </c>
      <c r="D139" t="s">
        <v>1043</v>
      </c>
      <c r="E139" t="s">
        <v>1001</v>
      </c>
      <c r="F139" t="s">
        <v>322</v>
      </c>
      <c r="G139" t="s">
        <v>510</v>
      </c>
      <c r="H139" t="s">
        <v>1044</v>
      </c>
      <c r="I139" t="s">
        <v>346</v>
      </c>
    </row>
    <row r="140" ht="15" spans="1:9">
      <c r="A140" t="s">
        <v>1045</v>
      </c>
      <c r="B140" s="141" t="s">
        <v>1046</v>
      </c>
      <c r="C140" t="s">
        <v>319</v>
      </c>
      <c r="D140" t="s">
        <v>1047</v>
      </c>
      <c r="E140" t="s">
        <v>1001</v>
      </c>
      <c r="F140" t="s">
        <v>322</v>
      </c>
      <c r="G140" t="s">
        <v>184</v>
      </c>
      <c r="H140" t="s">
        <v>1048</v>
      </c>
      <c r="I140" t="s">
        <v>346</v>
      </c>
    </row>
    <row r="141" ht="15" spans="1:9">
      <c r="A141" t="s">
        <v>1049</v>
      </c>
      <c r="B141" s="141" t="s">
        <v>1050</v>
      </c>
      <c r="C141" t="s">
        <v>326</v>
      </c>
      <c r="D141" t="s">
        <v>1051</v>
      </c>
      <c r="E141" t="s">
        <v>321</v>
      </c>
      <c r="F141" t="s">
        <v>501</v>
      </c>
      <c r="G141" t="s">
        <v>510</v>
      </c>
      <c r="H141" t="s">
        <v>1052</v>
      </c>
      <c r="I141" t="s">
        <v>1024</v>
      </c>
    </row>
    <row r="142" ht="15" spans="1:9">
      <c r="A142" t="s">
        <v>1053</v>
      </c>
      <c r="B142" s="141" t="s">
        <v>1054</v>
      </c>
      <c r="C142" t="s">
        <v>319</v>
      </c>
      <c r="D142" t="s">
        <v>1055</v>
      </c>
      <c r="E142" t="s">
        <v>321</v>
      </c>
      <c r="F142" t="s">
        <v>501</v>
      </c>
      <c r="G142" t="s">
        <v>510</v>
      </c>
      <c r="H142" t="s">
        <v>1056</v>
      </c>
      <c r="I142" t="s">
        <v>1024</v>
      </c>
    </row>
    <row r="143" ht="15" spans="1:9">
      <c r="A143" t="s">
        <v>1057</v>
      </c>
      <c r="B143" s="141" t="s">
        <v>1058</v>
      </c>
      <c r="C143" t="s">
        <v>326</v>
      </c>
      <c r="D143" t="s">
        <v>1059</v>
      </c>
      <c r="E143" t="s">
        <v>321</v>
      </c>
      <c r="F143" t="s">
        <v>501</v>
      </c>
      <c r="G143" t="s">
        <v>510</v>
      </c>
      <c r="H143" t="s">
        <v>1060</v>
      </c>
      <c r="I143" t="s">
        <v>510</v>
      </c>
    </row>
    <row r="144" ht="15" spans="1:9">
      <c r="A144" t="s">
        <v>1061</v>
      </c>
      <c r="B144" s="141" t="s">
        <v>1062</v>
      </c>
      <c r="C144" t="s">
        <v>326</v>
      </c>
      <c r="D144" t="s">
        <v>1063</v>
      </c>
      <c r="E144" t="s">
        <v>321</v>
      </c>
      <c r="F144" t="s">
        <v>322</v>
      </c>
      <c r="G144" t="s">
        <v>184</v>
      </c>
      <c r="H144" t="s">
        <v>1064</v>
      </c>
      <c r="I144" t="s">
        <v>324</v>
      </c>
    </row>
    <row r="145" ht="15" spans="1:9">
      <c r="A145" t="s">
        <v>1065</v>
      </c>
      <c r="B145" s="141" t="s">
        <v>1066</v>
      </c>
      <c r="C145" t="s">
        <v>326</v>
      </c>
      <c r="D145" t="s">
        <v>1067</v>
      </c>
      <c r="E145" t="s">
        <v>321</v>
      </c>
      <c r="F145" t="s">
        <v>322</v>
      </c>
      <c r="G145" t="s">
        <v>184</v>
      </c>
      <c r="H145" t="s">
        <v>1068</v>
      </c>
      <c r="I145" t="s">
        <v>418</v>
      </c>
    </row>
    <row r="146" ht="15" spans="1:9">
      <c r="A146" t="s">
        <v>1069</v>
      </c>
      <c r="B146" s="141" t="s">
        <v>318</v>
      </c>
      <c r="C146" t="s">
        <v>319</v>
      </c>
      <c r="D146" t="s">
        <v>320</v>
      </c>
      <c r="E146" t="s">
        <v>321</v>
      </c>
      <c r="F146" t="s">
        <v>322</v>
      </c>
      <c r="G146" t="s">
        <v>184</v>
      </c>
      <c r="H146" t="s">
        <v>323</v>
      </c>
      <c r="I146" t="s">
        <v>324</v>
      </c>
    </row>
    <row r="147" ht="15" spans="1:9">
      <c r="A147" t="s">
        <v>1070</v>
      </c>
      <c r="B147" s="141" t="s">
        <v>325</v>
      </c>
      <c r="C147" t="s">
        <v>326</v>
      </c>
      <c r="D147" t="s">
        <v>327</v>
      </c>
      <c r="E147" t="s">
        <v>328</v>
      </c>
      <c r="F147" t="s">
        <v>322</v>
      </c>
      <c r="G147" t="s">
        <v>195</v>
      </c>
      <c r="H147" t="s">
        <v>329</v>
      </c>
      <c r="I147" t="s">
        <v>330</v>
      </c>
    </row>
    <row r="148" ht="15" spans="1:9">
      <c r="A148" t="s">
        <v>1071</v>
      </c>
      <c r="B148" s="141" t="s">
        <v>331</v>
      </c>
      <c r="C148" t="s">
        <v>326</v>
      </c>
      <c r="D148" t="s">
        <v>332</v>
      </c>
      <c r="E148" t="s">
        <v>183</v>
      </c>
      <c r="F148" t="s">
        <v>322</v>
      </c>
      <c r="G148" t="s">
        <v>246</v>
      </c>
      <c r="H148" t="s">
        <v>333</v>
      </c>
      <c r="I148" t="s">
        <v>324</v>
      </c>
    </row>
    <row r="149" ht="15" spans="1:9">
      <c r="A149" t="s">
        <v>1072</v>
      </c>
      <c r="B149" s="141" t="s">
        <v>339</v>
      </c>
      <c r="C149" t="s">
        <v>326</v>
      </c>
      <c r="D149" t="s">
        <v>340</v>
      </c>
      <c r="E149" t="s">
        <v>203</v>
      </c>
      <c r="F149" t="s">
        <v>322</v>
      </c>
      <c r="G149" t="s">
        <v>184</v>
      </c>
      <c r="H149" t="s">
        <v>341</v>
      </c>
      <c r="I149" t="s">
        <v>342</v>
      </c>
    </row>
    <row r="150" ht="15" spans="1:9">
      <c r="A150" t="s">
        <v>1073</v>
      </c>
      <c r="B150" s="141" t="s">
        <v>358</v>
      </c>
      <c r="C150" t="s">
        <v>319</v>
      </c>
      <c r="D150" t="s">
        <v>359</v>
      </c>
      <c r="E150" t="s">
        <v>219</v>
      </c>
      <c r="F150" t="s">
        <v>322</v>
      </c>
      <c r="G150" t="s">
        <v>184</v>
      </c>
      <c r="H150" t="s">
        <v>360</v>
      </c>
      <c r="I150" t="s">
        <v>324</v>
      </c>
    </row>
    <row r="151" ht="15" spans="1:9">
      <c r="A151" t="s">
        <v>1074</v>
      </c>
      <c r="B151" s="141" t="s">
        <v>391</v>
      </c>
      <c r="C151" t="s">
        <v>326</v>
      </c>
      <c r="D151" t="s">
        <v>392</v>
      </c>
      <c r="E151" t="s">
        <v>261</v>
      </c>
      <c r="F151" t="s">
        <v>322</v>
      </c>
      <c r="G151" t="s">
        <v>195</v>
      </c>
      <c r="H151" t="s">
        <v>393</v>
      </c>
      <c r="I151" t="s">
        <v>346</v>
      </c>
    </row>
  </sheetData>
  <hyperlinks>
    <hyperlink ref="B1" r:id="rId1" display="ID" tooltip="http://192.168.10.27:81/zentao/bug-browse-9-0-bysearch-myQueryID-id_asc-160-200.html"/>
    <hyperlink ref="C1" r:id="rId2" display="级别" tooltip="http://192.168.10.27:81/zentao/bug-browse-9-0-bysearch-myQueryID-severity_asc-160-200.html"/>
    <hyperlink ref="D1" r:id="rId3" display="Bug标题" tooltip="http://192.168.10.27:81/zentao/bug-browse-9-0-bysearch-myQueryID-title_asc-160-200.html"/>
    <hyperlink ref="E1" r:id="rId4" display="影响版本" tooltip="http://192.168.10.27:81/zentao/bug-browse-9-0-bysearch-myQueryID-openedBuild_asc-160-200.html"/>
    <hyperlink ref="F1" r:id="rId5" display="状态" tooltip="http://192.168.10.27:81/zentao/bug-browse-9-0-bysearch-myQueryID-status_asc-160-200.html"/>
    <hyperlink ref="G1" r:id="rId6" display="创建" tooltip="http://192.168.10.27:81/zentao/bug-browse-9-0-bysearch-myQueryID-openedBy_asc-160-200.html"/>
    <hyperlink ref="H1" r:id="rId7" display="创建日期" tooltip="http://192.168.10.27:81/zentao/bug-browse-9-0-bysearch-myQueryID-openedDate_asc-160-200.html"/>
    <hyperlink ref="I1" r:id="rId8" display="指派给" tooltip="http://192.168.10.27:81/zentao/bug-browse-9-0-bysearch-myQueryID-assignedTo_asc-160-200.html"/>
    <hyperlink ref="B2" r:id="rId9" display="17445"/>
    <hyperlink ref="B3" r:id="rId10" display="18458"/>
    <hyperlink ref="B4" r:id="rId11" display="18585"/>
    <hyperlink ref="B5" r:id="rId12" display="18660"/>
    <hyperlink ref="B6" r:id="rId13" display="18697"/>
    <hyperlink ref="B7" r:id="rId14" display="18869"/>
    <hyperlink ref="B8" r:id="rId15" display="19241"/>
    <hyperlink ref="B9" r:id="rId16" display="19251"/>
    <hyperlink ref="B10" r:id="rId17" display="19307"/>
    <hyperlink ref="B11" r:id="rId18" display="19344"/>
    <hyperlink ref="B12" r:id="rId19" display="19356"/>
    <hyperlink ref="B13" r:id="rId20" display="19379"/>
    <hyperlink ref="B14" r:id="rId21" display="19414"/>
    <hyperlink ref="B15" r:id="rId22" display="19422"/>
    <hyperlink ref="B16" r:id="rId23" display="19425"/>
    <hyperlink ref="B17" r:id="rId24" display="19435"/>
    <hyperlink ref="B18" r:id="rId25" display="19475"/>
    <hyperlink ref="B19" r:id="rId26" display="19505"/>
    <hyperlink ref="B20" r:id="rId27" display="19571"/>
    <hyperlink ref="B21" r:id="rId28" display="19610"/>
    <hyperlink ref="B22" r:id="rId29" display="19625"/>
    <hyperlink ref="B23" r:id="rId30" display="19627"/>
    <hyperlink ref="B24" r:id="rId31" display="19839"/>
    <hyperlink ref="B25" r:id="rId32" display="19847"/>
    <hyperlink ref="B26" r:id="rId33" display="19901"/>
    <hyperlink ref="B27" r:id="rId34" display="19940"/>
    <hyperlink ref="B28" r:id="rId35" display="19999"/>
    <hyperlink ref="B29" r:id="rId36" display="20005"/>
    <hyperlink ref="B30" r:id="rId37" display="20022"/>
    <hyperlink ref="B31" r:id="rId38" display="20154"/>
    <hyperlink ref="B32" r:id="rId39" display="20203"/>
    <hyperlink ref="B33" r:id="rId40" display="20251"/>
    <hyperlink ref="B34" r:id="rId41" display="20275"/>
    <hyperlink ref="B35" r:id="rId42" display="20440"/>
    <hyperlink ref="B36" r:id="rId43" display="20480"/>
    <hyperlink ref="B37" r:id="rId44" display="20505"/>
    <hyperlink ref="B38" r:id="rId45" display="20549"/>
    <hyperlink ref="B39" r:id="rId46" display="20551"/>
    <hyperlink ref="B40" r:id="rId47" display="20552"/>
    <hyperlink ref="B41" r:id="rId48" display="20585"/>
    <hyperlink ref="B42" r:id="rId49" display="20586"/>
    <hyperlink ref="B43" r:id="rId50" display="20588"/>
    <hyperlink ref="B44" r:id="rId51" display="20628"/>
    <hyperlink ref="B45" r:id="rId52" display="20648"/>
    <hyperlink ref="B46" r:id="rId53" display="20660"/>
    <hyperlink ref="B47" r:id="rId54" display="20661"/>
    <hyperlink ref="B48" r:id="rId55" display="20667"/>
    <hyperlink ref="B49" r:id="rId56" display="20781"/>
    <hyperlink ref="B50" r:id="rId57" display="20838"/>
    <hyperlink ref="B51" r:id="rId58" display="20956"/>
    <hyperlink ref="B52" r:id="rId59" display="21017"/>
    <hyperlink ref="B53" r:id="rId60" display="21097"/>
    <hyperlink ref="B54" r:id="rId61" display="21102"/>
    <hyperlink ref="B55" r:id="rId62" display="21175"/>
    <hyperlink ref="B56" r:id="rId63" display="21176"/>
    <hyperlink ref="B57" r:id="rId64" display="21177"/>
    <hyperlink ref="B58" r:id="rId65" display="21182"/>
    <hyperlink ref="B59" r:id="rId66" display="21183"/>
    <hyperlink ref="B60" r:id="rId67" display="21186"/>
    <hyperlink ref="B61" r:id="rId68" display="21191"/>
    <hyperlink ref="B62" r:id="rId69" display="21196"/>
    <hyperlink ref="B63" r:id="rId70" display="21197"/>
    <hyperlink ref="B64" r:id="rId71" display="21202"/>
    <hyperlink ref="B65" r:id="rId72" display="21204"/>
    <hyperlink ref="B66" r:id="rId73" display="21206"/>
    <hyperlink ref="B67" r:id="rId74" display="21210"/>
    <hyperlink ref="B68" r:id="rId75" display="21211"/>
    <hyperlink ref="B69" r:id="rId76" display="21214"/>
    <hyperlink ref="B70" r:id="rId77" display="21220"/>
    <hyperlink ref="B71" r:id="rId78" display="21223"/>
    <hyperlink ref="B72" r:id="rId79" display="21232"/>
    <hyperlink ref="B73" r:id="rId80" display="21235"/>
    <hyperlink ref="B74" r:id="rId81" display="21236"/>
    <hyperlink ref="B75" r:id="rId82" display="21240"/>
    <hyperlink ref="B76" r:id="rId83" display="21259"/>
    <hyperlink ref="B77" r:id="rId84" display="21279"/>
    <hyperlink ref="B78" r:id="rId85" display="21281"/>
    <hyperlink ref="B79" r:id="rId86" display="21282"/>
    <hyperlink ref="B80" r:id="rId87" display="21321"/>
    <hyperlink ref="B81" r:id="rId88" display="21322"/>
    <hyperlink ref="B82" r:id="rId89" display="21325"/>
    <hyperlink ref="B83" r:id="rId90" display="21330"/>
    <hyperlink ref="B84" r:id="rId91" display="21337"/>
    <hyperlink ref="B85" r:id="rId92" display="21502"/>
    <hyperlink ref="B86" r:id="rId93" display="21509"/>
    <hyperlink ref="B87" r:id="rId94" display="21642"/>
    <hyperlink ref="B88" r:id="rId95" display="21643"/>
    <hyperlink ref="B89" r:id="rId96" display="21645"/>
    <hyperlink ref="B90" r:id="rId97" display="21646"/>
    <hyperlink ref="B91" r:id="rId98" display="21647"/>
    <hyperlink ref="B92" r:id="rId99" display="21649"/>
    <hyperlink ref="B93" r:id="rId100" display="21654"/>
    <hyperlink ref="B94" r:id="rId101" display="21655"/>
    <hyperlink ref="B95" r:id="rId102" display="21665"/>
    <hyperlink ref="B96" r:id="rId103" display="21671"/>
    <hyperlink ref="B97" r:id="rId104" display="21678"/>
    <hyperlink ref="B98" r:id="rId105" display="21687"/>
    <hyperlink ref="B99" r:id="rId106" display="21688"/>
    <hyperlink ref="B100" r:id="rId107" display="21690"/>
    <hyperlink ref="B101" r:id="rId108" display="21691"/>
    <hyperlink ref="B102" r:id="rId109" display="21694"/>
    <hyperlink ref="B103" r:id="rId110" display="21712"/>
    <hyperlink ref="B104" r:id="rId111" display="21723"/>
    <hyperlink ref="B105" r:id="rId112" display="21734"/>
    <hyperlink ref="B106" r:id="rId113" display="21761"/>
    <hyperlink ref="B107" r:id="rId114" display="21822"/>
    <hyperlink ref="B108" r:id="rId115" display="21835"/>
    <hyperlink ref="B109" r:id="rId116" display="21836"/>
    <hyperlink ref="B110" r:id="rId117" display="21839"/>
    <hyperlink ref="B111" r:id="rId118" display="21943"/>
    <hyperlink ref="B112" r:id="rId119" display="21950"/>
    <hyperlink ref="B113" r:id="rId120" display="21952"/>
    <hyperlink ref="B114" r:id="rId121" display="21956"/>
    <hyperlink ref="B115" r:id="rId122" display="21958"/>
    <hyperlink ref="B116" r:id="rId123" display="21959"/>
    <hyperlink ref="B117" r:id="rId124" display="21978"/>
    <hyperlink ref="B118" r:id="rId125" display="21985"/>
    <hyperlink ref="B119" r:id="rId126" display="21993"/>
    <hyperlink ref="B120" r:id="rId127" display="22000"/>
    <hyperlink ref="B121" r:id="rId128" display="22068"/>
    <hyperlink ref="B122" r:id="rId129" display="22101"/>
    <hyperlink ref="B123" r:id="rId130" display="22180"/>
    <hyperlink ref="B124" r:id="rId131" display="22263"/>
    <hyperlink ref="B125" r:id="rId132" display="22275"/>
    <hyperlink ref="B126" r:id="rId133" display="22277"/>
    <hyperlink ref="B127" r:id="rId134" display="22279"/>
    <hyperlink ref="B128" r:id="rId135" display="22299"/>
    <hyperlink ref="B129" r:id="rId136" display="22323"/>
    <hyperlink ref="B130" r:id="rId137" display="22348"/>
    <hyperlink ref="B131" r:id="rId138" display="22400"/>
    <hyperlink ref="B132" r:id="rId139" display="22403"/>
    <hyperlink ref="B133" r:id="rId140" display="22405"/>
    <hyperlink ref="B134" r:id="rId141" display="22418"/>
    <hyperlink ref="B135" r:id="rId142" display="22421"/>
    <hyperlink ref="B136" r:id="rId143" display="22424"/>
    <hyperlink ref="B137" r:id="rId144" display="22432"/>
    <hyperlink ref="B138" r:id="rId145" display="22436"/>
    <hyperlink ref="B139" r:id="rId146" display="22441"/>
    <hyperlink ref="B140" r:id="rId147" display="22448"/>
    <hyperlink ref="B141" r:id="rId148" display="22466"/>
    <hyperlink ref="B142" r:id="rId149" display="22468"/>
    <hyperlink ref="B143" r:id="rId150" display="22472"/>
    <hyperlink ref="B144" r:id="rId151" display="22485"/>
    <hyperlink ref="B145" r:id="rId152" display="22490"/>
    <hyperlink ref="B146" r:id="rId153" display="22503"/>
    <hyperlink ref="B147" r:id="rId154" display="22517"/>
    <hyperlink ref="B148" r:id="rId155" display="22544"/>
    <hyperlink ref="B149" r:id="rId156" display="22589"/>
    <hyperlink ref="B150" r:id="rId157" display="22614"/>
    <hyperlink ref="B151" r:id="rId158" display="22785"/>
    <hyperlink ref="B152" r:id="rId157"/>
    <hyperlink ref="B153" r:id="rId159"/>
    <hyperlink ref="B154" r:id="rId160"/>
    <hyperlink ref="B155" r:id="rId161"/>
    <hyperlink ref="B156" r:id="rId162"/>
    <hyperlink ref="B157" r:id="rId163"/>
    <hyperlink ref="B158" r:id="rId164"/>
    <hyperlink ref="B159" r:id="rId165"/>
    <hyperlink ref="B160" r:id="rId166"/>
    <hyperlink ref="B161" r:id="rId167"/>
    <hyperlink ref="B162" r:id="rId168"/>
    <hyperlink ref="B163" r:id="rId169"/>
    <hyperlink ref="B164" r:id="rId144"/>
    <hyperlink ref="B165" r:id="rId145"/>
    <hyperlink ref="B166" r:id="rId170"/>
    <hyperlink ref="B167" r:id="rId146"/>
    <hyperlink ref="B168" r:id="rId171"/>
    <hyperlink ref="B169" r:id="rId172"/>
    <hyperlink ref="B170" r:id="rId147"/>
    <hyperlink ref="B171" r:id="rId148"/>
    <hyperlink ref="B172" r:id="rId173"/>
    <hyperlink ref="B173" r:id="rId149"/>
    <hyperlink ref="B174" r:id="rId150"/>
    <hyperlink ref="B175" r:id="rId174"/>
    <hyperlink ref="B176" r:id="rId175"/>
    <hyperlink ref="B177" r:id="rId151"/>
    <hyperlink ref="B178" r:id="rId152"/>
    <hyperlink ref="B179" r:id="rId176"/>
    <hyperlink ref="B180" r:id="rId28"/>
    <hyperlink ref="B181" r:id="rId29"/>
    <hyperlink ref="B182" r:id="rId30"/>
    <hyperlink ref="B183" r:id="rId177"/>
    <hyperlink ref="B184" r:id="rId31"/>
    <hyperlink ref="B185" r:id="rId32"/>
    <hyperlink ref="B186" r:id="rId33"/>
    <hyperlink ref="B187" r:id="rId34"/>
    <hyperlink ref="B188" r:id="rId35"/>
    <hyperlink ref="B189" r:id="rId36"/>
    <hyperlink ref="B190" r:id="rId37"/>
    <hyperlink ref="B191" r:id="rId178"/>
    <hyperlink ref="B192" r:id="rId179"/>
    <hyperlink ref="B193" r:id="rId180"/>
    <hyperlink ref="B194" r:id="rId38"/>
    <hyperlink ref="B195" r:id="rId181"/>
    <hyperlink ref="B196" r:id="rId39"/>
    <hyperlink ref="B197" r:id="rId182"/>
    <hyperlink ref="B198" r:id="rId183"/>
    <hyperlink ref="B199" r:id="rId40"/>
    <hyperlink ref="B200" r:id="rId41"/>
    <hyperlink ref="B201" r:id="rId42"/>
    <hyperlink ref="B202" r:id="rId43"/>
    <hyperlink ref="B203" r:id="rId184"/>
    <hyperlink ref="B204" r:id="rId44"/>
    <hyperlink ref="B205" r:id="rId185"/>
    <hyperlink ref="B206" r:id="rId186"/>
    <hyperlink ref="B207" r:id="rId45"/>
    <hyperlink ref="B208" r:id="rId46"/>
    <hyperlink ref="B209" r:id="rId47"/>
    <hyperlink ref="B210" r:id="rId48"/>
    <hyperlink ref="B211" r:id="rId49"/>
    <hyperlink ref="B212" r:id="rId50"/>
    <hyperlink ref="B213" r:id="rId51"/>
    <hyperlink ref="B214" r:id="rId52"/>
    <hyperlink ref="B215" r:id="rId53"/>
    <hyperlink ref="B216" r:id="rId54"/>
    <hyperlink ref="B217" r:id="rId55"/>
    <hyperlink ref="B218" r:id="rId56"/>
    <hyperlink ref="B219" r:id="rId57"/>
    <hyperlink ref="B220" r:id="rId58"/>
    <hyperlink ref="B221" r:id="rId187"/>
    <hyperlink ref="B222" r:id="rId59"/>
    <hyperlink ref="B223" r:id="rId60"/>
    <hyperlink ref="B224" r:id="rId61"/>
    <hyperlink ref="B225" r:id="rId62"/>
    <hyperlink ref="B226" r:id="rId63"/>
    <hyperlink ref="B227" r:id="rId64"/>
    <hyperlink ref="B228" r:id="rId65"/>
    <hyperlink ref="B229" r:id="rId66"/>
    <hyperlink ref="B230" r:id="rId67"/>
    <hyperlink ref="B231" r:id="rId68"/>
    <hyperlink ref="B232" r:id="rId69"/>
    <hyperlink ref="B233" r:id="rId70"/>
    <hyperlink ref="B234" r:id="rId71"/>
    <hyperlink ref="B235" r:id="rId72"/>
    <hyperlink ref="B236" r:id="rId73"/>
    <hyperlink ref="B237" r:id="rId74"/>
    <hyperlink ref="B238" r:id="rId75"/>
    <hyperlink ref="B239" r:id="rId76"/>
    <hyperlink ref="B240" r:id="rId77"/>
    <hyperlink ref="B241" r:id="rId78"/>
    <hyperlink ref="B242" r:id="rId79"/>
    <hyperlink ref="B243" r:id="rId80"/>
    <hyperlink ref="B244" r:id="rId81"/>
    <hyperlink ref="B245" r:id="rId82"/>
    <hyperlink ref="B246" r:id="rId83"/>
    <hyperlink ref="B247" r:id="rId84"/>
    <hyperlink ref="B248" r:id="rId85"/>
    <hyperlink ref="B249" r:id="rId86"/>
    <hyperlink ref="B250" r:id="rId87"/>
    <hyperlink ref="B251" r:id="rId88"/>
    <hyperlink ref="B252" r:id="rId89"/>
    <hyperlink ref="B253" r:id="rId188"/>
    <hyperlink ref="B254" r:id="rId189"/>
    <hyperlink ref="B255" r:id="rId90"/>
    <hyperlink ref="B256" r:id="rId91"/>
    <hyperlink ref="B257" r:id="rId92"/>
    <hyperlink ref="B258" r:id="rId93"/>
    <hyperlink ref="B259" r:id="rId190"/>
    <hyperlink ref="B260" r:id="rId191"/>
    <hyperlink ref="B261" r:id="rId192"/>
    <hyperlink ref="B262" r:id="rId193"/>
    <hyperlink ref="B263" r:id="rId94"/>
    <hyperlink ref="B264" r:id="rId95"/>
    <hyperlink ref="B265" r:id="rId96"/>
    <hyperlink ref="B266" r:id="rId97"/>
    <hyperlink ref="B267" r:id="rId98"/>
    <hyperlink ref="B268" r:id="rId99"/>
    <hyperlink ref="B269" r:id="rId100"/>
    <hyperlink ref="B270" r:id="rId101"/>
    <hyperlink ref="B271" r:id="rId194"/>
    <hyperlink ref="B272" r:id="rId102"/>
    <hyperlink ref="B273" r:id="rId103"/>
    <hyperlink ref="B274" r:id="rId104"/>
    <hyperlink ref="B275" r:id="rId105"/>
    <hyperlink ref="B276" r:id="rId106"/>
    <hyperlink ref="B277" r:id="rId107"/>
    <hyperlink ref="B278" r:id="rId108"/>
    <hyperlink ref="B279" r:id="rId109"/>
    <hyperlink ref="B280" r:id="rId195"/>
    <hyperlink ref="B281" r:id="rId110"/>
    <hyperlink ref="B282" r:id="rId196"/>
    <hyperlink ref="B283" r:id="rId111"/>
    <hyperlink ref="B284" r:id="rId112"/>
    <hyperlink ref="B285" r:id="rId113"/>
    <hyperlink ref="B286" r:id="rId114"/>
    <hyperlink ref="B287" r:id="rId115"/>
    <hyperlink ref="B288" r:id="rId116"/>
    <hyperlink ref="B289" r:id="rId117"/>
    <hyperlink ref="B290" r:id="rId197"/>
    <hyperlink ref="B291" r:id="rId118"/>
    <hyperlink ref="B292" r:id="rId198"/>
    <hyperlink ref="B293" r:id="rId119"/>
    <hyperlink ref="B294" r:id="rId120"/>
    <hyperlink ref="B295" r:id="rId121"/>
    <hyperlink ref="B296" r:id="rId122"/>
    <hyperlink ref="B297" r:id="rId123"/>
    <hyperlink ref="B298" r:id="rId124"/>
    <hyperlink ref="B299" r:id="rId125"/>
    <hyperlink ref="B300" r:id="rId126"/>
    <hyperlink ref="B301" r:id="rId127"/>
    <hyperlink ref="B302" r:id="rId199"/>
    <hyperlink ref="B303" r:id="rId128"/>
    <hyperlink ref="B304" r:id="rId200"/>
    <hyperlink ref="B305" r:id="rId201"/>
    <hyperlink ref="B306" r:id="rId129"/>
    <hyperlink ref="B307" r:id="rId202"/>
    <hyperlink ref="B308" r:id="rId130"/>
    <hyperlink ref="B309" r:id="rId131"/>
    <hyperlink ref="B310" r:id="rId132"/>
    <hyperlink ref="B311" r:id="rId133"/>
    <hyperlink ref="B312" r:id="rId134"/>
    <hyperlink ref="B313" r:id="rId203"/>
    <hyperlink ref="B314" r:id="rId135"/>
    <hyperlink ref="B315" r:id="rId204"/>
    <hyperlink ref="B316" r:id="rId205"/>
    <hyperlink ref="B317" r:id="rId206"/>
    <hyperlink ref="B318" r:id="rId207"/>
    <hyperlink ref="B319" r:id="rId208"/>
    <hyperlink ref="B320" r:id="rId136"/>
    <hyperlink ref="B321" r:id="rId209"/>
    <hyperlink ref="B322" r:id="rId210"/>
    <hyperlink ref="B323" r:id="rId137"/>
    <hyperlink ref="B324" r:id="rId211"/>
    <hyperlink ref="B325" r:id="rId212"/>
    <hyperlink ref="B326" r:id="rId213"/>
    <hyperlink ref="B327" r:id="rId214"/>
    <hyperlink ref="B328" r:id="rId215"/>
    <hyperlink ref="B329" r:id="rId138"/>
    <hyperlink ref="B330" r:id="rId139"/>
    <hyperlink ref="B331" r:id="rId140"/>
    <hyperlink ref="B332" r:id="rId216"/>
    <hyperlink ref="B333" r:id="rId141"/>
    <hyperlink ref="B334" r:id="rId142"/>
    <hyperlink ref="B335" r:id="rId143"/>
    <hyperlink ref="B336" r:id="rId217"/>
    <hyperlink ref="B337" r:id="rId169"/>
    <hyperlink ref="B338" r:id="rId144"/>
    <hyperlink ref="B339" r:id="rId145"/>
    <hyperlink ref="B340" r:id="rId170"/>
    <hyperlink ref="B341" r:id="rId146"/>
    <hyperlink ref="B342" r:id="rId171"/>
    <hyperlink ref="B343" r:id="rId172"/>
    <hyperlink ref="B344" r:id="rId147"/>
    <hyperlink ref="B345" r:id="rId218"/>
    <hyperlink ref="B346" r:id="rId148"/>
    <hyperlink ref="B347" r:id="rId173"/>
    <hyperlink ref="B348" r:id="rId149"/>
    <hyperlink ref="B349" r:id="rId150"/>
    <hyperlink ref="B350" r:id="rId174"/>
    <hyperlink ref="B351" r:id="rId175"/>
    <hyperlink ref="B352" r:id="rId151"/>
    <hyperlink ref="B353" r:id="rId152"/>
    <hyperlink ref="B354" r:id="rId176"/>
    <hyperlink ref="B355" r:id="rId219"/>
    <hyperlink ref="B356" r:id="rId220"/>
    <hyperlink ref="B357" r:id="rId221"/>
    <hyperlink ref="B358" r:id="rId222"/>
    <hyperlink ref="B359" r:id="rId223"/>
    <hyperlink ref="B360" r:id="rId224"/>
    <hyperlink ref="B361" r:id="rId225"/>
    <hyperlink ref="B362" r:id="rId226"/>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请先读我</vt:lpstr>
      <vt:lpstr>质量概述</vt:lpstr>
      <vt:lpstr>0. 重大故障</vt:lpstr>
      <vt:lpstr>Y产品问题</vt:lpstr>
      <vt:lpstr>Y版本提测</vt:lpstr>
      <vt:lpstr>Y重开问题</vt:lpstr>
      <vt:lpstr>Y新增BUG数</vt:lpstr>
      <vt:lpstr>Y低级BUG</vt:lpstr>
      <vt:lpstr>Y总遗留BUG数</vt:lpstr>
      <vt:lpstr>Y设计类缺陷</vt:lpstr>
      <vt:lpstr>Y每月预期交付需求</vt:lpstr>
      <vt:lpstr>Y当月预期交付需求已交付需求</vt:lpstr>
      <vt:lpstr>Y每月遗留需求</vt:lpstr>
      <vt:lpstr>Y总遗留需求</vt:lpstr>
      <vt:lpstr>改进项</vt:lpstr>
      <vt:lpstr>指标数据</vt:lpstr>
      <vt:lpstr>透视表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陈佳敏</dc:creator>
  <cp:lastModifiedBy>u</cp:lastModifiedBy>
  <dcterms:created xsi:type="dcterms:W3CDTF">2019-09-05T02:22:00Z</dcterms:created>
  <dcterms:modified xsi:type="dcterms:W3CDTF">2020-11-04T09:33:35Z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