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350" activeTab="2"/>
  </bookViews>
  <sheets>
    <sheet name="Project Plan" sheetId="1" r:id="rId1"/>
    <sheet name="Sheet1" sheetId="2" r:id="rId2"/>
    <sheet name="Risk Registe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2" i="1"/>
  <c r="G17" i="1"/>
  <c r="D17" i="1"/>
  <c r="G19" i="1" l="1"/>
  <c r="D19" i="1" l="1"/>
  <c r="E9" i="1" s="1"/>
  <c r="G9" i="1" s="1"/>
  <c r="E6" i="1" l="1"/>
  <c r="G6" i="1" s="1"/>
  <c r="E15" i="1"/>
  <c r="G15" i="1" s="1"/>
  <c r="E14" i="1"/>
  <c r="G14" i="1" s="1"/>
  <c r="E11" i="1"/>
  <c r="G11" i="1" s="1"/>
  <c r="E13" i="1"/>
  <c r="G13" i="1" s="1"/>
  <c r="E7" i="1"/>
  <c r="G7" i="1" s="1"/>
  <c r="E5" i="1"/>
  <c r="G5" i="1" s="1"/>
  <c r="E10" i="1"/>
  <c r="G10" i="1" s="1"/>
  <c r="E16" i="1"/>
  <c r="G16" i="1" s="1"/>
  <c r="F2" i="1" l="1"/>
  <c r="G20" i="1"/>
</calcChain>
</file>

<file path=xl/sharedStrings.xml><?xml version="1.0" encoding="utf-8"?>
<sst xmlns="http://schemas.openxmlformats.org/spreadsheetml/2006/main" count="115" uniqueCount="64">
  <si>
    <t>PROJECT NAME</t>
  </si>
  <si>
    <t>STATUS</t>
  </si>
  <si>
    <t>% DONE</t>
  </si>
  <si>
    <t>START DATE</t>
  </si>
  <si>
    <t>DUE DATE</t>
  </si>
  <si>
    <t>EXPECTED COMPLETION DATE</t>
  </si>
  <si>
    <t>On Track</t>
  </si>
  <si>
    <t>MILESTONES</t>
  </si>
  <si>
    <t>RESPONSIBILITY</t>
  </si>
  <si>
    <t>STATUS 
KEY</t>
  </si>
  <si>
    <t>PROJECT MANAGER</t>
  </si>
  <si>
    <t>Completed</t>
  </si>
  <si>
    <t>NECESSARY STAKEHOLDERS</t>
  </si>
  <si>
    <t>DEVELOPER</t>
  </si>
  <si>
    <t>Threatened</t>
  </si>
  <si>
    <t>QUALITY ASSURANCE</t>
  </si>
  <si>
    <t>Not Started</t>
  </si>
  <si>
    <t>Overdue</t>
  </si>
  <si>
    <t>SECURITY ASSESSMENT</t>
  </si>
  <si>
    <t>INFOSEC</t>
  </si>
  <si>
    <t>CUSTOMER EXPERIENCE</t>
  </si>
  <si>
    <t>Status</t>
  </si>
  <si>
    <t>Responsibility</t>
  </si>
  <si>
    <t>BUSINESS ANALYST</t>
  </si>
  <si>
    <t>On Hold</t>
  </si>
  <si>
    <t>ITRISK</t>
  </si>
  <si>
    <t>CIO</t>
  </si>
  <si>
    <t>BUSINESS</t>
  </si>
  <si>
    <t>CHANNEL MANAGERS</t>
  </si>
  <si>
    <t>VENDOR</t>
  </si>
  <si>
    <t>Weighted</t>
  </si>
  <si>
    <t xml:space="preserve"> </t>
  </si>
  <si>
    <t>Documentation</t>
  </si>
  <si>
    <t>SYSTEM INTEGRATION TESTING</t>
  </si>
  <si>
    <t>SOLUTION DEVELOPMENT</t>
  </si>
  <si>
    <t>USER REVIEW</t>
  </si>
  <si>
    <t>UAT</t>
  </si>
  <si>
    <t>UAT SIGN-OFF</t>
  </si>
  <si>
    <t>Documentation Sign-off</t>
  </si>
  <si>
    <t>Vulnerability Assessment</t>
  </si>
  <si>
    <t>DEPLOYMENT (Pilot)</t>
  </si>
  <si>
    <t>DEPLOYMENT (G0-live)</t>
  </si>
  <si>
    <t>Requirement gathering                                                                                                                                                                                                                                                                                                                     (Current state analysis, proposed state analysis, Risk,  assumptions, constraints, and functional requirements)</t>
  </si>
  <si>
    <t>Go-live Approvals</t>
  </si>
  <si>
    <t>Change Control Board Approval</t>
  </si>
  <si>
    <t xml:space="preserve">Database Access Request </t>
  </si>
  <si>
    <t>PROPOSED DURATION (Days)</t>
  </si>
  <si>
    <t>Description: This proposed solution involves the optimization and automation of the reconciliation and settlement processes for my client.</t>
  </si>
  <si>
    <t>Risk Register</t>
  </si>
  <si>
    <t>Risk</t>
  </si>
  <si>
    <t>Impact</t>
  </si>
  <si>
    <t>Likelihood</t>
  </si>
  <si>
    <t>Mitigation Plan</t>
  </si>
  <si>
    <t>Employee resistance</t>
  </si>
  <si>
    <t>High</t>
  </si>
  <si>
    <t>Low</t>
  </si>
  <si>
    <t>Involve the team from inception and provide necessary training and support</t>
  </si>
  <si>
    <t>Data breaches during migration</t>
  </si>
  <si>
    <t>Secure encryption, Data protection in alignment with the organization’s policy, and backups</t>
  </si>
  <si>
    <t>Integration problems involving legacy systems</t>
  </si>
  <si>
    <t>Medium</t>
  </si>
  <si>
    <t>Perform compatibility testing</t>
  </si>
  <si>
    <t>Over-budget concerns</t>
  </si>
  <si>
    <t>Strict budget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</si>
</sst>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yy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entury Gothic"/>
      <family val="1"/>
    </font>
    <font>
      <sz val="10"/>
      <color theme="1"/>
      <name val="Century Gothic"/>
      <family val="1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i/>
      <sz val="10"/>
      <color theme="1"/>
      <name val="Century Gothic"/>
      <family val="2"/>
    </font>
    <font>
      <b/>
      <sz val="10"/>
      <color theme="0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sz val="11"/>
      <color theme="1"/>
      <name val="Century Gothic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164" fontId="6" fillId="5" borderId="6" xfId="0" applyNumberFormat="1" applyFont="1" applyFill="1" applyBorder="1" applyAlignment="1">
      <alignment horizontal="center" vertical="center" wrapText="1"/>
    </xf>
    <xf numFmtId="9" fontId="7" fillId="4" borderId="6" xfId="2" applyFont="1" applyFill="1" applyBorder="1" applyAlignment="1">
      <alignment horizontal="center" vertical="center" wrapText="1"/>
    </xf>
    <xf numFmtId="14" fontId="7" fillId="4" borderId="6" xfId="1" applyNumberFormat="1" applyFont="1" applyFill="1" applyBorder="1" applyAlignment="1">
      <alignment horizontal="center" vertical="center" wrapText="1"/>
    </xf>
    <xf numFmtId="0" fontId="7" fillId="4" borderId="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14" fontId="4" fillId="2" borderId="3" xfId="0" applyNumberFormat="1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9" fontId="11" fillId="4" borderId="3" xfId="2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left" vertical="center" wrapText="1" indent="1"/>
    </xf>
    <xf numFmtId="0" fontId="7" fillId="9" borderId="0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10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9" borderId="0" xfId="0" applyFill="1"/>
    <xf numFmtId="0" fontId="3" fillId="12" borderId="0" xfId="0" applyFont="1" applyFill="1"/>
    <xf numFmtId="9" fontId="7" fillId="3" borderId="0" xfId="2" applyFont="1" applyFill="1" applyBorder="1" applyAlignment="1">
      <alignment horizontal="center" vertical="center" wrapText="1"/>
    </xf>
    <xf numFmtId="2" fontId="0" fillId="0" borderId="0" xfId="0" applyNumberFormat="1"/>
    <xf numFmtId="0" fontId="6" fillId="4" borderId="11" xfId="0" applyFont="1" applyFill="1" applyBorder="1" applyAlignment="1">
      <alignment horizontal="left" vertical="center" wrapText="1"/>
    </xf>
    <xf numFmtId="0" fontId="13" fillId="4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vertical="center"/>
    </xf>
    <xf numFmtId="9" fontId="11" fillId="4" borderId="1" xfId="2" applyFont="1" applyFill="1" applyBorder="1" applyAlignment="1">
      <alignment horizontal="center" vertical="center" wrapText="1"/>
    </xf>
    <xf numFmtId="14" fontId="6" fillId="4" borderId="10" xfId="0" applyNumberFormat="1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 wrapText="1"/>
    </xf>
    <xf numFmtId="14" fontId="6" fillId="4" borderId="10" xfId="0" applyNumberFormat="1" applyFont="1" applyFill="1" applyBorder="1" applyAlignment="1">
      <alignment horizontal="left"/>
    </xf>
    <xf numFmtId="14" fontId="4" fillId="2" borderId="12" xfId="0" applyNumberFormat="1" applyFont="1" applyFill="1" applyBorder="1" applyAlignment="1">
      <alignment horizontal="left" vertical="center" wrapText="1" indent="1"/>
    </xf>
    <xf numFmtId="14" fontId="6" fillId="4" borderId="13" xfId="0" applyNumberFormat="1" applyFont="1" applyFill="1" applyBorder="1" applyAlignment="1">
      <alignment horizontal="left"/>
    </xf>
    <xf numFmtId="14" fontId="6" fillId="4" borderId="13" xfId="0" applyNumberFormat="1" applyFont="1" applyFill="1" applyBorder="1" applyAlignment="1">
      <alignment horizontal="left" vertical="center"/>
    </xf>
    <xf numFmtId="0" fontId="7" fillId="6" borderId="14" xfId="1" applyNumberFormat="1" applyFont="1" applyFill="1" applyBorder="1" applyAlignment="1">
      <alignment horizontal="center" vertical="center" wrapText="1"/>
    </xf>
    <xf numFmtId="0" fontId="7" fillId="7" borderId="14" xfId="1" applyNumberFormat="1" applyFont="1" applyFill="1" applyBorder="1" applyAlignment="1">
      <alignment horizontal="center" vertical="center" wrapText="1"/>
    </xf>
    <xf numFmtId="0" fontId="7" fillId="8" borderId="14" xfId="1" applyNumberFormat="1" applyFont="1" applyFill="1" applyBorder="1" applyAlignment="1">
      <alignment horizontal="center" vertical="center" wrapText="1"/>
    </xf>
    <xf numFmtId="0" fontId="7" fillId="9" borderId="14" xfId="1" applyNumberFormat="1" applyFont="1" applyFill="1" applyBorder="1" applyAlignment="1">
      <alignment horizontal="center" vertical="center" wrapText="1"/>
    </xf>
    <xf numFmtId="0" fontId="0" fillId="4" borderId="10" xfId="0" applyFill="1" applyBorder="1"/>
    <xf numFmtId="0" fontId="5" fillId="4" borderId="10" xfId="0" applyFont="1" applyFill="1" applyBorder="1" applyAlignment="1">
      <alignment horizontal="left" vertical="center" wrapText="1"/>
    </xf>
    <xf numFmtId="14" fontId="16" fillId="4" borderId="10" xfId="0" applyNumberFormat="1" applyFont="1" applyFill="1" applyBorder="1" applyAlignment="1">
      <alignment horizontal="left"/>
    </xf>
    <xf numFmtId="14" fontId="2" fillId="4" borderId="10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theme="4"/>
        </patternFill>
      </fill>
    </dxf>
    <dxf>
      <font>
        <b/>
        <i val="0"/>
        <color auto="1"/>
      </font>
      <fill>
        <patternFill>
          <bgColor rgb="FFFF99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theme="4"/>
        </patternFill>
      </fill>
    </dxf>
    <dxf>
      <font>
        <b/>
        <i val="0"/>
        <color auto="1"/>
      </font>
      <fill>
        <patternFill>
          <bgColor rgb="FFFF99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sponsible" displayName="Responsible" ref="D1:D13" totalsRowShown="0">
  <autoFilter ref="D1:D13"/>
  <tableColumns count="1">
    <tableColumn id="1" name="Responsi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B1:B7" totalsRowShown="0" headerRowDxfId="0">
  <autoFilter ref="B1:B7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0"/>
  <sheetViews>
    <sheetView showGridLines="0" zoomScaleNormal="100" workbookViewId="0">
      <selection activeCell="C2" sqref="C2"/>
    </sheetView>
  </sheetViews>
  <sheetFormatPr defaultRowHeight="14.25"/>
  <cols>
    <col min="1" max="1" width="58.625" customWidth="1"/>
    <col min="2" max="2" width="28.875" customWidth="1"/>
    <col min="3" max="3" width="13.25" customWidth="1"/>
    <col min="4" max="5" width="12.5" hidden="1" customWidth="1"/>
    <col min="6" max="7" width="12.5" customWidth="1"/>
    <col min="8" max="8" width="15.5" style="19" customWidth="1"/>
    <col min="9" max="9" width="13.875" style="19" customWidth="1"/>
    <col min="10" max="10" width="16.125" customWidth="1"/>
    <col min="11" max="11" width="22.125" customWidth="1"/>
    <col min="12" max="12" width="14.75" hidden="1" customWidth="1"/>
  </cols>
  <sheetData>
    <row r="1" spans="1:258" s="3" customFormat="1" ht="30" customHeight="1">
      <c r="A1" s="47" t="s">
        <v>0</v>
      </c>
      <c r="B1" s="48"/>
      <c r="C1" s="1" t="s">
        <v>1</v>
      </c>
      <c r="D1" s="1"/>
      <c r="E1" s="1"/>
      <c r="F1" s="1" t="s">
        <v>2</v>
      </c>
      <c r="G1" s="1"/>
      <c r="H1" s="1" t="s">
        <v>3</v>
      </c>
      <c r="I1" s="1" t="s">
        <v>4</v>
      </c>
      <c r="J1" s="1" t="s">
        <v>46</v>
      </c>
      <c r="K1" s="1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</row>
    <row r="2" spans="1:258" s="3" customFormat="1" ht="24.95" customHeight="1">
      <c r="A2" s="49"/>
      <c r="B2" s="50"/>
      <c r="C2" s="4" t="s">
        <v>6</v>
      </c>
      <c r="D2" s="5"/>
      <c r="E2" s="5"/>
      <c r="F2" s="5">
        <f>SUM(G5:G15)</f>
        <v>0.19827586206896552</v>
      </c>
      <c r="G2" s="5"/>
      <c r="H2" s="33">
        <v>45646</v>
      </c>
      <c r="I2" s="6">
        <f>I19</f>
        <v>45764</v>
      </c>
      <c r="J2" s="7">
        <v>100</v>
      </c>
      <c r="K2" s="6">
        <v>45777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</row>
    <row r="3" spans="1:258" s="3" customFormat="1" ht="50.25" customHeight="1">
      <c r="A3" s="51" t="s">
        <v>47</v>
      </c>
      <c r="B3" s="52"/>
      <c r="D3" s="27"/>
      <c r="E3" s="27"/>
      <c r="F3" s="27"/>
      <c r="G3" s="27" t="s">
        <v>31</v>
      </c>
      <c r="J3"/>
      <c r="K3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</row>
    <row r="4" spans="1:258" s="14" customFormat="1" ht="24.95" customHeight="1">
      <c r="A4" s="9" t="s">
        <v>7</v>
      </c>
      <c r="B4" s="10" t="s">
        <v>8</v>
      </c>
      <c r="C4" s="11" t="s">
        <v>1</v>
      </c>
      <c r="D4" s="11"/>
      <c r="E4" s="11"/>
      <c r="F4" s="11" t="s">
        <v>2</v>
      </c>
      <c r="G4" s="11" t="s">
        <v>30</v>
      </c>
      <c r="H4" s="11" t="s">
        <v>3</v>
      </c>
      <c r="I4" s="36" t="s">
        <v>4</v>
      </c>
      <c r="J4" s="43"/>
      <c r="K4" s="43"/>
      <c r="L4" s="12" t="s">
        <v>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</row>
    <row r="5" spans="1:258" s="14" customFormat="1" ht="24.95" customHeight="1">
      <c r="A5" s="30" t="s">
        <v>42</v>
      </c>
      <c r="B5" s="31" t="s">
        <v>23</v>
      </c>
      <c r="C5" s="15" t="s">
        <v>11</v>
      </c>
      <c r="D5">
        <v>9</v>
      </c>
      <c r="E5" s="28">
        <f>D5/$D$19</f>
        <v>0.15517241379310345</v>
      </c>
      <c r="F5" s="16">
        <v>1</v>
      </c>
      <c r="G5" s="32">
        <f>E5*F5</f>
        <v>0.15517241379310345</v>
      </c>
      <c r="H5" s="33">
        <v>45646</v>
      </c>
      <c r="I5" s="37">
        <v>45664</v>
      </c>
      <c r="J5" s="43"/>
      <c r="K5" s="44"/>
      <c r="L5" s="39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</row>
    <row r="6" spans="1:258" s="14" customFormat="1" ht="24.95" customHeight="1">
      <c r="A6" s="30" t="s">
        <v>32</v>
      </c>
      <c r="B6" s="31" t="s">
        <v>23</v>
      </c>
      <c r="C6" s="15" t="s">
        <v>6</v>
      </c>
      <c r="D6">
        <v>5</v>
      </c>
      <c r="E6" s="28">
        <f>D6/$D$19</f>
        <v>8.6206896551724144E-2</v>
      </c>
      <c r="F6" s="16">
        <v>0.5</v>
      </c>
      <c r="G6" s="32">
        <f t="shared" ref="G6:G19" si="0">E6*F6</f>
        <v>4.3103448275862072E-2</v>
      </c>
      <c r="H6" s="33">
        <v>45664</v>
      </c>
      <c r="I6" s="38">
        <v>45667</v>
      </c>
      <c r="J6" s="43"/>
      <c r="K6" s="43"/>
      <c r="L6" s="40" t="s">
        <v>11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</row>
    <row r="7" spans="1:258" s="14" customFormat="1" ht="24.95" customHeight="1">
      <c r="A7" s="34" t="s">
        <v>18</v>
      </c>
      <c r="B7" s="34" t="s">
        <v>19</v>
      </c>
      <c r="C7" s="15" t="s">
        <v>16</v>
      </c>
      <c r="D7">
        <v>5</v>
      </c>
      <c r="E7" s="28">
        <f>D7/$D$19</f>
        <v>8.6206896551724144E-2</v>
      </c>
      <c r="F7" s="16">
        <v>0</v>
      </c>
      <c r="G7" s="32">
        <f>E7*F7</f>
        <v>0</v>
      </c>
      <c r="H7" s="38">
        <v>45667</v>
      </c>
      <c r="I7" s="38">
        <v>45669</v>
      </c>
      <c r="J7" s="43"/>
      <c r="K7" s="44"/>
      <c r="L7" s="17" t="s">
        <v>16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s="14" customFormat="1" ht="24.95" customHeight="1">
      <c r="A8" s="30" t="s">
        <v>38</v>
      </c>
      <c r="B8" s="31" t="s">
        <v>12</v>
      </c>
      <c r="C8" s="15" t="s">
        <v>16</v>
      </c>
      <c r="D8"/>
      <c r="E8" s="28"/>
      <c r="F8" s="16">
        <v>0</v>
      </c>
      <c r="G8" s="32">
        <v>0</v>
      </c>
      <c r="H8" s="33">
        <v>45670</v>
      </c>
      <c r="I8" s="38">
        <v>45673</v>
      </c>
      <c r="J8" s="43"/>
      <c r="K8" s="43"/>
      <c r="L8" s="4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s="14" customFormat="1" ht="24.95" customHeight="1">
      <c r="A9" s="34" t="s">
        <v>34</v>
      </c>
      <c r="B9" s="34" t="s">
        <v>13</v>
      </c>
      <c r="C9" s="15" t="s">
        <v>16</v>
      </c>
      <c r="D9">
        <v>20</v>
      </c>
      <c r="E9" s="28">
        <f>D9/$D$19</f>
        <v>0.34482758620689657</v>
      </c>
      <c r="F9" s="16">
        <v>0</v>
      </c>
      <c r="G9" s="32">
        <f t="shared" si="0"/>
        <v>0</v>
      </c>
      <c r="H9" s="35">
        <v>45674</v>
      </c>
      <c r="I9" s="38">
        <v>45712</v>
      </c>
      <c r="J9" s="43"/>
      <c r="K9" s="43"/>
      <c r="L9" s="41" t="s">
        <v>14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s="14" customFormat="1" ht="24.95" customHeight="1">
      <c r="A10" s="34" t="s">
        <v>35</v>
      </c>
      <c r="B10" s="34" t="s">
        <v>12</v>
      </c>
      <c r="C10" s="15" t="s">
        <v>16</v>
      </c>
      <c r="D10">
        <v>3</v>
      </c>
      <c r="E10" s="28">
        <f>D10/$D$19</f>
        <v>5.1724137931034482E-2</v>
      </c>
      <c r="F10" s="16">
        <v>0</v>
      </c>
      <c r="G10" s="32">
        <f t="shared" si="0"/>
        <v>0</v>
      </c>
      <c r="H10" s="33">
        <v>45713</v>
      </c>
      <c r="I10" s="33">
        <v>45713</v>
      </c>
      <c r="J10" s="43"/>
      <c r="K10" s="43"/>
      <c r="L10" s="4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s="14" customFormat="1" ht="24.95" customHeight="1">
      <c r="A11" s="34" t="s">
        <v>33</v>
      </c>
      <c r="B11" s="34" t="s">
        <v>15</v>
      </c>
      <c r="C11" s="15" t="s">
        <v>16</v>
      </c>
      <c r="D11">
        <v>5</v>
      </c>
      <c r="E11" s="28">
        <f>D11/$D$19</f>
        <v>8.6206896551724144E-2</v>
      </c>
      <c r="F11" s="16">
        <v>0</v>
      </c>
      <c r="G11" s="32">
        <f t="shared" si="0"/>
        <v>0</v>
      </c>
      <c r="H11" s="33">
        <v>45714</v>
      </c>
      <c r="I11" s="38">
        <v>45730</v>
      </c>
      <c r="J11" s="43"/>
      <c r="K11" s="43"/>
      <c r="L11" s="42" t="s">
        <v>17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s="14" customFormat="1" ht="24.95" customHeight="1">
      <c r="A12" s="34" t="s">
        <v>39</v>
      </c>
      <c r="B12" s="34" t="s">
        <v>25</v>
      </c>
      <c r="C12" s="15" t="s">
        <v>16</v>
      </c>
      <c r="D12"/>
      <c r="E12" s="28"/>
      <c r="F12" s="16">
        <v>0</v>
      </c>
      <c r="G12" s="32">
        <v>0</v>
      </c>
      <c r="H12" s="38">
        <v>45730</v>
      </c>
      <c r="I12" s="38">
        <v>45737</v>
      </c>
      <c r="J12" s="45"/>
      <c r="K12" s="45"/>
      <c r="L12" s="1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s="14" customFormat="1" ht="24.95" customHeight="1">
      <c r="A13" s="34" t="s">
        <v>36</v>
      </c>
      <c r="B13" s="34" t="s">
        <v>12</v>
      </c>
      <c r="C13" s="15" t="s">
        <v>16</v>
      </c>
      <c r="D13">
        <v>5</v>
      </c>
      <c r="E13" s="28">
        <f>D13/$D$19</f>
        <v>8.6206896551724144E-2</v>
      </c>
      <c r="F13" s="16">
        <v>0</v>
      </c>
      <c r="G13" s="32">
        <f t="shared" si="0"/>
        <v>0</v>
      </c>
      <c r="H13" s="38">
        <v>45740</v>
      </c>
      <c r="I13" s="46">
        <v>45740</v>
      </c>
      <c r="J13" s="45"/>
      <c r="K13" s="45"/>
      <c r="L13" s="1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s="14" customFormat="1" ht="24.95" customHeight="1">
      <c r="A14" s="34" t="s">
        <v>37</v>
      </c>
      <c r="B14" s="34" t="s">
        <v>12</v>
      </c>
      <c r="C14" s="15" t="s">
        <v>16</v>
      </c>
      <c r="D14">
        <v>1</v>
      </c>
      <c r="E14" s="28">
        <f>D14/$D$19</f>
        <v>1.7241379310344827E-2</v>
      </c>
      <c r="F14" s="16">
        <v>0</v>
      </c>
      <c r="G14" s="32">
        <f t="shared" si="0"/>
        <v>0</v>
      </c>
      <c r="H14" s="45">
        <v>45741</v>
      </c>
      <c r="I14" s="45">
        <v>45751</v>
      </c>
      <c r="J14" s="45"/>
      <c r="K14" s="45"/>
      <c r="L14" s="18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s="14" customFormat="1" ht="24.95" customHeight="1">
      <c r="A15" s="34" t="s">
        <v>45</v>
      </c>
      <c r="B15" s="34" t="s">
        <v>12</v>
      </c>
      <c r="C15" s="15" t="s">
        <v>16</v>
      </c>
      <c r="D15">
        <v>5</v>
      </c>
      <c r="E15" s="28">
        <f>D15/$D$19</f>
        <v>8.6206896551724144E-2</v>
      </c>
      <c r="F15" s="16">
        <v>0</v>
      </c>
      <c r="G15" s="32">
        <f>E15*F15</f>
        <v>0</v>
      </c>
      <c r="H15" s="45">
        <v>45741</v>
      </c>
      <c r="I15" s="45">
        <v>45751</v>
      </c>
      <c r="J15" s="45"/>
      <c r="K15" s="45"/>
      <c r="L15" s="1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ht="24.95" customHeight="1">
      <c r="A16" s="34" t="s">
        <v>44</v>
      </c>
      <c r="B16" s="34" t="s">
        <v>12</v>
      </c>
      <c r="C16" s="15" t="s">
        <v>16</v>
      </c>
      <c r="D16">
        <v>5</v>
      </c>
      <c r="E16" s="28">
        <f>D16/$D$19</f>
        <v>8.6206896551724144E-2</v>
      </c>
      <c r="F16" s="16">
        <v>0</v>
      </c>
      <c r="G16" s="32">
        <f>E16*F16</f>
        <v>0</v>
      </c>
      <c r="H16" s="45">
        <v>45756</v>
      </c>
      <c r="I16" s="45">
        <v>45756</v>
      </c>
      <c r="J16" s="45"/>
      <c r="K16" s="45"/>
    </row>
    <row r="17" spans="1:11" ht="24.95" customHeight="1">
      <c r="A17" s="34" t="s">
        <v>40</v>
      </c>
      <c r="B17" s="34" t="s">
        <v>13</v>
      </c>
      <c r="C17" s="15" t="s">
        <v>16</v>
      </c>
      <c r="D17" s="29">
        <f>SUM(D4:D14)</f>
        <v>53</v>
      </c>
      <c r="E17" s="29"/>
      <c r="F17" s="16">
        <v>0</v>
      </c>
      <c r="G17" s="32">
        <f t="shared" ref="G17:G18" si="1">E17*F17</f>
        <v>0</v>
      </c>
      <c r="H17" s="45">
        <v>45757</v>
      </c>
      <c r="I17" s="45">
        <v>45758</v>
      </c>
      <c r="J17" s="45"/>
      <c r="K17" s="45"/>
    </row>
    <row r="18" spans="1:11" ht="24.95" customHeight="1">
      <c r="A18" s="34" t="s">
        <v>43</v>
      </c>
      <c r="B18" s="34" t="s">
        <v>10</v>
      </c>
      <c r="C18" s="15" t="s">
        <v>16</v>
      </c>
      <c r="D18" s="29"/>
      <c r="E18" s="29"/>
      <c r="F18" s="16">
        <v>0</v>
      </c>
      <c r="G18" s="32">
        <f t="shared" si="1"/>
        <v>0</v>
      </c>
      <c r="H18" s="45">
        <v>45758</v>
      </c>
      <c r="I18" s="45">
        <v>45763</v>
      </c>
      <c r="J18" s="45"/>
      <c r="K18" s="45"/>
    </row>
    <row r="19" spans="1:11" ht="24.95" customHeight="1">
      <c r="A19" s="34" t="s">
        <v>41</v>
      </c>
      <c r="B19" s="34" t="s">
        <v>13</v>
      </c>
      <c r="C19" s="15" t="s">
        <v>16</v>
      </c>
      <c r="D19" s="29">
        <f>SUM(D5:D15)</f>
        <v>58</v>
      </c>
      <c r="E19" s="29"/>
      <c r="F19" s="16">
        <v>0</v>
      </c>
      <c r="G19" s="32">
        <f t="shared" si="0"/>
        <v>0</v>
      </c>
      <c r="H19" s="45">
        <v>45764</v>
      </c>
      <c r="I19" s="45">
        <v>45764</v>
      </c>
      <c r="J19" s="43"/>
      <c r="K19" s="43"/>
    </row>
    <row r="20" spans="1:11">
      <c r="G20" s="32">
        <f>SUM(G5:G15)</f>
        <v>0.19827586206896552</v>
      </c>
    </row>
  </sheetData>
  <dataConsolidate link="1"/>
  <mergeCells count="3">
    <mergeCell ref="A1:B1"/>
    <mergeCell ref="A2:B2"/>
    <mergeCell ref="A3:B3"/>
  </mergeCells>
  <conditionalFormatting sqref="L4 L7">
    <cfRule type="containsText" dxfId="33" priority="88" operator="containsText" text="On Hold">
      <formula>NOT(ISERROR(SEARCH("On Hold",L4)))</formula>
    </cfRule>
    <cfRule type="containsText" dxfId="32" priority="89" operator="containsText" text="Complete">
      <formula>NOT(ISERROR(SEARCH("Complete",L4)))</formula>
    </cfRule>
    <cfRule type="containsText" dxfId="31" priority="90" operator="containsText" text="In Progress">
      <formula>NOT(ISERROR(SEARCH("In Progress",L4)))</formula>
    </cfRule>
    <cfRule type="containsText" dxfId="30" priority="91" operator="containsText" text="Not Started">
      <formula>NOT(ISERROR(SEARCH("Not Started",L4)))</formula>
    </cfRule>
  </conditionalFormatting>
  <conditionalFormatting sqref="L7 L4">
    <cfRule type="containsText" dxfId="29" priority="87" operator="containsText" text="Overdue">
      <formula>NOT(ISERROR(SEARCH("Overdue",L4)))</formula>
    </cfRule>
  </conditionalFormatting>
  <dataValidations count="3">
    <dataValidation type="list" allowBlank="1" showInputMessage="1" showErrorMessage="1" sqref="C2">
      <formula1>INDIRECT("Status[Status]")</formula1>
    </dataValidation>
    <dataValidation type="list" allowBlank="1" showInputMessage="1" showErrorMessage="1" sqref="B5:B19">
      <formula1>INDIRECT("Responsible[Responsibility]")</formula1>
    </dataValidation>
    <dataValidation type="list" allowBlank="1" showInputMessage="1" showErrorMessage="1" errorTitle="Invalid Input" error="select from drop-down list" sqref="C5:C19">
      <formula1>INDIRECT("Status[Status]")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73FC7A4F-B237-4C86-BC16-D4853806348B}">
            <xm:f>NOT(ISERROR(SEARCH($L$7,L7)))</xm:f>
            <xm:f>$L$7</xm:f>
            <x14:dxf>
              <fill>
                <patternFill>
                  <bgColor rgb="FFFFFF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97" operator="containsText" id="{FA42E613-6BD9-4B52-B50B-FF7542A66CC7}">
            <xm:f>NOT(ISERROR(SEARCH($L$7,C2)))</xm:f>
            <xm:f>$L$7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ontainsText" priority="98" operator="containsText" id="{197D253B-EDC0-4E05-AEE4-7BC8E21A58C3}">
            <xm:f>NOT(ISERROR(SEARCH($L$11,C2)))</xm:f>
            <xm:f>$L$11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99" operator="containsText" id="{51C9BA2C-8622-4269-ACB6-3214930F6517}">
            <xm:f>NOT(ISERROR(SEARCH($L$9,C2)))</xm:f>
            <xm:f>$L$9</xm:f>
            <x14:dxf>
              <font>
                <b/>
                <i val="0"/>
                <color auto="1"/>
              </font>
              <fill>
                <patternFill>
                  <bgColor rgb="FFFF9900"/>
                </patternFill>
              </fill>
            </x14:dxf>
          </x14:cfRule>
          <x14:cfRule type="containsText" priority="100" operator="containsText" id="{B4F110A7-38B2-4F9D-9E2E-5D0D1EFAB2F0}">
            <xm:f>NOT(ISERROR(SEARCH($L$6,C2)))</xm:f>
            <xm:f>$L$6</xm:f>
            <x14:dxf>
              <font>
                <b/>
                <i val="0"/>
                <color auto="1"/>
              </font>
              <fill>
                <patternFill>
                  <bgColor theme="4"/>
                </patternFill>
              </fill>
            </x14:dxf>
          </x14:cfRule>
          <x14:cfRule type="containsText" priority="101" operator="containsText" id="{9DE625D6-033A-4585-AC70-CD2D692AF597}">
            <xm:f>NOT(ISERROR(SEARCH($L$5,C2)))</xm:f>
            <xm:f>$L$5</xm:f>
            <x14:dxf>
              <font>
                <b/>
                <i val="0"/>
                <color auto="1"/>
              </font>
              <fill>
                <patternFill>
                  <bgColor rgb="FF00FF00"/>
                </patternFill>
              </fill>
            </x14:dxf>
          </x14:cfRule>
          <x14:cfRule type="containsText" priority="102" operator="containsText" id="{3688D88E-94B9-4A81-B21B-A4BDBE11C1C5}">
            <xm:f>NOT(ISERROR(SEARCH($L$11,C2)))</xm:f>
            <xm:f>$L$11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FE654877-4909-47DE-BA97-D1C29EC4DC4F}">
            <xm:f>NOT(ISERROR(SEARCH($L$9,C2)))</xm:f>
            <xm:f>$L$9</xm:f>
            <x14:dxf>
              <fill>
                <patternFill>
                  <bgColor theme="5"/>
                </patternFill>
              </fill>
            </x14:dxf>
          </x14:cfRule>
          <x14:cfRule type="containsText" priority="104" operator="containsText" id="{584AC01F-DB42-4A72-B206-32590B5705ED}">
            <xm:f>NOT(ISERROR(SEARCH($L$6,C2)))</xm:f>
            <xm:f>$L$6</xm:f>
            <x14:dxf>
              <fill>
                <patternFill>
                  <bgColor rgb="FF00B050"/>
                </patternFill>
              </fill>
            </x14:dxf>
          </x14:cfRule>
          <x14:cfRule type="containsText" priority="105" operator="containsText" id="{2EC0AC94-8D93-40BE-B22D-0F8FC2B987ED}">
            <xm:f>NOT(ISERROR(SEARCH($L$5,C2)))</xm:f>
            <xm:f>$L$5</xm:f>
            <x14:dxf>
              <fill>
                <patternFill>
                  <bgColor rgb="FF00FF00"/>
                </patternFill>
              </fill>
            </x14:dxf>
          </x14:cfRule>
          <x14:cfRule type="containsText" priority="106" operator="containsText" id="{937FCDA8-77F9-452E-8C6C-46952A1331CB}">
            <xm:f>NOT(ISERROR(SEARCH(#REF!,C2)))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107" operator="containsText" id="{0BFF37D4-2F56-4A38-9922-ED5E4B873D37}">
            <xm:f>NOT(ISERROR(SEARCH($L$7,C5)))</xm:f>
            <xm:f>$L$7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8C4145DF-9BE8-4738-9FCB-E2FAE070831B}">
            <xm:f>NOT(ISERROR(SEARCH($L$11,C5)))</xm:f>
            <xm:f>$L$11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AD4398B0-8FD5-4E06-8718-F8C117318904}">
            <xm:f>NOT(ISERROR(SEARCH($L$9,C5)))</xm:f>
            <xm:f>$L$9</xm:f>
            <x14:dxf>
              <font>
                <b/>
                <i val="0"/>
                <color auto="1"/>
              </font>
              <fill>
                <patternFill>
                  <bgColor rgb="FFFF9900"/>
                </patternFill>
              </fill>
            </x14:dxf>
          </x14:cfRule>
          <x14:cfRule type="containsText" priority="110" operator="containsText" id="{DD3FA65F-B524-471D-97A8-E70B8F016B25}">
            <xm:f>NOT(ISERROR(SEARCH($L$6,C5)))</xm:f>
            <xm:f>$L$6</xm:f>
            <x14:dxf>
              <font>
                <b/>
                <i val="0"/>
                <color auto="1"/>
              </font>
              <fill>
                <patternFill>
                  <bgColor theme="4"/>
                </patternFill>
              </fill>
            </x14:dxf>
          </x14:cfRule>
          <x14:cfRule type="containsText" priority="111" operator="containsText" id="{5EC40E16-3844-4C8F-B0F7-852FE30BF6B8}">
            <xm:f>NOT(ISERROR(SEARCH($L$5,C5)))</xm:f>
            <xm:f>$L$5</xm:f>
            <x14:dxf>
              <font>
                <b/>
                <i val="0"/>
                <color auto="1"/>
              </font>
              <fill>
                <patternFill>
                  <bgColor rgb="FF00FF00"/>
                </patternFill>
              </fill>
            </x14:dxf>
          </x14:cfRule>
          <x14:cfRule type="containsText" priority="112" operator="containsText" id="{5072B1D9-3436-48F9-AF89-9A3D6E5ADDA4}">
            <xm:f>NOT(ISERROR(SEARCH($C$7,C5)))</xm:f>
            <xm:f>$C$7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13" operator="containsText" id="{3DB51ABF-EAB7-4A87-879E-47442CEA41FF}">
            <xm:f>NOT(ISERROR(SEARCH($L$5,C5)))</xm:f>
            <xm:f>$L$5</xm:f>
            <x14:dxf>
              <font>
                <b/>
                <i val="0"/>
                <color theme="0"/>
              </font>
              <fill>
                <patternFill>
                  <bgColor rgb="FF33CC33"/>
                </patternFill>
              </fill>
            </x14:dxf>
          </x14:cfRule>
          <x14:cfRule type="containsText" priority="114" operator="containsText" id="{5B2AE140-4569-45BF-A9D8-CFDC570FF177}">
            <xm:f>NOT(ISERROR(SEARCH($C$5,C5)))</xm:f>
            <xm:f>$C$5</xm:f>
            <x14:dxf>
              <font>
                <b/>
                <i val="0"/>
                <color theme="0"/>
              </font>
              <fill>
                <patternFill>
                  <bgColor rgb="FFFF9900"/>
                </patternFill>
              </fill>
            </x14:dxf>
          </x14:cfRule>
          <x14:cfRule type="containsText" priority="115" operator="containsText" id="{67C4F578-B728-4FA7-80F9-B7AFDA24EC50}">
            <xm:f>NOT(ISERROR(SEARCH($L$6,C5)))</xm:f>
            <xm:f>$L$6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6" operator="containsText" id="{A5E53BA8-A288-49AE-8B20-CAB8DEF34BA5}">
            <xm:f>NOT(ISERROR(SEARCH($L$6,C5)))</xm:f>
            <xm:f>$L$6</xm:f>
            <x14:dxf/>
          </x14:cfRule>
          <x14:cfRule type="containsText" priority="117" operator="containsText" id="{80AE7113-537C-4EEF-878A-203EDC037FE1}">
            <xm:f>NOT(ISERROR(SEARCH($L$11,C5)))</xm:f>
            <xm:f>$L$11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E413E98D-F31A-4F3A-BE80-A4AD2A417CCE}">
            <xm:f>NOT(ISERROR(SEARCH($L$5,C5)))</xm:f>
            <xm:f>$L$5</xm:f>
            <x14:dxf>
              <font>
                <color theme="0"/>
              </font>
              <fill>
                <patternFill>
                  <bgColor rgb="FF00CC00"/>
                </patternFill>
              </fill>
            </x14:dxf>
          </x14:cfRule>
          <x14:cfRule type="containsText" priority="119" operator="containsText" id="{28BBA749-EE0A-4EBA-B440-FD26EF4BC5ED}">
            <xm:f>NOT(ISERROR(SEARCH($L$9,C5)))</xm:f>
            <xm:f>$L$9</xm:f>
            <x14:dxf>
              <font>
                <color theme="0"/>
              </font>
              <fill>
                <patternFill>
                  <bgColor rgb="FFFF9900"/>
                </patternFill>
              </fill>
            </x14:dxf>
          </x14:cfRule>
          <x14:cfRule type="containsText" priority="120" operator="containsText" id="{54C78662-3E5B-445C-8F7E-1F29F5FBD71D}">
            <xm:f>NOT(ISERROR(SEARCH($L$11,C5)))</xm:f>
            <xm:f>$L$11</xm:f>
            <x14:dxf>
              <fill>
                <patternFill>
                  <bgColor rgb="FFFF0000"/>
                </patternFill>
              </fill>
            </x14:dxf>
          </x14:cfRule>
          <x14:cfRule type="containsText" priority="121" operator="containsText" id="{12A7A384-E36F-4A57-91FF-F350CC4700EC}">
            <xm:f>NOT(ISERROR(SEARCH($L$9,C5)))</xm:f>
            <xm:f>$L$9</xm:f>
            <x14:dxf>
              <fill>
                <patternFill>
                  <bgColor theme="5"/>
                </patternFill>
              </fill>
            </x14:dxf>
          </x14:cfRule>
          <x14:cfRule type="containsText" priority="122" operator="containsText" id="{BBA8B6FA-A247-46E4-AE01-B522F87F9DDC}">
            <xm:f>NOT(ISERROR(SEARCH($L$6,C5)))</xm:f>
            <xm:f>$L$6</xm:f>
            <x14:dxf>
              <fill>
                <patternFill>
                  <bgColor rgb="FF00B050"/>
                </patternFill>
              </fill>
            </x14:dxf>
          </x14:cfRule>
          <x14:cfRule type="containsText" priority="123" operator="containsText" id="{47721389-197C-4B9C-B048-2F58BA449871}">
            <xm:f>NOT(ISERROR(SEARCH($L$5,C5)))</xm:f>
            <xm:f>$L$5</xm:f>
            <x14:dxf>
              <fill>
                <patternFill>
                  <bgColor rgb="FF00FF00"/>
                </patternFill>
              </fill>
            </x14:dxf>
          </x14:cfRule>
          <x14:cfRule type="containsText" priority="124" operator="containsText" id="{2CBF8AC6-F2C2-457B-85C3-B851FB0DC112}">
            <xm:f>NOT(ISERROR(SEARCH(#REF!,C5)))</xm:f>
            <xm:f>#REF!</xm:f>
            <x14:dxf>
              <fill>
                <patternFill>
                  <bgColor rgb="FFFFFF00"/>
                </patternFill>
              </fill>
            </x14:dxf>
          </x14:cfRule>
          <xm:sqref>C5:C19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2" sqref="B12"/>
    </sheetView>
  </sheetViews>
  <sheetFormatPr defaultRowHeight="14.25"/>
  <cols>
    <col min="1" max="1" width="26.125" customWidth="1"/>
    <col min="2" max="2" width="16.125" customWidth="1"/>
    <col min="3" max="3" width="22.75" customWidth="1"/>
    <col min="4" max="4" width="22.5" bestFit="1" customWidth="1"/>
  </cols>
  <sheetData>
    <row r="1" spans="1:4" ht="15">
      <c r="A1" s="21" t="s">
        <v>1</v>
      </c>
      <c r="B1" s="21" t="s">
        <v>21</v>
      </c>
      <c r="D1" t="s">
        <v>22</v>
      </c>
    </row>
    <row r="2" spans="1:4">
      <c r="A2" t="s">
        <v>6</v>
      </c>
      <c r="B2" s="22" t="s">
        <v>6</v>
      </c>
      <c r="D2" t="s">
        <v>23</v>
      </c>
    </row>
    <row r="3" spans="1:4">
      <c r="A3" t="s">
        <v>11</v>
      </c>
      <c r="B3" s="23" t="s">
        <v>11</v>
      </c>
      <c r="D3" t="s">
        <v>10</v>
      </c>
    </row>
    <row r="4" spans="1:4">
      <c r="A4" t="s">
        <v>14</v>
      </c>
      <c r="B4" s="24" t="s">
        <v>14</v>
      </c>
      <c r="D4" t="s">
        <v>13</v>
      </c>
    </row>
    <row r="5" spans="1:4">
      <c r="A5" t="s">
        <v>17</v>
      </c>
      <c r="B5" s="25" t="s">
        <v>17</v>
      </c>
      <c r="D5" t="s">
        <v>12</v>
      </c>
    </row>
    <row r="6" spans="1:4">
      <c r="A6" t="s">
        <v>24</v>
      </c>
      <c r="B6" s="20" t="s">
        <v>16</v>
      </c>
      <c r="D6" t="s">
        <v>19</v>
      </c>
    </row>
    <row r="7" spans="1:4">
      <c r="B7" s="26" t="s">
        <v>24</v>
      </c>
      <c r="D7" t="s">
        <v>25</v>
      </c>
    </row>
    <row r="8" spans="1:4">
      <c r="D8" t="s">
        <v>26</v>
      </c>
    </row>
    <row r="9" spans="1:4">
      <c r="D9" t="s">
        <v>20</v>
      </c>
    </row>
    <row r="10" spans="1:4">
      <c r="D10" t="s">
        <v>27</v>
      </c>
    </row>
    <row r="11" spans="1:4">
      <c r="D11" t="s">
        <v>15</v>
      </c>
    </row>
    <row r="12" spans="1:4">
      <c r="D12" t="s">
        <v>28</v>
      </c>
    </row>
    <row r="13" spans="1:4">
      <c r="D13" t="s">
        <v>29</v>
      </c>
    </row>
  </sheetData>
  <dataValidations count="1">
    <dataValidation type="list" allowBlank="1" showInputMessage="1" showErrorMessage="1" sqref="D2:D13">
      <formula1>$D$2:$D$13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H7" sqref="H7"/>
    </sheetView>
  </sheetViews>
  <sheetFormatPr defaultRowHeight="14.25"/>
  <cols>
    <col min="1" max="1" width="12.875" style="54" customWidth="1"/>
    <col min="2" max="2" width="9" style="54"/>
    <col min="3" max="3" width="9.75" style="54" customWidth="1"/>
    <col min="4" max="4" width="17.875" style="54" customWidth="1"/>
    <col min="5" max="16384" width="9" style="54"/>
  </cols>
  <sheetData>
    <row r="2" spans="1:4" ht="20.25">
      <c r="A2" s="56" t="s">
        <v>48</v>
      </c>
      <c r="B2" s="56"/>
      <c r="C2" s="56"/>
      <c r="D2" s="56"/>
    </row>
    <row r="3" spans="1:4" ht="15.75">
      <c r="A3" s="53" t="s">
        <v>49</v>
      </c>
      <c r="B3" s="53" t="s">
        <v>50</v>
      </c>
      <c r="C3" s="53" t="s">
        <v>51</v>
      </c>
      <c r="D3" s="53" t="s">
        <v>52</v>
      </c>
    </row>
    <row r="4" spans="1:4" ht="63">
      <c r="A4" s="55" t="s">
        <v>53</v>
      </c>
      <c r="B4" s="55" t="s">
        <v>54</v>
      </c>
      <c r="C4" s="55" t="s">
        <v>55</v>
      </c>
      <c r="D4" s="55" t="s">
        <v>56</v>
      </c>
    </row>
    <row r="5" spans="1:4" ht="78.75">
      <c r="A5" s="55" t="s">
        <v>57</v>
      </c>
      <c r="B5" s="55" t="s">
        <v>54</v>
      </c>
      <c r="C5" s="55" t="s">
        <v>55</v>
      </c>
      <c r="D5" s="55" t="s">
        <v>58</v>
      </c>
    </row>
    <row r="6" spans="1:4" ht="78.75">
      <c r="A6" s="55" t="s">
        <v>59</v>
      </c>
      <c r="B6" s="55" t="s">
        <v>60</v>
      </c>
      <c r="C6" s="55" t="s">
        <v>60</v>
      </c>
      <c r="D6" s="55" t="s">
        <v>61</v>
      </c>
    </row>
    <row r="7" spans="1:4" ht="31.5">
      <c r="A7" s="55" t="s">
        <v>62</v>
      </c>
      <c r="B7" s="55" t="s">
        <v>60</v>
      </c>
      <c r="C7" s="55" t="s">
        <v>55</v>
      </c>
      <c r="D7" s="55" t="s">
        <v>63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Sheet1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Nwakaego Chijioke</dc:creator>
  <cp:lastModifiedBy>Deborah Ogundiya</cp:lastModifiedBy>
  <dcterms:created xsi:type="dcterms:W3CDTF">2024-03-15T08:40:30Z</dcterms:created>
  <dcterms:modified xsi:type="dcterms:W3CDTF">2025-01-09T01:28:35Z</dcterms:modified>
</cp:coreProperties>
</file>