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66925"/>
  <mc:AlternateContent xmlns:mc="http://schemas.openxmlformats.org/markup-compatibility/2006">
    <mc:Choice Requires="x15">
      <x15ac:absPath xmlns:x15ac="http://schemas.microsoft.com/office/spreadsheetml/2010/11/ac" url="E:\New folder (4)\CP4P\V2\"/>
    </mc:Choice>
  </mc:AlternateContent>
  <xr:revisionPtr revIDLastSave="0" documentId="13_ncr:1_{BDB2F307-C5D2-4C31-8E85-31C56CEEF08B}" xr6:coauthVersionLast="47" xr6:coauthVersionMax="47" xr10:uidLastSave="{00000000-0000-0000-0000-000000000000}"/>
  <bookViews>
    <workbookView xWindow="5100" yWindow="2925" windowWidth="21600" windowHeight="11385" firstSheet="1" activeTab="1" xr2:uid="{D8E31B3C-F149-45D6-99B7-2CDC65D256FF}"/>
  </bookViews>
  <sheets>
    <sheet name="Working route" sheetId="1" r:id="rId1"/>
    <sheet name="two"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P2" i="3" s="1"/>
  <c r="U2" i="3" s="1"/>
  <c r="J2" i="3"/>
  <c r="O2" i="3" s="1"/>
  <c r="T2" i="3" s="1"/>
  <c r="I2" i="3"/>
  <c r="N2" i="3" s="1"/>
  <c r="S2" i="3" s="1"/>
  <c r="H2" i="3"/>
  <c r="M2" i="3" s="1"/>
  <c r="R2" i="3" s="1"/>
  <c r="T2" i="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10B7C43D-C0F9-4A67-9B29-B4636F114C04}">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B2" authorId="0" shapeId="0" xr:uid="{549C98F6-C4FA-4CCC-B055-CCC7AF89A49E}">
      <text>
        <r>
          <rPr>
            <sz val="12"/>
            <color indexed="81"/>
            <rFont val="Tahoma"/>
            <family val="2"/>
          </rPr>
          <t xml:space="preserve">
Use SMART goals to achieve the Triple Constraint of Cost/Resource vs Time/Schedule vs Scope/Quality. 
</t>
        </r>
      </text>
    </comment>
    <comment ref="C2" authorId="0" shapeId="0" xr:uid="{0E9CEAC9-CF65-40E9-AFF3-638E4BB0CA38}">
      <text>
        <r>
          <rPr>
            <sz val="12"/>
            <color indexed="81"/>
            <rFont val="Tahoma"/>
            <family val="2"/>
          </rPr>
          <t xml:space="preserve">
Who does What to produce the project artefacts?
Each cell has one or more bullet points on that person's action items. 
{Alt+Enter} for new line within cell.</t>
        </r>
      </text>
    </comment>
    <comment ref="D2" authorId="0" shapeId="0" xr:uid="{692A4E71-02EB-4F68-BA72-97D23E9C776C}">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E2" authorId="0" shapeId="0" xr:uid="{246D4CE5-1C92-4CFC-BE75-E12A278898B9}">
      <text>
        <r>
          <rPr>
            <sz val="12"/>
            <color indexed="81"/>
            <rFont val="Tahoma"/>
            <family val="2"/>
          </rPr>
          <t xml:space="preserve">
How many hours will the task take? </t>
        </r>
      </text>
    </comment>
    <comment ref="F2" authorId="0" shapeId="0" xr:uid="{CB659D07-20C2-488E-BDFD-46E475C6FB87}">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G2" authorId="0" shapeId="0" xr:uid="{E363A4C6-1C1F-4820-BA25-9C076342FA2C}">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H2" authorId="0" shapeId="0" xr:uid="{BB416F7C-CAA9-4212-BC15-39A5EA0F766B}">
      <text>
        <r>
          <rPr>
            <sz val="12"/>
            <color indexed="81"/>
            <rFont val="Tahoma"/>
            <family val="2"/>
          </rPr>
          <t xml:space="preserve">
Who does What to produce the project artefacts?
Each cell has one or more bullet points on that person's action items. 
{Alt+Enter} for new line within cell.</t>
        </r>
      </text>
    </comment>
    <comment ref="I2" authorId="0" shapeId="0" xr:uid="{B59CCCEC-99A3-4684-9D6B-7AD979D47DF7}">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J2" authorId="0" shapeId="0" xr:uid="{91AD1CE4-9B37-4FAF-9B51-304E44E08BBF}">
      <text>
        <r>
          <rPr>
            <sz val="12"/>
            <color indexed="81"/>
            <rFont val="Tahoma"/>
            <family val="2"/>
          </rPr>
          <t xml:space="preserve">
How many hours will the task take? </t>
        </r>
      </text>
    </comment>
    <comment ref="K2" authorId="0" shapeId="0" xr:uid="{F83D06B6-BFA6-4C92-B08D-1F3BA0B2029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L2" authorId="0" shapeId="0" xr:uid="{67E2B596-8C8F-499C-883E-51656BC59C16}">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M2" authorId="0" shapeId="0" xr:uid="{C594467E-35A8-4EC5-822C-358A28DDA334}">
      <text>
        <r>
          <rPr>
            <sz val="12"/>
            <color indexed="81"/>
            <rFont val="Tahoma"/>
            <family val="2"/>
          </rPr>
          <t xml:space="preserve">
Who does What to produce the project artefacts?
Each cell has one or more bullet points on that person's action items. 
{Alt+Enter} for new line within cell.</t>
        </r>
      </text>
    </comment>
    <comment ref="N2" authorId="0" shapeId="0" xr:uid="{7068B896-3383-46B0-80D5-222A11C61E7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O2" authorId="0" shapeId="0" xr:uid="{D65E44B5-187D-4914-8202-3DC773262E8F}">
      <text>
        <r>
          <rPr>
            <sz val="12"/>
            <color indexed="81"/>
            <rFont val="Tahoma"/>
            <family val="2"/>
          </rPr>
          <t xml:space="preserve">
How many hours will the task take? </t>
        </r>
      </text>
    </comment>
    <comment ref="P2" authorId="0" shapeId="0" xr:uid="{11AC1CB5-41CE-4173-BF11-90B70490E822}">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Q2" authorId="0" shapeId="0" xr:uid="{448E8485-62F9-4C41-96D7-4B937CF8D6D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R2" authorId="0" shapeId="0" xr:uid="{A1548C67-6891-4B17-8E8D-88C438E6404A}">
      <text>
        <r>
          <rPr>
            <sz val="12"/>
            <color indexed="81"/>
            <rFont val="Tahoma"/>
            <family val="2"/>
          </rPr>
          <t xml:space="preserve">
Who does What to produce the project artefacts?
Each cell has one or more bullet points on that person's action items. 
{Alt+Enter} for new line within cell.</t>
        </r>
      </text>
    </comment>
    <comment ref="S2" authorId="0" shapeId="0" xr:uid="{144C20FE-808D-4EAE-8911-44A2C430781C}">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T2" authorId="0" shapeId="0" xr:uid="{3D23DE8A-85A5-4555-9C90-521D26A14DA2}">
      <text>
        <r>
          <rPr>
            <sz val="12"/>
            <color indexed="81"/>
            <rFont val="Tahoma"/>
            <family val="2"/>
          </rPr>
          <t xml:space="preserve">
How many hours will the task take? </t>
        </r>
      </text>
    </comment>
    <comment ref="U2" authorId="0" shapeId="0" xr:uid="{B334E3EE-5E76-44CF-8D4F-BF0BF2D94A7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V2" authorId="0" shapeId="0" xr:uid="{D0BF15DB-3232-4209-A990-A4E041A7805D}">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W2" authorId="0" shapeId="0" xr:uid="{20354B3C-765A-46B7-8201-A0F0BE2D7BF7}">
      <text>
        <r>
          <rPr>
            <sz val="12"/>
            <color indexed="81"/>
            <rFont val="Tahoma"/>
            <family val="2"/>
          </rPr>
          <t xml:space="preserve">
Who does What to produce the project artefacts?
Each cell has one or more bullet points on that person's action items. 
{Alt+Enter} for new line within cell.</t>
        </r>
      </text>
    </comment>
    <comment ref="X2" authorId="0" shapeId="0" xr:uid="{76273B23-B8C7-4F1A-AB08-B21C319404D0}">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Y2" authorId="0" shapeId="0" xr:uid="{5D215EB4-BAAF-46B0-B1D7-22EE17EACB51}">
      <text>
        <r>
          <rPr>
            <sz val="12"/>
            <color indexed="81"/>
            <rFont val="Tahoma"/>
            <family val="2"/>
          </rPr>
          <t xml:space="preserve">
How many hours will the task take? </t>
        </r>
      </text>
    </comment>
    <comment ref="Z2" authorId="0" shapeId="0" xr:uid="{C0DD77CC-5C50-466A-89A4-89D0E5896B02}">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AA2" authorId="0" shapeId="0" xr:uid="{EF2DF700-AE50-454D-8EBD-019789936C9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<sst xmlns="http://schemas.openxmlformats.org/spreadsheetml/2006/main" count="222" uniqueCount="87">
  <si>
    <r>
      <t xml:space="preserve">Blackboard Group No
?? Class </t>
    </r>
    <r>
      <rPr>
        <i/>
        <sz val="11"/>
        <color theme="1"/>
        <rFont val="Calibri"/>
        <family val="2"/>
        <scheme val="minor"/>
      </rPr>
      <t>XYY</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</si>
  <si>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</si>
  <si>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</si>
  <si>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</si>
  <si>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</si>
  <si>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</si>
  <si>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</si>
  <si>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</si>
  <si>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</si>
  <si>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</si>
  <si>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</si>
  <si>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</si>
  <si>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</si>
  <si>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</si>
  <si>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</si>
  <si>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</si>
  <si>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</si>
  <si>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</si>
  <si>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</si>
  <si>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</si>
  <si>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</si>
  <si>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</si>
  <si>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</si>
  <si>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</si>
  <si>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</si>
  <si>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</si>
  <si>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</si>
  <si>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</si>
  <si>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</si>
  <si>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</si>
  <si>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</si>
  <si>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</si>
  <si>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</si>
  <si>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</si>
  <si>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</si>
  <si>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</si>
  <si>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</si>
  <si>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</si>
  <si>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t xml:space="preserve">[programmer name] 
</t>
    </r>
    <r>
      <rPr>
        <b/>
        <sz val="11"/>
        <color theme="1"/>
        <rFont val="Calibri"/>
        <family val="2"/>
        <scheme val="minor"/>
      </rPr>
      <t>Fundamentals</t>
    </r>
  </si>
  <si>
    <t>Review each other's PM notes on process Teams. Agree on how project will be done.
Decide which module to do
&amp; choose Team Leader</t>
  </si>
  <si>
    <r>
      <rPr>
        <b/>
        <i/>
        <sz val="11"/>
        <color theme="1"/>
        <rFont val="Calibri"/>
        <family val="2"/>
        <scheme val="minor"/>
      </rPr>
      <t xml:space="preserve">REPLACE THIS 
</t>
    </r>
    <r>
      <rPr>
        <i/>
        <sz val="11"/>
        <color theme="1"/>
        <rFont val="Calibri"/>
        <family val="2"/>
        <scheme val="minor"/>
      </rPr>
      <t>with your action items and work breakdown structure for this Version</t>
    </r>
  </si>
  <si>
    <r>
      <t xml:space="preserve">[programmer name] </t>
    </r>
    <r>
      <rPr>
        <b/>
        <sz val="11"/>
        <color theme="1"/>
        <rFont val="Calibri"/>
        <family val="2"/>
        <scheme val="minor"/>
      </rPr>
      <t>Manipulations</t>
    </r>
  </si>
  <si>
    <r>
      <t xml:space="preserve">[programmer name] </t>
    </r>
    <r>
      <rPr>
        <b/>
        <sz val="11"/>
        <color theme="1"/>
        <rFont val="Calibri"/>
        <family val="2"/>
        <scheme val="minor"/>
      </rPr>
      <t>Tokenizing</t>
    </r>
  </si>
  <si>
    <r>
      <t xml:space="preserve">[programmer name]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</si>
  <si>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</si>
  <si>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</si>
  <si>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</si>
  <si>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</si>
  <si>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</si>
  <si>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 xml:space="preserve">submissions after this date subject to extra time charge of 20% per day </t>
  </si>
  <si>
    <t>no submissions accepted after this date</t>
  </si>
  <si>
    <t>Project Planning nov 24 due</t>
  </si>
  <si>
    <t>Version 1 nov 26 due</t>
  </si>
  <si>
    <t>Version 2 (Dec 1 due)</t>
  </si>
  <si>
    <t>Version 3 (Dec 3 due)</t>
  </si>
  <si>
    <t>Example</t>
  </si>
  <si>
    <t xml:space="preserve">meeting setup </t>
  </si>
  <si>
    <t>done</t>
  </si>
  <si>
    <t>group</t>
  </si>
  <si>
    <t>meeting</t>
  </si>
  <si>
    <t>minutes</t>
  </si>
  <si>
    <t>review</t>
  </si>
  <si>
    <t xml:space="preserve">group </t>
  </si>
  <si>
    <t>submit pp</t>
  </si>
  <si>
    <t>V1</t>
  </si>
  <si>
    <t>coding</t>
  </si>
  <si>
    <t>debug</t>
  </si>
  <si>
    <t>cases test</t>
  </si>
  <si>
    <t>test</t>
  </si>
  <si>
    <t>other</t>
  </si>
  <si>
    <r>
      <t xml:space="preserve">Blackboard Group No
68 Class </t>
    </r>
    <r>
      <rPr>
        <i/>
        <sz val="11"/>
        <color theme="1"/>
        <rFont val="Calibri"/>
        <family val="2"/>
        <scheme val="minor"/>
      </rPr>
      <t>CPR101NAA</t>
    </r>
  </si>
  <si>
    <t>Fadi</t>
  </si>
  <si>
    <t>Manav</t>
  </si>
  <si>
    <t>V2</t>
  </si>
  <si>
    <t>V3</t>
  </si>
  <si>
    <t>Group</t>
  </si>
  <si>
    <t>Pick Topic (Converting)</t>
  </si>
  <si>
    <t>submit</t>
  </si>
  <si>
    <t>Fadi(Leader)</t>
  </si>
  <si>
    <t>Done</t>
  </si>
  <si>
    <t>Late</t>
  </si>
  <si>
    <t>Meeting setup</t>
  </si>
  <si>
    <t>Coding</t>
  </si>
  <si>
    <t>Review</t>
  </si>
  <si>
    <t>Cases test</t>
  </si>
  <si>
    <t>Test</t>
  </si>
  <si>
    <t>Debug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</si>
</sst>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7"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sz val="11"/>
      <color rgb="FF006100"/>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
      <patternFill patternType="solid">
        <fgColor rgb="FFC6EFCE"/>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6" fillId="8" borderId="0" applyNumberFormat="0" applyBorder="0" applyAlignment="0" applyProtection="0"/>
  </cellStyleXfs>
  <cellXfs count="51">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16" fontId="0" fillId="0" borderId="0" xfId="0" applyNumberFormat="1"/>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6" fillId="8" borderId="0" xfId="1" applyAlignment="1">
      <alignment horizontal="center" wrapText="1"/>
    </xf>
  </cellXfs>
  <cellStyles count="2">
    <cellStyle name="Good" xfId="1" builtinId="26"/>
    <cellStyle name="Normal" xfId="0" builtinId="0"/>
  </cellStyles>
  <dxfs count="44">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workbookViewId="0">
      <pane xSplit="1" ySplit="2" topLeftCell="B3" activePane="bottomRight" state="frozen"/>
      <selection pane="topRight" activeCell="B1" sqref="B1"/>
      <selection pane="bottomLeft" activeCell="A3" sqref="A3"/>
      <selection pane="bottomRight" sqref="A1:XFD2"/>
    </sheetView>
  </sheetViews>
  <sheetFormatPr defaultRowHeight="15" x14ac:dyDescent="0.25"/>
  <cols>
    <col min="1" max="1" width="19.7109375" style="2" customWidth="1"/>
    <col min="2" max="2" width="25.7109375" style="2" customWidth="1"/>
    <col min="3" max="3" width="28.7109375" style="2" customWidth="1"/>
    <col min="4" max="4" width="10" style="20" bestFit="1" customWidth="1"/>
    <col min="5" max="5" width="12.7109375" style="20" customWidth="1"/>
    <col min="6" max="6" width="12.140625" style="20" customWidth="1"/>
    <col min="7" max="7" width="25.7109375" style="2" customWidth="1"/>
    <col min="8" max="8" width="28.7109375" style="2" customWidth="1"/>
    <col min="9" max="9" width="10" style="20" bestFit="1" customWidth="1"/>
    <col min="10" max="10" width="12.7109375" style="20" customWidth="1"/>
    <col min="11" max="11" width="12.140625" style="20" customWidth="1"/>
    <col min="12" max="12" width="25.7109375" style="2" customWidth="1"/>
    <col min="13" max="13" width="28.7109375" style="2" customWidth="1"/>
    <col min="14" max="14" width="10" style="20" bestFit="1" customWidth="1"/>
    <col min="15" max="15" width="12.7109375" style="20" customWidth="1"/>
    <col min="16" max="16" width="12.140625" style="20" customWidth="1"/>
    <col min="17" max="17" width="25.7109375" style="2" customWidth="1"/>
    <col min="18" max="18" width="28.7109375" style="2" customWidth="1"/>
    <col min="19" max="19" width="10" style="20" bestFit="1" customWidth="1"/>
    <col min="20" max="20" width="12.7109375" style="20" customWidth="1"/>
    <col min="21" max="21" width="12.140625" style="20" customWidth="1"/>
    <col min="22" max="23" width="25.7109375" style="2" customWidth="1"/>
    <col min="24" max="24" width="10" style="20" bestFit="1" customWidth="1"/>
    <col min="25" max="25" width="12.7109375" style="20" customWidth="1"/>
    <col min="26" max="26" width="12.140625" style="20" customWidth="1"/>
    <col min="27" max="16384" width="9.140625" style="2"/>
  </cols>
  <sheetData>
    <row r="1" spans="1:26" ht="62.25" customHeight="1" x14ac:dyDescent="0.25">
      <c r="A1" s="1" t="s">
        <v>0</v>
      </c>
      <c r="B1" s="46" t="s">
        <v>1</v>
      </c>
      <c r="C1" s="46"/>
      <c r="D1" s="46"/>
      <c r="E1" s="46"/>
      <c r="F1" s="46"/>
      <c r="G1" s="46" t="s">
        <v>2</v>
      </c>
      <c r="H1" s="46"/>
      <c r="I1" s="46"/>
      <c r="J1" s="46"/>
      <c r="K1" s="46"/>
      <c r="L1" s="46" t="s">
        <v>3</v>
      </c>
      <c r="M1" s="48"/>
      <c r="N1" s="48"/>
      <c r="O1" s="48"/>
      <c r="P1" s="49"/>
      <c r="Q1" s="47" t="s">
        <v>4</v>
      </c>
      <c r="R1" s="47"/>
      <c r="S1" s="47"/>
      <c r="T1" s="47"/>
      <c r="U1" s="47"/>
      <c r="V1" s="44" t="s">
        <v>5</v>
      </c>
      <c r="W1" s="45"/>
      <c r="X1" s="45"/>
      <c r="Y1" s="45"/>
      <c r="Z1" s="45"/>
    </row>
    <row r="2" spans="1:26" s="3" customFormat="1" ht="105.75" thickBot="1" x14ac:dyDescent="0.3">
      <c r="A2" s="39" t="s">
        <v>6</v>
      </c>
      <c r="B2" s="40" t="s">
        <v>7</v>
      </c>
      <c r="C2" s="40" t="s">
        <v>8</v>
      </c>
      <c r="D2" s="40" t="s">
        <v>9</v>
      </c>
      <c r="E2" s="41" t="s">
        <v>10</v>
      </c>
      <c r="F2" s="40" t="s">
        <v>11</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11</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11</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11</v>
      </c>
      <c r="V2" s="40" t="s">
        <v>12</v>
      </c>
      <c r="W2" s="41" t="s">
        <v>8</v>
      </c>
      <c r="X2" s="40" t="s">
        <v>9</v>
      </c>
      <c r="Y2" s="40" t="s">
        <v>10</v>
      </c>
      <c r="Z2" s="40" t="s">
        <v>11</v>
      </c>
    </row>
    <row r="3" spans="1:26" ht="75.75" thickBot="1" x14ac:dyDescent="0.3">
      <c r="A3" s="29" t="s">
        <v>13</v>
      </c>
      <c r="B3" s="30"/>
      <c r="C3" s="31" t="s">
        <v>14</v>
      </c>
      <c r="D3" s="32" t="s">
        <v>15</v>
      </c>
      <c r="E3" s="38">
        <v>44886.999988425923</v>
      </c>
      <c r="F3" s="21" t="str">
        <f>TEXT(($E$3),"dddd
") &amp; TEXT(($E$3),"mmm.d")</f>
        <v>Monday
Nov.21</v>
      </c>
      <c r="G3" s="30"/>
      <c r="H3" s="30"/>
      <c r="I3" s="33" t="s">
        <v>16</v>
      </c>
      <c r="J3" s="4">
        <v>9</v>
      </c>
      <c r="K3" s="34" t="s">
        <v>17</v>
      </c>
      <c r="L3" s="35"/>
      <c r="M3" s="35"/>
      <c r="N3" s="33" t="s">
        <v>16</v>
      </c>
      <c r="O3" s="4">
        <v>14</v>
      </c>
      <c r="P3" s="34" t="s">
        <v>17</v>
      </c>
      <c r="Q3" s="30"/>
      <c r="R3" s="30"/>
      <c r="S3" s="33" t="s">
        <v>16</v>
      </c>
      <c r="T3" s="4">
        <f>IF($E$3+21&lt;=$W$3,21,ROUND($W$3 - $E$3,0))</f>
        <v>21</v>
      </c>
      <c r="U3" s="34" t="s">
        <v>17</v>
      </c>
      <c r="V3" s="36" t="s">
        <v>18</v>
      </c>
      <c r="W3" s="37">
        <v>44909.999988425923</v>
      </c>
      <c r="X3" s="42"/>
      <c r="Y3" s="30"/>
      <c r="Z3" s="34"/>
    </row>
    <row r="4" spans="1:26" ht="75" x14ac:dyDescent="0.25">
      <c r="A4" s="8" t="s">
        <v>19</v>
      </c>
      <c r="B4" s="4" t="s">
        <v>20</v>
      </c>
      <c r="C4" s="4" t="s">
        <v>21</v>
      </c>
      <c r="D4" s="9"/>
      <c r="E4" s="21" t="str">
        <f>TEXT(($E$3+2),"dddd
") &amp; TEXT(($E$3+2),"mmm.d")</f>
        <v>Wednesday
Nov.23</v>
      </c>
      <c r="F4" s="10" t="s">
        <v>22</v>
      </c>
      <c r="G4" s="4" t="s">
        <v>23</v>
      </c>
      <c r="H4" s="4" t="s">
        <v>24</v>
      </c>
      <c r="I4" s="5"/>
      <c r="J4" s="4" t="s">
        <v>25</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75" x14ac:dyDescent="0.25">
      <c r="A5" s="12" t="s">
        <v>26</v>
      </c>
      <c r="B5" s="12" t="s">
        <v>27</v>
      </c>
      <c r="C5" s="12" t="s">
        <v>28</v>
      </c>
      <c r="D5" s="12">
        <v>1.5</v>
      </c>
      <c r="E5" s="21" t="str">
        <f>TEXT(($E$3+3),"dddd
") &amp; TEXT(($E$3+3),"mmm.d")</f>
        <v>Thursday
Nov.24</v>
      </c>
      <c r="F5" s="10" t="s">
        <v>22</v>
      </c>
      <c r="G5" s="12" t="s">
        <v>29</v>
      </c>
      <c r="H5" s="12" t="s">
        <v>30</v>
      </c>
      <c r="I5" s="13"/>
      <c r="J5" s="24" t="str">
        <f>TEXT(($E$3+J$3-2),"dddd
") &amp; TEXT(($E$3+J$3-2),"mmm.d")</f>
        <v>Monday
Nov.28</v>
      </c>
      <c r="K5" s="10" t="s">
        <v>22</v>
      </c>
      <c r="L5" s="10" t="s">
        <v>31</v>
      </c>
      <c r="M5" s="10" t="s">
        <v>32</v>
      </c>
      <c r="N5" s="13"/>
      <c r="O5" s="24" t="str">
        <f>IF(($E$3+O$3-2)&lt;$W$3,(TEXT(($E$3+O$3-2),"dddd
") &amp; TEXT(($E$3+O$3-2),"mmm.d")),(TEXT($W$3,"dddd
") &amp; TEXT($W$3,"mmm.d")))</f>
        <v>Saturday
Dec.3</v>
      </c>
      <c r="P5" s="10" t="s">
        <v>22</v>
      </c>
      <c r="Q5" s="10" t="s">
        <v>33</v>
      </c>
      <c r="R5" s="10" t="s">
        <v>32</v>
      </c>
      <c r="S5" s="13"/>
      <c r="T5" s="24" t="str">
        <f>IF(($E$3+T$3-2)&lt;$W$3,(TEXT(($E$3+T$3-2),"dddd
") &amp; TEXT(($E$3+T$3-2),"mmm.d")),(TEXT($W$3,"dddd
") &amp; TEXT($W$3,"mmm.d")))</f>
        <v>Saturday
Dec.10</v>
      </c>
      <c r="U5" s="10" t="s">
        <v>22</v>
      </c>
      <c r="V5" s="10" t="s">
        <v>34</v>
      </c>
      <c r="W5" s="10" t="s">
        <v>35</v>
      </c>
      <c r="X5" s="13"/>
      <c r="Y5" s="24" t="str">
        <f>IF(($W$3+Y$3-2)&lt;$W$3,(TEXT(($W$3+Y$3-2),"dddd
") &amp; TEXT(($W$3+Y$3-2),"mmm.d")),(TEXT($W$3,"dddd
") &amp; TEXT($W$3,"mmm.d")))</f>
        <v>Monday
Dec.12</v>
      </c>
      <c r="Z5" s="10" t="s">
        <v>22</v>
      </c>
    </row>
    <row r="6" spans="1:26" s="14" customFormat="1" ht="60" x14ac:dyDescent="0.25">
      <c r="A6" s="12"/>
      <c r="B6" s="12" t="s">
        <v>36</v>
      </c>
      <c r="C6" s="12" t="s">
        <v>37</v>
      </c>
      <c r="D6" s="12"/>
      <c r="E6" s="21" t="str">
        <f>TEXT(($E$3+4),"dddd
") &amp; TEXT(($E$3+4),"mmm.d")</f>
        <v>Friday
Nov.25</v>
      </c>
      <c r="F6" s="10"/>
      <c r="G6" s="12" t="s">
        <v>36</v>
      </c>
      <c r="H6" s="12" t="s">
        <v>37</v>
      </c>
      <c r="I6" s="13"/>
      <c r="J6" s="24" t="str">
        <f>TEXT(($E$3+J$3-2),"dddd
") &amp; TEXT(($E$3+J$3-2),"mmm.d")</f>
        <v>Monday
Nov.28</v>
      </c>
      <c r="K6" s="10" t="s">
        <v>22</v>
      </c>
      <c r="L6" s="12" t="s">
        <v>36</v>
      </c>
      <c r="M6" s="12" t="s">
        <v>37</v>
      </c>
      <c r="N6" s="13"/>
      <c r="O6" s="24" t="str">
        <f>TEXT(($E$3+O$3-2),"dddd
") &amp; TEXT(($E$3+O$3-2),"mmm.d")</f>
        <v>Saturday
Dec.3</v>
      </c>
      <c r="P6" s="10" t="s">
        <v>22</v>
      </c>
      <c r="Q6" s="12" t="s">
        <v>36</v>
      </c>
      <c r="R6" s="12" t="s">
        <v>37</v>
      </c>
      <c r="S6" s="13"/>
      <c r="T6" s="24" t="str">
        <f>TEXT(($E$3+T$3-2),"dddd
") &amp; TEXT(($E$3+T$3-2),"mmm.d")</f>
        <v>Saturday
Dec.10</v>
      </c>
      <c r="U6" s="10" t="s">
        <v>22</v>
      </c>
      <c r="V6" s="10"/>
      <c r="W6" s="10"/>
      <c r="X6" s="13"/>
      <c r="Y6" s="24"/>
      <c r="Z6" s="10"/>
    </row>
    <row r="7" spans="1:26" s="16" customFormat="1" ht="90" x14ac:dyDescent="0.25">
      <c r="A7" s="15" t="s">
        <v>38</v>
      </c>
      <c r="B7" s="16" t="s">
        <v>39</v>
      </c>
      <c r="D7" s="12"/>
      <c r="E7" s="21" t="str">
        <f>TEXT(($E$3+3),"dddd
") &amp; TEXT(($E$3+3),"mmm.d")</f>
        <v>Thursday
Nov.24</v>
      </c>
      <c r="F7" s="12"/>
      <c r="G7" s="17" t="s">
        <v>40</v>
      </c>
      <c r="I7" s="12"/>
      <c r="J7" s="24" t="str">
        <f>TEXT(($E$3+J$3-1),"dddd
") &amp; TEXT(($E$3+J$3-1),"mmm.d")</f>
        <v>Tuesday
Nov.29</v>
      </c>
      <c r="K7" s="12"/>
      <c r="L7" s="17" t="s">
        <v>40</v>
      </c>
      <c r="M7" s="18"/>
      <c r="N7" s="18"/>
      <c r="O7" s="24" t="str">
        <f>TEXT(($E$3+O$3-1),"dddd
") &amp; TEXT(($E$3+O$3-1),"mmm.d")</f>
        <v>Sunday
Dec.4</v>
      </c>
      <c r="P7" s="18"/>
      <c r="Q7" s="17" t="s">
        <v>40</v>
      </c>
      <c r="R7" s="18"/>
      <c r="S7" s="18"/>
      <c r="T7" s="24" t="str">
        <f>TEXT(($E$3+T$3-1),"dddd
") &amp; TEXT(($E$3+T$3-1),"mmm.d")</f>
        <v>Sunday
Dec.11</v>
      </c>
      <c r="U7" s="18"/>
      <c r="V7" s="18"/>
      <c r="W7" s="18"/>
      <c r="X7" s="18"/>
      <c r="Y7" s="24" t="str">
        <f>IF(WORKDAY($W$3,Y$3-1)&lt;$W$3,(TEXT(WORKDAY($W$3,Y$3-1),"dddd
") &amp; TEXT(WORKDAY($W$3,Y$3-1),"mmm.d")),(TEXT($W$3,"dddd
") &amp; TEXT($W$3,"mmm.d")))</f>
        <v>Tuesday
Dec.13</v>
      </c>
      <c r="Z7" s="12"/>
    </row>
    <row r="8" spans="1:26" s="16" customFormat="1" ht="90" x14ac:dyDescent="0.25">
      <c r="A8" s="15" t="s">
        <v>41</v>
      </c>
      <c r="B8" s="16" t="s">
        <v>39</v>
      </c>
      <c r="D8" s="12"/>
      <c r="E8" s="21" t="str">
        <f>TEXT(($E$3+3),"dddd
") &amp; TEXT(($E$3+3),"mmm.d")</f>
        <v>Thursday
Nov.24</v>
      </c>
      <c r="F8" s="12"/>
      <c r="G8" s="17" t="s">
        <v>40</v>
      </c>
      <c r="I8" s="12"/>
      <c r="J8" s="24" t="str">
        <f>TEXT(($E$3+J$3-1),"dddd
") &amp; TEXT(($E$3+J$3-1),"mmm.d")</f>
        <v>Tuesday
Nov.29</v>
      </c>
      <c r="K8" s="12"/>
      <c r="L8" s="17" t="s">
        <v>40</v>
      </c>
      <c r="M8" s="18"/>
      <c r="N8" s="18"/>
      <c r="O8" s="24" t="str">
        <f>TEXT(($E$3+O$3-1),"dddd
") &amp; TEXT(($E$3+O$3-1),"mmm.d")</f>
        <v>Sunday
Dec.4</v>
      </c>
      <c r="P8" s="18"/>
      <c r="Q8" s="17" t="s">
        <v>40</v>
      </c>
      <c r="R8" s="18"/>
      <c r="S8" s="18"/>
      <c r="T8" s="24" t="str">
        <f>TEXT(($E$3+T$3-1),"dddd
") &amp; TEXT(($E$3+T$3-1),"mmm.d")</f>
        <v>Sunday
Dec.11</v>
      </c>
      <c r="U8" s="18"/>
      <c r="V8" s="18"/>
      <c r="W8" s="18"/>
      <c r="X8" s="18"/>
      <c r="Y8" s="24" t="str">
        <f>IF(WORKDAY($W$3,Y$3-1)&lt;$W$3,(TEXT(WORKDAY($W$3,Y$3-1),"dddd
") &amp; TEXT(WORKDAY($W$3,Y$3-1),"mmm.d")),(TEXT($W$3,"dddd
") &amp; TEXT($W$3,"mmm.d")))</f>
        <v>Tuesday
Dec.13</v>
      </c>
      <c r="Z8" s="12"/>
    </row>
    <row r="9" spans="1:26" s="16" customFormat="1" ht="90.75" thickBot="1" x14ac:dyDescent="0.3">
      <c r="A9" s="15" t="s">
        <v>42</v>
      </c>
      <c r="B9" s="16" t="s">
        <v>39</v>
      </c>
      <c r="D9" s="12"/>
      <c r="E9" s="21" t="str">
        <f>TEXT(($E$3+3),"dddd
") &amp; TEXT(($E$3+3),"mmm.d")</f>
        <v>Thursday
Nov.24</v>
      </c>
      <c r="F9" s="12"/>
      <c r="G9" s="17" t="s">
        <v>40</v>
      </c>
      <c r="I9" s="12"/>
      <c r="J9" s="24" t="str">
        <f>TEXT(($E$3+J$3-1),"dddd
") &amp; TEXT(($E$3+J$3-1),"mmm.d")</f>
        <v>Tuesday
Nov.29</v>
      </c>
      <c r="K9" s="12"/>
      <c r="L9" s="17" t="s">
        <v>40</v>
      </c>
      <c r="M9" s="18"/>
      <c r="N9" s="18"/>
      <c r="O9" s="24" t="str">
        <f>TEXT(($E$3+O$3-1),"dddd
") &amp; TEXT(($E$3+O$3-1),"mmm.d")</f>
        <v>Sunday
Dec.4</v>
      </c>
      <c r="P9" s="18"/>
      <c r="Q9" s="17" t="s">
        <v>40</v>
      </c>
      <c r="R9" s="18"/>
      <c r="S9" s="18"/>
      <c r="T9" s="24" t="str">
        <f>TEXT(($E$3+T$3-1),"dddd
") &amp; TEXT(($E$3+T$3-1),"mmm.d")</f>
        <v>Sunday
Dec.11</v>
      </c>
      <c r="U9" s="18"/>
      <c r="V9" s="18"/>
      <c r="W9" s="18"/>
      <c r="X9" s="18"/>
      <c r="Y9" s="24" t="str">
        <f>IF(WORKDAY($W$3,Y$3-1)&lt;$W$3,(TEXT(WORKDAY($W$3,Y$3-1),"dddd
") &amp; TEXT(WORKDAY($W$3,Y$3-1),"mmm.d")),(TEXT($W$3,"dddd
") &amp; TEXT($W$3,"mmm.d")))</f>
        <v>Tuesday
Dec.13</v>
      </c>
      <c r="Z9" s="12"/>
    </row>
    <row r="10" spans="1:26" s="16" customFormat="1" ht="90" x14ac:dyDescent="0.25">
      <c r="A10" s="15" t="s">
        <v>43</v>
      </c>
      <c r="B10" s="16" t="s">
        <v>39</v>
      </c>
      <c r="C10" s="12"/>
      <c r="D10" s="12"/>
      <c r="E10" s="22" t="str">
        <f>TEXT(($E$3+4),"dddd
") &amp; TEXT(($E$3+4),"mmm.d")</f>
        <v>Friday
Nov.25</v>
      </c>
      <c r="F10" s="12"/>
      <c r="G10" s="17" t="s">
        <v>40</v>
      </c>
      <c r="H10" s="12"/>
      <c r="I10" s="12"/>
      <c r="J10" s="22" t="str">
        <f>TEXT(($E$3+J$3),"dddd
") &amp; TEXT(($E$3+J$3),"mmm.d")</f>
        <v>Wednesday
Nov.30</v>
      </c>
      <c r="K10" s="12"/>
      <c r="L10" s="17" t="s">
        <v>40</v>
      </c>
      <c r="M10" s="12"/>
      <c r="N10" s="12"/>
      <c r="O10" s="22" t="str">
        <f>TEXT(($E$3+O$3),"dddd
") &amp; TEXT(($E$3+O$3),"mmm.d")</f>
        <v>Monday
Dec.5</v>
      </c>
      <c r="P10" s="12"/>
      <c r="Q10" s="17" t="s">
        <v>40</v>
      </c>
      <c r="R10" s="12"/>
      <c r="S10" s="12"/>
      <c r="T10" s="25" t="str">
        <f>TEXT(($E$3+T$3),"dddd
") &amp; TEXT(($E$3+T$3),"mmm.d")</f>
        <v>Monday
Dec.12</v>
      </c>
      <c r="U10" s="18"/>
      <c r="V10" s="18"/>
      <c r="W10" s="18"/>
      <c r="X10" s="18"/>
      <c r="Y10" s="27" t="str">
        <f>IF(WORKDAY($W$3,Y$3)&lt;$W$3,(TEXT(WORKDAY($W$3,Y$3),"dddd
") &amp; TEXT(WORKDAY($W$3,Y$3),"mmm.d")),(TEXT($W$3,"dddd
") &amp; TEXT($W$3,"mmm.d")))</f>
        <v>Wednesday
Dec.14</v>
      </c>
      <c r="Z10" s="12"/>
    </row>
    <row r="11" spans="1:26" s="13" customFormat="1" ht="45.75" thickBot="1" x14ac:dyDescent="0.3">
      <c r="E11" s="23" t="s">
        <v>44</v>
      </c>
      <c r="J11" s="23" t="s">
        <v>44</v>
      </c>
      <c r="O11" s="23" t="s">
        <v>44</v>
      </c>
      <c r="T11" s="26" t="s">
        <v>45</v>
      </c>
      <c r="Y11" s="28" t="s">
        <v>46</v>
      </c>
    </row>
    <row r="12" spans="1:26" s="14" customFormat="1" ht="240" x14ac:dyDescent="0.25">
      <c r="D12" s="19"/>
      <c r="E12" s="19"/>
      <c r="F12" s="19"/>
      <c r="G12" s="14" t="s">
        <v>47</v>
      </c>
      <c r="H12" s="14" t="s">
        <v>48</v>
      </c>
      <c r="I12" s="19"/>
      <c r="J12" s="19"/>
      <c r="K12" s="19"/>
      <c r="N12" s="19"/>
      <c r="O12" s="19"/>
      <c r="P12" s="19"/>
      <c r="S12" s="19"/>
      <c r="T12" s="26" t="s">
        <v>49</v>
      </c>
      <c r="U12" s="19"/>
      <c r="X12" s="19"/>
      <c r="Y12" s="26" t="s">
        <v>50</v>
      </c>
      <c r="Z12" s="19"/>
    </row>
  </sheetData>
  <sheetProtection sheet="1" objects="1" scenarios="1"/>
  <mergeCells count="5">
    <mergeCell ref="V1:Z1"/>
    <mergeCell ref="B1:F1"/>
    <mergeCell ref="G1:K1"/>
    <mergeCell ref="Q1:U1"/>
    <mergeCell ref="L1:P1"/>
  </mergeCells>
  <conditionalFormatting sqref="B12:U1048576">
    <cfRule type="containsText" dxfId="43" priority="36" operator="containsText" text="complete">
      <formula>NOT(ISERROR(SEARCH("complete",B12)))</formula>
    </cfRule>
  </conditionalFormatting>
  <conditionalFormatting sqref="B1:V1">
    <cfRule type="containsText" dxfId="42" priority="116" operator="containsText" text="complete">
      <formula>NOT(ISERROR(SEARCH("complete",B1)))</formula>
    </cfRule>
  </conditionalFormatting>
  <conditionalFormatting sqref="E10">
    <cfRule type="containsText" dxfId="41" priority="30" operator="containsText" text="complete">
      <formula>NOT(ISERROR(SEARCH("complete",E10)))</formula>
    </cfRule>
  </conditionalFormatting>
  <conditionalFormatting sqref="F1:F2 F7 K7 P7 U7 Z7 F11:F1048576 K11:K1048576 P11:P1048576 U11:U1048576 Z11:Z1048576 K1:K2 U1:U2">
    <cfRule type="containsText" dxfId="40" priority="210" operator="containsText" text="in progress">
      <formula>NOT(ISERROR(SEARCH("in progress",F1)))</formula>
    </cfRule>
  </conditionalFormatting>
  <conditionalFormatting sqref="F1:F2 K1:K2 U1:U2 F7 K7 P7 U7 Z7 F11:F1048576 K11:K1048576 P11:P1048576 U11:U1048576 Z11:Z1048576">
    <cfRule type="containsText" dxfId="39"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38" priority="208" operator="containsText" text="complete">
      <formula>NOT(ISERROR(SEARCH("complete",B2)))</formula>
    </cfRule>
  </conditionalFormatting>
  <conditionalFormatting sqref="F8:F10 K8:K10 P8:P10 U8:U10 Z8:Z10">
    <cfRule type="containsText" dxfId="37" priority="153" operator="containsText" text="in progress">
      <formula>NOT(ISERROR(SEARCH("in progress",F8)))</formula>
    </cfRule>
    <cfRule type="containsText" dxfId="36" priority="154" operator="containsText" text="not yet started">
      <formula>NOT(ISERROR(SEARCH("not yet started",F8)))</formula>
    </cfRule>
  </conditionalFormatting>
  <conditionalFormatting sqref="H2:K4">
    <cfRule type="containsText" dxfId="35" priority="29" operator="containsText" text="complete">
      <formula>NOT(ISERROR(SEARCH("complete",H2)))</formula>
    </cfRule>
  </conditionalFormatting>
  <conditionalFormatting sqref="K2">
    <cfRule type="containsText" dxfId="34" priority="9" operator="containsText" text="complete">
      <formula>NOT(ISERROR(SEARCH("complete",K2)))</formula>
    </cfRule>
  </conditionalFormatting>
  <conditionalFormatting sqref="K3:K4">
    <cfRule type="containsText" dxfId="33" priority="44" operator="containsText" text="in progress">
      <formula>NOT(ISERROR(SEARCH("in progress",K3)))</formula>
    </cfRule>
    <cfRule type="containsText" dxfId="32" priority="45" operator="containsText" text="not yet started">
      <formula>NOT(ISERROR(SEARCH("not yet started",K3)))</formula>
    </cfRule>
  </conditionalFormatting>
  <conditionalFormatting sqref="M2:P2">
    <cfRule type="containsText" dxfId="31" priority="8" operator="containsText" text="complete">
      <formula>NOT(ISERROR(SEARCH("complete",M2)))</formula>
    </cfRule>
  </conditionalFormatting>
  <conditionalFormatting sqref="M4:P4 R4:U4">
    <cfRule type="containsText" dxfId="30" priority="19" operator="containsText" text="complete">
      <formula>NOT(ISERROR(SEARCH("complete",M4)))</formula>
    </cfRule>
  </conditionalFormatting>
  <conditionalFormatting sqref="N3:P3">
    <cfRule type="containsText" dxfId="29" priority="46" operator="containsText" text="complete">
      <formula>NOT(ISERROR(SEARCH("complete",N3)))</formula>
    </cfRule>
  </conditionalFormatting>
  <conditionalFormatting sqref="P1:P2">
    <cfRule type="containsText" dxfId="28" priority="117" operator="containsText" text="in progress">
      <formula>NOT(ISERROR(SEARCH("in progress",P1)))</formula>
    </cfRule>
    <cfRule type="containsText" dxfId="27" priority="118" operator="containsText" text="not yet started">
      <formula>NOT(ISERROR(SEARCH("not yet started",P1)))</formula>
    </cfRule>
  </conditionalFormatting>
  <conditionalFormatting sqref="P3">
    <cfRule type="containsText" dxfId="26" priority="47" operator="containsText" text="in progress">
      <formula>NOT(ISERROR(SEARCH("in progress",P3)))</formula>
    </cfRule>
    <cfRule type="containsText" dxfId="25" priority="48" operator="containsText" text="not yet started">
      <formula>NOT(ISERROR(SEARCH("not yet started",P3)))</formula>
    </cfRule>
  </conditionalFormatting>
  <conditionalFormatting sqref="P4 U4">
    <cfRule type="containsText" dxfId="24" priority="20" operator="containsText" text="in progress">
      <formula>NOT(ISERROR(SEARCH("in progress",P4)))</formula>
    </cfRule>
    <cfRule type="containsText" dxfId="23" priority="21" operator="containsText" text="not yet started">
      <formula>NOT(ISERROR(SEARCH("not yet started",P4)))</formula>
    </cfRule>
  </conditionalFormatting>
  <conditionalFormatting sqref="R2:U2">
    <cfRule type="containsText" dxfId="22" priority="6" operator="containsText" text="complete">
      <formula>NOT(ISERROR(SEARCH("complete",R2)))</formula>
    </cfRule>
  </conditionalFormatting>
  <conditionalFormatting sqref="R3:V3">
    <cfRule type="containsText" dxfId="21" priority="49" operator="containsText" text="complete">
      <formula>NOT(ISERROR(SEARCH("complete",R3)))</formula>
    </cfRule>
  </conditionalFormatting>
  <conditionalFormatting sqref="T10">
    <cfRule type="containsText" dxfId="20" priority="34" operator="containsText" text="complete">
      <formula>NOT(ISERROR(SEARCH("complete",T10)))</formula>
    </cfRule>
  </conditionalFormatting>
  <conditionalFormatting sqref="U3">
    <cfRule type="containsText" dxfId="19" priority="100" operator="containsText" text="in progress">
      <formula>NOT(ISERROR(SEARCH("in progress",U3)))</formula>
    </cfRule>
    <cfRule type="containsText" dxfId="18" priority="101" operator="containsText" text="not yet started">
      <formula>NOT(ISERROR(SEARCH("not yet started",U3)))</formula>
    </cfRule>
  </conditionalFormatting>
  <conditionalFormatting sqref="W2">
    <cfRule type="containsText" dxfId="17" priority="38" operator="containsText" text="complete">
      <formula>NOT(ISERROR(SEARCH("complete",W2)))</formula>
    </cfRule>
  </conditionalFormatting>
  <conditionalFormatting sqref="W4 V12:V18 V19:Z1048576">
    <cfRule type="containsText" dxfId="16" priority="157" operator="containsText" text="complete">
      <formula>NOT(ISERROR(SEARCH("complete",V4)))</formula>
    </cfRule>
  </conditionalFormatting>
  <conditionalFormatting sqref="X2:Z4">
    <cfRule type="containsText" dxfId="15" priority="1" operator="containsText" text="complete">
      <formula>NOT(ISERROR(SEARCH("complete",X2)))</formula>
    </cfRule>
  </conditionalFormatting>
  <conditionalFormatting sqref="X12:Z18">
    <cfRule type="containsText" dxfId="14" priority="37" operator="containsText" text="complete">
      <formula>NOT(ISERROR(SEARCH("complete",X12)))</formula>
    </cfRule>
  </conditionalFormatting>
  <conditionalFormatting sqref="Z2:Z4">
    <cfRule type="containsText" dxfId="13" priority="4" operator="containsText" text="in progress">
      <formula>NOT(ISERROR(SEARCH("in progress",Z2)))</formula>
    </cfRule>
    <cfRule type="containsText" dxfId="12"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80F9-6C79-41ED-A66D-744693D534BD}">
  <dimension ref="A1:AA111"/>
  <sheetViews>
    <sheetView tabSelected="1" topLeftCell="D24" workbookViewId="0">
      <selection activeCell="V36" sqref="V36"/>
    </sheetView>
  </sheetViews>
  <sheetFormatPr defaultRowHeight="15" x14ac:dyDescent="0.25"/>
  <cols>
    <col min="3" max="3" width="16" customWidth="1"/>
    <col min="8" max="8" width="14.140625" customWidth="1"/>
    <col min="13" max="13" width="13.7109375" customWidth="1"/>
    <col min="18" max="18" width="15.28515625" customWidth="1"/>
  </cols>
  <sheetData>
    <row r="1" spans="1:27" s="2" customFormat="1" ht="62.25" customHeight="1" x14ac:dyDescent="0.25">
      <c r="B1" s="1" t="s">
        <v>70</v>
      </c>
      <c r="C1" s="46" t="s">
        <v>51</v>
      </c>
      <c r="D1" s="46"/>
      <c r="E1" s="46"/>
      <c r="F1" s="46"/>
      <c r="G1" s="46"/>
      <c r="H1" s="46" t="s">
        <v>52</v>
      </c>
      <c r="I1" s="46"/>
      <c r="J1" s="46"/>
      <c r="K1" s="46"/>
      <c r="L1" s="46"/>
      <c r="M1" s="46" t="s">
        <v>53</v>
      </c>
      <c r="N1" s="48"/>
      <c r="O1" s="48"/>
      <c r="P1" s="48"/>
      <c r="Q1" s="49"/>
      <c r="R1" s="47" t="s">
        <v>54</v>
      </c>
      <c r="S1" s="47"/>
      <c r="T1" s="47"/>
      <c r="U1" s="47"/>
      <c r="V1" s="47"/>
      <c r="W1" s="44" t="s">
        <v>5</v>
      </c>
      <c r="X1" s="45"/>
      <c r="Y1" s="45"/>
      <c r="Z1" s="45"/>
      <c r="AA1" s="45"/>
    </row>
    <row r="2" spans="1:27" s="3" customFormat="1" ht="195.75" customHeight="1" x14ac:dyDescent="0.25">
      <c r="B2" s="39" t="s">
        <v>6</v>
      </c>
      <c r="C2" s="40" t="s">
        <v>7</v>
      </c>
      <c r="D2" s="40" t="s">
        <v>8</v>
      </c>
      <c r="E2" s="40" t="s">
        <v>9</v>
      </c>
      <c r="F2" s="41" t="s">
        <v>10</v>
      </c>
      <c r="G2" s="40" t="s">
        <v>11</v>
      </c>
      <c r="H2" s="40" t="str">
        <f>C2</f>
        <v>Specific 
tasks and WBS</v>
      </c>
      <c r="I2" s="40" t="str">
        <f>D2</f>
        <v>How is deliverable Measured? 
Is delivery criteria Agreed?</v>
      </c>
      <c r="J2" s="40" t="str">
        <f>E2</f>
        <v>Realistic
planned hours 
actual hours</v>
      </c>
      <c r="K2" s="40" t="str">
        <f>F2</f>
        <v>planned date &amp; Time
of delivery
actual
date &amp; time</v>
      </c>
      <c r="L2" s="40" t="s">
        <v>11</v>
      </c>
      <c r="M2" s="40" t="str">
        <f t="shared" ref="M2:U2" si="0">H2</f>
        <v>Specific 
tasks and WBS</v>
      </c>
      <c r="N2" s="40" t="str">
        <f t="shared" si="0"/>
        <v>How is deliverable Measured? 
Is delivery criteria Agreed?</v>
      </c>
      <c r="O2" s="40" t="str">
        <f t="shared" si="0"/>
        <v>Realistic
planned hours 
actual hours</v>
      </c>
      <c r="P2" s="40" t="str">
        <f t="shared" si="0"/>
        <v>planned date &amp; Time
of delivery
actual
date &amp; time</v>
      </c>
      <c r="Q2" s="40" t="s">
        <v>11</v>
      </c>
      <c r="R2" s="40" t="str">
        <f t="shared" si="0"/>
        <v>Specific 
tasks and WBS</v>
      </c>
      <c r="S2" s="40" t="str">
        <f t="shared" si="0"/>
        <v>How is deliverable Measured? 
Is delivery criteria Agreed?</v>
      </c>
      <c r="T2" s="40" t="str">
        <f t="shared" si="0"/>
        <v>Realistic
planned hours 
actual hours</v>
      </c>
      <c r="U2" s="40" t="str">
        <f t="shared" si="0"/>
        <v>planned date &amp; Time
of delivery
actual
date &amp; time</v>
      </c>
      <c r="V2" s="40" t="s">
        <v>11</v>
      </c>
      <c r="W2" s="40" t="s">
        <v>12</v>
      </c>
      <c r="X2" s="41" t="s">
        <v>8</v>
      </c>
      <c r="Y2" s="40" t="s">
        <v>9</v>
      </c>
      <c r="Z2" s="40" t="s">
        <v>10</v>
      </c>
      <c r="AA2" s="40" t="s">
        <v>11</v>
      </c>
    </row>
    <row r="3" spans="1:27" x14ac:dyDescent="0.25">
      <c r="A3">
        <v>1</v>
      </c>
      <c r="B3" s="50" t="s">
        <v>55</v>
      </c>
      <c r="C3" s="50"/>
      <c r="D3" s="50"/>
      <c r="E3" s="50"/>
      <c r="F3" s="50"/>
      <c r="G3" s="50"/>
    </row>
    <row r="4" spans="1:27" x14ac:dyDescent="0.25">
      <c r="A4">
        <v>2</v>
      </c>
      <c r="B4" t="s">
        <v>78</v>
      </c>
      <c r="C4" t="s">
        <v>56</v>
      </c>
      <c r="D4" s="43">
        <v>45619</v>
      </c>
      <c r="E4">
        <v>1</v>
      </c>
      <c r="F4" s="43">
        <v>45620</v>
      </c>
      <c r="G4" t="s">
        <v>57</v>
      </c>
    </row>
    <row r="5" spans="1:27" x14ac:dyDescent="0.25">
      <c r="A5">
        <v>3</v>
      </c>
      <c r="B5" t="s">
        <v>58</v>
      </c>
      <c r="C5" t="s">
        <v>59</v>
      </c>
      <c r="D5" s="43">
        <v>45620</v>
      </c>
      <c r="E5">
        <v>2</v>
      </c>
      <c r="F5" s="43">
        <v>45620</v>
      </c>
      <c r="G5" t="s">
        <v>57</v>
      </c>
    </row>
    <row r="6" spans="1:27" x14ac:dyDescent="0.25">
      <c r="A6">
        <v>4</v>
      </c>
      <c r="B6" t="s">
        <v>71</v>
      </c>
      <c r="C6" t="s">
        <v>60</v>
      </c>
      <c r="D6" s="43">
        <v>45620</v>
      </c>
      <c r="E6">
        <v>1</v>
      </c>
      <c r="F6" s="43">
        <v>45620</v>
      </c>
      <c r="G6" t="s">
        <v>57</v>
      </c>
    </row>
    <row r="7" spans="1:27" x14ac:dyDescent="0.25">
      <c r="A7">
        <v>5</v>
      </c>
      <c r="B7" t="s">
        <v>72</v>
      </c>
      <c r="C7" t="s">
        <v>61</v>
      </c>
      <c r="D7" s="43">
        <v>45620</v>
      </c>
      <c r="E7">
        <v>1</v>
      </c>
      <c r="F7" s="43">
        <v>45620</v>
      </c>
      <c r="G7" t="s">
        <v>57</v>
      </c>
    </row>
    <row r="8" spans="1:27" x14ac:dyDescent="0.25">
      <c r="A8">
        <v>6</v>
      </c>
      <c r="B8" t="s">
        <v>71</v>
      </c>
      <c r="C8" t="s">
        <v>63</v>
      </c>
      <c r="D8" s="43">
        <v>45620</v>
      </c>
      <c r="E8">
        <v>1</v>
      </c>
      <c r="F8" s="43">
        <v>45620</v>
      </c>
      <c r="G8" t="s">
        <v>57</v>
      </c>
    </row>
    <row r="9" spans="1:27" x14ac:dyDescent="0.25">
      <c r="A9">
        <v>7</v>
      </c>
      <c r="B9" t="s">
        <v>75</v>
      </c>
      <c r="C9" t="s">
        <v>76</v>
      </c>
      <c r="D9" s="43"/>
      <c r="E9">
        <v>1</v>
      </c>
      <c r="F9" s="43"/>
      <c r="G9" s="43" t="s">
        <v>57</v>
      </c>
    </row>
    <row r="10" spans="1:27" x14ac:dyDescent="0.25">
      <c r="A10">
        <v>8</v>
      </c>
      <c r="B10" t="s">
        <v>64</v>
      </c>
    </row>
    <row r="11" spans="1:27" x14ac:dyDescent="0.25">
      <c r="A11">
        <v>9</v>
      </c>
      <c r="B11" t="s">
        <v>72</v>
      </c>
      <c r="H11" t="s">
        <v>56</v>
      </c>
      <c r="I11" s="43">
        <v>45621</v>
      </c>
      <c r="J11">
        <v>1</v>
      </c>
      <c r="K11" s="43">
        <v>45621</v>
      </c>
      <c r="L11" t="s">
        <v>57</v>
      </c>
    </row>
    <row r="12" spans="1:27" x14ac:dyDescent="0.25">
      <c r="A12">
        <v>10</v>
      </c>
      <c r="B12" t="s">
        <v>58</v>
      </c>
      <c r="H12" t="s">
        <v>59</v>
      </c>
      <c r="I12" s="43">
        <v>45622</v>
      </c>
      <c r="J12">
        <v>0.5</v>
      </c>
      <c r="K12" s="43">
        <v>45622</v>
      </c>
      <c r="L12" t="s">
        <v>57</v>
      </c>
    </row>
    <row r="13" spans="1:27" x14ac:dyDescent="0.25">
      <c r="A13">
        <v>11</v>
      </c>
      <c r="B13" t="s">
        <v>71</v>
      </c>
      <c r="H13" t="s">
        <v>60</v>
      </c>
      <c r="I13" s="43">
        <v>45622</v>
      </c>
      <c r="J13">
        <v>1</v>
      </c>
      <c r="K13" s="43">
        <v>45622</v>
      </c>
      <c r="L13" t="s">
        <v>57</v>
      </c>
    </row>
    <row r="14" spans="1:27" x14ac:dyDescent="0.25">
      <c r="A14">
        <v>12</v>
      </c>
      <c r="B14" t="s">
        <v>72</v>
      </c>
      <c r="H14" t="s">
        <v>61</v>
      </c>
      <c r="I14" s="43">
        <v>45623</v>
      </c>
      <c r="J14">
        <v>1</v>
      </c>
      <c r="K14" s="43">
        <v>45623</v>
      </c>
      <c r="L14" t="s">
        <v>57</v>
      </c>
    </row>
    <row r="15" spans="1:27" x14ac:dyDescent="0.25">
      <c r="A15">
        <v>13</v>
      </c>
      <c r="B15" t="s">
        <v>71</v>
      </c>
      <c r="H15" t="s">
        <v>65</v>
      </c>
      <c r="I15" s="43">
        <v>45623</v>
      </c>
      <c r="J15">
        <v>1</v>
      </c>
      <c r="K15" s="43">
        <v>45623</v>
      </c>
      <c r="L15" t="s">
        <v>57</v>
      </c>
    </row>
    <row r="16" spans="1:27" x14ac:dyDescent="0.25">
      <c r="A16">
        <v>14</v>
      </c>
      <c r="B16" t="s">
        <v>71</v>
      </c>
      <c r="H16" t="s">
        <v>66</v>
      </c>
      <c r="I16" s="43">
        <v>45623</v>
      </c>
      <c r="J16">
        <v>1</v>
      </c>
      <c r="K16" s="43">
        <v>45623</v>
      </c>
      <c r="L16" t="s">
        <v>57</v>
      </c>
    </row>
    <row r="17" spans="1:22" x14ac:dyDescent="0.25">
      <c r="A17">
        <v>15</v>
      </c>
      <c r="B17" t="s">
        <v>72</v>
      </c>
      <c r="H17" t="s">
        <v>67</v>
      </c>
      <c r="I17" s="43">
        <v>45623</v>
      </c>
      <c r="J17">
        <v>0.5</v>
      </c>
      <c r="K17" s="43">
        <v>45623</v>
      </c>
      <c r="L17" t="s">
        <v>57</v>
      </c>
    </row>
    <row r="18" spans="1:22" x14ac:dyDescent="0.25">
      <c r="A18">
        <v>16</v>
      </c>
      <c r="B18" t="s">
        <v>72</v>
      </c>
      <c r="H18" t="s">
        <v>68</v>
      </c>
      <c r="I18" s="43">
        <v>45623</v>
      </c>
      <c r="J18">
        <v>0.5</v>
      </c>
      <c r="K18" s="43">
        <v>45623</v>
      </c>
      <c r="L18" t="s">
        <v>57</v>
      </c>
    </row>
    <row r="19" spans="1:22" x14ac:dyDescent="0.25">
      <c r="A19">
        <v>17</v>
      </c>
      <c r="B19" t="s">
        <v>72</v>
      </c>
      <c r="H19" t="s">
        <v>69</v>
      </c>
      <c r="I19" s="43">
        <v>45623</v>
      </c>
      <c r="J19">
        <v>1</v>
      </c>
      <c r="K19" s="43">
        <v>45623</v>
      </c>
      <c r="L19" t="s">
        <v>57</v>
      </c>
    </row>
    <row r="20" spans="1:22" x14ac:dyDescent="0.25">
      <c r="A20">
        <v>18</v>
      </c>
      <c r="B20" t="s">
        <v>62</v>
      </c>
      <c r="H20" t="s">
        <v>61</v>
      </c>
      <c r="I20" s="43">
        <v>45623</v>
      </c>
      <c r="J20">
        <v>1</v>
      </c>
      <c r="K20" s="43">
        <v>45623</v>
      </c>
      <c r="L20" t="s">
        <v>57</v>
      </c>
    </row>
    <row r="21" spans="1:22" x14ac:dyDescent="0.25">
      <c r="A21">
        <v>19</v>
      </c>
      <c r="B21" t="s">
        <v>71</v>
      </c>
      <c r="H21" t="s">
        <v>77</v>
      </c>
      <c r="I21" s="43">
        <v>45624</v>
      </c>
      <c r="K21" s="43">
        <v>45624</v>
      </c>
      <c r="L21" t="s">
        <v>57</v>
      </c>
    </row>
    <row r="22" spans="1:22" x14ac:dyDescent="0.25">
      <c r="A22">
        <v>20</v>
      </c>
    </row>
    <row r="23" spans="1:22" x14ac:dyDescent="0.25">
      <c r="A23">
        <v>21</v>
      </c>
      <c r="B23" t="s">
        <v>73</v>
      </c>
    </row>
    <row r="24" spans="1:22" x14ac:dyDescent="0.25">
      <c r="A24">
        <v>22</v>
      </c>
      <c r="B24" t="s">
        <v>72</v>
      </c>
      <c r="K24" s="43"/>
      <c r="M24" t="s">
        <v>56</v>
      </c>
      <c r="N24" s="43">
        <v>45625</v>
      </c>
      <c r="O24">
        <v>1</v>
      </c>
      <c r="P24" s="43">
        <v>45625</v>
      </c>
      <c r="Q24" t="s">
        <v>79</v>
      </c>
    </row>
    <row r="25" spans="1:22" x14ac:dyDescent="0.25">
      <c r="A25">
        <v>23</v>
      </c>
      <c r="B25" t="s">
        <v>58</v>
      </c>
      <c r="M25" t="s">
        <v>59</v>
      </c>
      <c r="N25" s="43">
        <v>45625</v>
      </c>
      <c r="O25">
        <v>0.5</v>
      </c>
      <c r="P25" s="43">
        <v>45625</v>
      </c>
      <c r="Q25" t="s">
        <v>79</v>
      </c>
    </row>
    <row r="26" spans="1:22" x14ac:dyDescent="0.25">
      <c r="A26">
        <v>24</v>
      </c>
      <c r="B26" t="s">
        <v>72</v>
      </c>
      <c r="M26" t="s">
        <v>65</v>
      </c>
      <c r="N26" s="43">
        <v>45625</v>
      </c>
      <c r="O26">
        <v>1</v>
      </c>
      <c r="P26" s="43">
        <v>45625</v>
      </c>
      <c r="Q26" t="s">
        <v>80</v>
      </c>
    </row>
    <row r="27" spans="1:22" x14ac:dyDescent="0.25">
      <c r="A27">
        <v>25</v>
      </c>
      <c r="B27" t="s">
        <v>72</v>
      </c>
      <c r="M27" t="s">
        <v>61</v>
      </c>
      <c r="N27" s="43">
        <v>45625</v>
      </c>
      <c r="O27">
        <v>0.5</v>
      </c>
      <c r="P27" s="43">
        <v>45625</v>
      </c>
      <c r="Q27" t="s">
        <v>79</v>
      </c>
      <c r="T27" s="43"/>
      <c r="V27" s="43"/>
    </row>
    <row r="28" spans="1:22" x14ac:dyDescent="0.25">
      <c r="A28">
        <v>26</v>
      </c>
      <c r="B28" t="s">
        <v>71</v>
      </c>
      <c r="M28" t="s">
        <v>67</v>
      </c>
      <c r="N28" s="43">
        <v>45626</v>
      </c>
      <c r="O28">
        <v>0.5</v>
      </c>
      <c r="P28" s="43">
        <v>45626</v>
      </c>
      <c r="Q28" t="s">
        <v>79</v>
      </c>
      <c r="T28" s="43"/>
      <c r="V28" s="43"/>
    </row>
    <row r="29" spans="1:22" x14ac:dyDescent="0.25">
      <c r="A29">
        <v>27</v>
      </c>
      <c r="B29" t="s">
        <v>71</v>
      </c>
      <c r="M29" t="s">
        <v>68</v>
      </c>
      <c r="N29" s="43">
        <v>45626</v>
      </c>
      <c r="O29">
        <v>0.5</v>
      </c>
      <c r="P29" s="43">
        <v>45626</v>
      </c>
      <c r="Q29" t="s">
        <v>79</v>
      </c>
      <c r="T29" s="43"/>
      <c r="V29" s="43"/>
    </row>
    <row r="30" spans="1:22" x14ac:dyDescent="0.25">
      <c r="A30">
        <v>28</v>
      </c>
      <c r="B30" t="s">
        <v>71</v>
      </c>
      <c r="M30" t="s">
        <v>66</v>
      </c>
      <c r="N30" s="43">
        <v>45626</v>
      </c>
      <c r="O30">
        <v>1</v>
      </c>
      <c r="P30" s="43">
        <v>45626</v>
      </c>
      <c r="Q30" t="s">
        <v>79</v>
      </c>
      <c r="T30" s="43"/>
      <c r="V30" s="43"/>
    </row>
    <row r="31" spans="1:22" x14ac:dyDescent="0.25">
      <c r="A31">
        <v>29</v>
      </c>
      <c r="B31" t="s">
        <v>62</v>
      </c>
      <c r="I31" s="43"/>
      <c r="K31" s="43"/>
      <c r="M31" t="s">
        <v>61</v>
      </c>
      <c r="N31" s="43">
        <v>45626</v>
      </c>
      <c r="O31">
        <v>1</v>
      </c>
      <c r="P31" s="43">
        <v>45626</v>
      </c>
      <c r="Q31" t="s">
        <v>79</v>
      </c>
      <c r="T31" s="43"/>
      <c r="V31" s="43"/>
    </row>
    <row r="32" spans="1:22" x14ac:dyDescent="0.25">
      <c r="A32">
        <v>30</v>
      </c>
      <c r="B32" t="s">
        <v>71</v>
      </c>
      <c r="I32" s="43"/>
      <c r="K32" s="43"/>
      <c r="M32" t="s">
        <v>77</v>
      </c>
      <c r="N32" s="43">
        <v>45627</v>
      </c>
      <c r="P32" s="43">
        <v>45627</v>
      </c>
      <c r="Q32" t="s">
        <v>57</v>
      </c>
    </row>
    <row r="33" spans="1:22" x14ac:dyDescent="0.25">
      <c r="A33">
        <v>31</v>
      </c>
    </row>
    <row r="34" spans="1:22" x14ac:dyDescent="0.25">
      <c r="A34">
        <v>32</v>
      </c>
      <c r="B34" t="s">
        <v>74</v>
      </c>
      <c r="N34" s="43"/>
      <c r="O34" s="43"/>
    </row>
    <row r="35" spans="1:22" x14ac:dyDescent="0.25">
      <c r="A35">
        <v>33</v>
      </c>
      <c r="B35" t="s">
        <v>72</v>
      </c>
      <c r="N35" s="43"/>
      <c r="P35" s="43"/>
      <c r="R35" t="s">
        <v>81</v>
      </c>
      <c r="S35" s="43">
        <v>45628</v>
      </c>
      <c r="T35">
        <v>0.5</v>
      </c>
      <c r="U35" s="43">
        <v>45628</v>
      </c>
      <c r="V35" t="s">
        <v>57</v>
      </c>
    </row>
    <row r="36" spans="1:22" x14ac:dyDescent="0.25">
      <c r="A36">
        <v>34</v>
      </c>
      <c r="B36" t="s">
        <v>58</v>
      </c>
      <c r="N36" s="43"/>
      <c r="P36" s="43"/>
      <c r="R36" t="s">
        <v>59</v>
      </c>
      <c r="S36" s="43">
        <v>45628</v>
      </c>
      <c r="T36">
        <v>0.5</v>
      </c>
      <c r="U36" s="43">
        <v>45628</v>
      </c>
      <c r="V36" t="s">
        <v>57</v>
      </c>
    </row>
    <row r="37" spans="1:22" x14ac:dyDescent="0.25">
      <c r="A37">
        <v>35</v>
      </c>
      <c r="B37" t="s">
        <v>71</v>
      </c>
      <c r="N37" s="43"/>
      <c r="R37" t="s">
        <v>82</v>
      </c>
      <c r="S37" s="43">
        <v>45628</v>
      </c>
      <c r="T37">
        <v>1</v>
      </c>
      <c r="U37" s="43">
        <v>45628</v>
      </c>
      <c r="V37" t="s">
        <v>57</v>
      </c>
    </row>
    <row r="38" spans="1:22" x14ac:dyDescent="0.25">
      <c r="A38">
        <v>36</v>
      </c>
      <c r="B38" t="s">
        <v>72</v>
      </c>
      <c r="R38" t="s">
        <v>83</v>
      </c>
      <c r="S38" s="43">
        <v>45628</v>
      </c>
      <c r="T38">
        <v>1</v>
      </c>
      <c r="U38" s="43">
        <v>45628</v>
      </c>
      <c r="V38" t="s">
        <v>57</v>
      </c>
    </row>
    <row r="39" spans="1:22" x14ac:dyDescent="0.25">
      <c r="A39">
        <v>37</v>
      </c>
      <c r="B39" t="s">
        <v>71</v>
      </c>
      <c r="R39" t="s">
        <v>84</v>
      </c>
      <c r="S39" s="43">
        <v>45628</v>
      </c>
      <c r="T39">
        <v>0.5</v>
      </c>
      <c r="U39" s="43">
        <v>45628</v>
      </c>
      <c r="V39" t="s">
        <v>57</v>
      </c>
    </row>
    <row r="40" spans="1:22" x14ac:dyDescent="0.25">
      <c r="A40">
        <v>38</v>
      </c>
      <c r="B40" t="s">
        <v>71</v>
      </c>
      <c r="R40" t="s">
        <v>85</v>
      </c>
      <c r="S40" s="43">
        <v>45629</v>
      </c>
      <c r="T40">
        <v>0.5</v>
      </c>
      <c r="U40" s="43">
        <v>45629</v>
      </c>
      <c r="V40" t="s">
        <v>57</v>
      </c>
    </row>
    <row r="41" spans="1:22" x14ac:dyDescent="0.25">
      <c r="A41">
        <v>39</v>
      </c>
      <c r="B41" t="s">
        <v>71</v>
      </c>
      <c r="R41" t="s">
        <v>86</v>
      </c>
      <c r="S41" s="43">
        <v>45629</v>
      </c>
      <c r="T41">
        <v>1</v>
      </c>
      <c r="U41" s="43">
        <v>45629</v>
      </c>
      <c r="V41" t="s">
        <v>57</v>
      </c>
    </row>
    <row r="42" spans="1:22" x14ac:dyDescent="0.25">
      <c r="A42">
        <v>40</v>
      </c>
      <c r="B42" t="s">
        <v>62</v>
      </c>
      <c r="R42" t="s">
        <v>83</v>
      </c>
      <c r="S42" s="43">
        <v>45629</v>
      </c>
      <c r="T42">
        <v>1</v>
      </c>
      <c r="U42" s="43">
        <v>45629</v>
      </c>
      <c r="V42" t="s">
        <v>57</v>
      </c>
    </row>
    <row r="43" spans="1:22" x14ac:dyDescent="0.25">
      <c r="A43">
        <v>41</v>
      </c>
      <c r="B43" t="s">
        <v>71</v>
      </c>
      <c r="I43" s="43"/>
      <c r="K43" s="43"/>
      <c r="R43" t="s">
        <v>77</v>
      </c>
      <c r="S43" s="43">
        <v>45630</v>
      </c>
      <c r="U43" s="43">
        <v>45630</v>
      </c>
      <c r="V43" t="s">
        <v>80</v>
      </c>
    </row>
    <row r="44" spans="1:22" x14ac:dyDescent="0.25">
      <c r="A44">
        <v>42</v>
      </c>
    </row>
    <row r="45" spans="1:22" x14ac:dyDescent="0.25">
      <c r="A45">
        <v>43</v>
      </c>
    </row>
    <row r="46" spans="1:22" x14ac:dyDescent="0.25">
      <c r="A46">
        <v>44</v>
      </c>
    </row>
    <row r="47" spans="1:22" x14ac:dyDescent="0.25">
      <c r="A47">
        <v>45</v>
      </c>
    </row>
    <row r="48" spans="1:22" x14ac:dyDescent="0.25">
      <c r="A48">
        <v>46</v>
      </c>
    </row>
    <row r="49" spans="1:1" x14ac:dyDescent="0.25">
      <c r="A49">
        <v>47</v>
      </c>
    </row>
    <row r="50" spans="1:1" x14ac:dyDescent="0.25">
      <c r="A50">
        <v>48</v>
      </c>
    </row>
    <row r="51" spans="1:1" x14ac:dyDescent="0.25">
      <c r="A51">
        <v>49</v>
      </c>
    </row>
    <row r="52" spans="1:1" x14ac:dyDescent="0.25">
      <c r="A52">
        <v>50</v>
      </c>
    </row>
    <row r="53" spans="1:1" x14ac:dyDescent="0.25">
      <c r="A53">
        <v>51</v>
      </c>
    </row>
    <row r="54" spans="1:1" x14ac:dyDescent="0.25">
      <c r="A54">
        <v>52</v>
      </c>
    </row>
    <row r="55" spans="1:1" x14ac:dyDescent="0.25">
      <c r="A55">
        <v>53</v>
      </c>
    </row>
    <row r="56" spans="1:1" x14ac:dyDescent="0.25">
      <c r="A56">
        <v>54</v>
      </c>
    </row>
    <row r="57" spans="1:1" x14ac:dyDescent="0.25">
      <c r="A57">
        <v>55</v>
      </c>
    </row>
    <row r="58" spans="1:1" x14ac:dyDescent="0.25">
      <c r="A58">
        <v>56</v>
      </c>
    </row>
    <row r="59" spans="1:1" x14ac:dyDescent="0.25">
      <c r="A59">
        <v>57</v>
      </c>
    </row>
    <row r="60" spans="1:1" x14ac:dyDescent="0.25">
      <c r="A60">
        <v>58</v>
      </c>
    </row>
    <row r="61" spans="1:1" x14ac:dyDescent="0.25">
      <c r="A61">
        <v>59</v>
      </c>
    </row>
    <row r="62" spans="1:1" x14ac:dyDescent="0.25">
      <c r="A62">
        <v>60</v>
      </c>
    </row>
    <row r="63" spans="1:1" x14ac:dyDescent="0.25">
      <c r="A63">
        <v>61</v>
      </c>
    </row>
    <row r="64" spans="1:1" x14ac:dyDescent="0.25">
      <c r="A64">
        <v>62</v>
      </c>
    </row>
    <row r="65" spans="1:1" x14ac:dyDescent="0.25">
      <c r="A65">
        <v>63</v>
      </c>
    </row>
    <row r="66" spans="1:1" x14ac:dyDescent="0.25">
      <c r="A66">
        <v>64</v>
      </c>
    </row>
    <row r="67" spans="1:1" x14ac:dyDescent="0.25">
      <c r="A67">
        <v>65</v>
      </c>
    </row>
    <row r="68" spans="1:1" x14ac:dyDescent="0.25">
      <c r="A68">
        <v>66</v>
      </c>
    </row>
    <row r="69" spans="1:1" x14ac:dyDescent="0.25">
      <c r="A69">
        <v>67</v>
      </c>
    </row>
    <row r="70" spans="1:1" x14ac:dyDescent="0.25">
      <c r="A70">
        <v>68</v>
      </c>
    </row>
    <row r="71" spans="1:1" x14ac:dyDescent="0.25">
      <c r="A71">
        <v>69</v>
      </c>
    </row>
    <row r="72" spans="1:1" x14ac:dyDescent="0.25">
      <c r="A72">
        <v>70</v>
      </c>
    </row>
    <row r="73" spans="1:1" x14ac:dyDescent="0.25">
      <c r="A73">
        <v>71</v>
      </c>
    </row>
    <row r="74" spans="1:1" x14ac:dyDescent="0.25">
      <c r="A74">
        <v>72</v>
      </c>
    </row>
    <row r="75" spans="1:1" x14ac:dyDescent="0.25">
      <c r="A75">
        <v>73</v>
      </c>
    </row>
    <row r="76" spans="1:1" x14ac:dyDescent="0.25">
      <c r="A76">
        <v>74</v>
      </c>
    </row>
    <row r="77" spans="1:1" x14ac:dyDescent="0.25">
      <c r="A77">
        <v>75</v>
      </c>
    </row>
    <row r="78" spans="1:1" x14ac:dyDescent="0.25">
      <c r="A78">
        <v>76</v>
      </c>
    </row>
    <row r="79" spans="1:1" x14ac:dyDescent="0.25">
      <c r="A79">
        <v>77</v>
      </c>
    </row>
    <row r="80" spans="1:1" x14ac:dyDescent="0.25">
      <c r="A80">
        <v>78</v>
      </c>
    </row>
    <row r="81" spans="1:1" x14ac:dyDescent="0.25">
      <c r="A81">
        <v>79</v>
      </c>
    </row>
    <row r="82" spans="1:1" x14ac:dyDescent="0.25">
      <c r="A82">
        <v>80</v>
      </c>
    </row>
    <row r="83" spans="1:1" x14ac:dyDescent="0.25">
      <c r="A83">
        <v>81</v>
      </c>
    </row>
    <row r="84" spans="1:1" x14ac:dyDescent="0.25">
      <c r="A84">
        <v>82</v>
      </c>
    </row>
    <row r="85" spans="1:1" x14ac:dyDescent="0.25">
      <c r="A85">
        <v>83</v>
      </c>
    </row>
    <row r="86" spans="1:1" x14ac:dyDescent="0.25">
      <c r="A86">
        <v>84</v>
      </c>
    </row>
    <row r="87" spans="1:1" x14ac:dyDescent="0.25">
      <c r="A87">
        <v>85</v>
      </c>
    </row>
    <row r="88" spans="1:1" x14ac:dyDescent="0.25">
      <c r="A88">
        <v>86</v>
      </c>
    </row>
    <row r="89" spans="1:1" x14ac:dyDescent="0.25">
      <c r="A89">
        <v>87</v>
      </c>
    </row>
    <row r="90" spans="1:1" x14ac:dyDescent="0.25">
      <c r="A90">
        <v>88</v>
      </c>
    </row>
    <row r="91" spans="1:1" x14ac:dyDescent="0.25">
      <c r="A91">
        <v>89</v>
      </c>
    </row>
    <row r="92" spans="1:1" x14ac:dyDescent="0.25">
      <c r="A92">
        <v>90</v>
      </c>
    </row>
    <row r="93" spans="1:1" x14ac:dyDescent="0.25">
      <c r="A93">
        <v>91</v>
      </c>
    </row>
    <row r="94" spans="1:1" x14ac:dyDescent="0.25">
      <c r="A94">
        <v>92</v>
      </c>
    </row>
    <row r="95" spans="1:1" x14ac:dyDescent="0.25">
      <c r="A95">
        <v>93</v>
      </c>
    </row>
    <row r="96" spans="1:1" x14ac:dyDescent="0.25">
      <c r="A96">
        <v>94</v>
      </c>
    </row>
    <row r="97" spans="1:1" x14ac:dyDescent="0.25">
      <c r="A97">
        <v>95</v>
      </c>
    </row>
    <row r="98" spans="1:1" x14ac:dyDescent="0.25">
      <c r="A98">
        <v>96</v>
      </c>
    </row>
    <row r="99" spans="1:1" x14ac:dyDescent="0.25">
      <c r="A99">
        <v>97</v>
      </c>
    </row>
    <row r="100" spans="1:1" x14ac:dyDescent="0.25">
      <c r="A100">
        <v>98</v>
      </c>
    </row>
    <row r="101" spans="1:1" x14ac:dyDescent="0.25">
      <c r="A101">
        <v>99</v>
      </c>
    </row>
    <row r="102" spans="1:1" x14ac:dyDescent="0.25">
      <c r="A102">
        <v>100</v>
      </c>
    </row>
    <row r="103" spans="1:1" x14ac:dyDescent="0.25">
      <c r="A103">
        <v>101</v>
      </c>
    </row>
    <row r="104" spans="1:1" x14ac:dyDescent="0.25">
      <c r="A104">
        <v>102</v>
      </c>
    </row>
    <row r="105" spans="1:1" x14ac:dyDescent="0.25">
      <c r="A105">
        <v>103</v>
      </c>
    </row>
    <row r="106" spans="1:1" x14ac:dyDescent="0.25">
      <c r="A106">
        <v>104</v>
      </c>
    </row>
    <row r="107" spans="1:1" x14ac:dyDescent="0.25">
      <c r="A107">
        <v>105</v>
      </c>
    </row>
    <row r="108" spans="1:1" x14ac:dyDescent="0.25">
      <c r="A108">
        <v>106</v>
      </c>
    </row>
    <row r="109" spans="1:1" x14ac:dyDescent="0.25">
      <c r="A109">
        <v>107</v>
      </c>
    </row>
    <row r="110" spans="1:1" x14ac:dyDescent="0.25">
      <c r="A110">
        <v>108</v>
      </c>
    </row>
    <row r="111" spans="1:1" x14ac:dyDescent="0.25">
      <c r="A111">
        <v>109</v>
      </c>
    </row>
  </sheetData>
  <mergeCells count="6">
    <mergeCell ref="W1:AA1"/>
    <mergeCell ref="B3:G3"/>
    <mergeCell ref="C1:G1"/>
    <mergeCell ref="H1:L1"/>
    <mergeCell ref="M1:Q1"/>
    <mergeCell ref="R1:V1"/>
  </mergeCells>
  <conditionalFormatting sqref="C1:W1">
    <cfRule type="containsText" dxfId="11" priority="21" operator="containsText" text="complete">
      <formula>NOT(ISERROR(SEARCH("complete",C1)))</formula>
    </cfRule>
  </conditionalFormatting>
  <conditionalFormatting sqref="D2:G2">
    <cfRule type="containsText" dxfId="10" priority="27" operator="containsText" text="complete">
      <formula>NOT(ISERROR(SEARCH("complete",D2)))</formula>
    </cfRule>
  </conditionalFormatting>
  <conditionalFormatting sqref="G1:G2 L1:L2 V1:V2">
    <cfRule type="containsText" dxfId="9" priority="28" operator="containsText" text="in progress">
      <formula>NOT(ISERROR(SEARCH("in progress",G1)))</formula>
    </cfRule>
    <cfRule type="containsText" dxfId="8" priority="29" operator="containsText" text="not yet started">
      <formula>NOT(ISERROR(SEARCH("not yet started",G1)))</formula>
    </cfRule>
  </conditionalFormatting>
  <conditionalFormatting sqref="I2:L2">
    <cfRule type="containsText" dxfId="7" priority="9" operator="containsText" text="complete">
      <formula>NOT(ISERROR(SEARCH("complete",I2)))</formula>
    </cfRule>
  </conditionalFormatting>
  <conditionalFormatting sqref="N2:Q2">
    <cfRule type="containsText" dxfId="6" priority="8" operator="containsText" text="complete">
      <formula>NOT(ISERROR(SEARCH("complete",N2)))</formula>
    </cfRule>
  </conditionalFormatting>
  <conditionalFormatting sqref="Q1:Q2">
    <cfRule type="containsText" dxfId="5" priority="22" operator="containsText" text="in progress">
      <formula>NOT(ISERROR(SEARCH("in progress",Q1)))</formula>
    </cfRule>
    <cfRule type="containsText" dxfId="4" priority="23" operator="containsText" text="not yet started">
      <formula>NOT(ISERROR(SEARCH("not yet started",Q1)))</formula>
    </cfRule>
  </conditionalFormatting>
  <conditionalFormatting sqref="S2:V2">
    <cfRule type="containsText" dxfId="3" priority="6" operator="containsText" text="complete">
      <formula>NOT(ISERROR(SEARCH("complete",S2)))</formula>
    </cfRule>
  </conditionalFormatting>
  <conditionalFormatting sqref="X2:AA2">
    <cfRule type="containsText" dxfId="2" priority="1" operator="containsText" text="complete">
      <formula>NOT(ISERROR(SEARCH("complete",X2)))</formula>
    </cfRule>
  </conditionalFormatting>
  <conditionalFormatting sqref="AA2">
    <cfRule type="containsText" dxfId="1" priority="4" operator="containsText" text="in progress">
      <formula>NOT(ISERROR(SEARCH("in progress",AA2)))</formula>
    </cfRule>
    <cfRule type="containsText" dxfId="0" priority="5" operator="containsText" text="not yet started">
      <formula>NOT(ISERROR(SEARCH("not yet started",AA2)))</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route</vt:lpstr>
      <vt:lpstr>two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Fadi Alkaial</cp:lastModifiedBy>
  <cp:revision/>
  <dcterms:created xsi:type="dcterms:W3CDTF">2020-03-22T18:31:45Z</dcterms:created>
  <dcterms:modified xsi:type="dcterms:W3CDTF">2024-12-04T21:50:36Z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