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24226"/>
  <mc:AlternateContent xmlns:mc="http://schemas.openxmlformats.org/markup-compatibility/2006">
    <mc:Choice Requires="x15">
      <x15ac:absPath xmlns:x15ac="http://schemas.microsoft.com/office/spreadsheetml/2010/11/ac" url="C:\Users\Bruger\Documents\00 AGM Arkiv - 05.02.20\01 Vurderinger\02. Rapporter\2208 VIADUKTEN\"/>
    </mc:Choice>
  </mc:AlternateContent>
  <xr:revisionPtr revIDLastSave="0" documentId="13_ncr:1_{FFF428C0-B7EF-4513-95D4-F437D4164D9F}" xr6:coauthVersionLast="45" xr6:coauthVersionMax="45" xr10:uidLastSave="{00000000-0000-0000-0000-000000000000}"/>
  <bookViews>
    <workbookView xWindow="-110" yWindow="-110" windowWidth="19420" windowHeight="10420" activeTab="3" xr2:uid="{00000000-000D-0000-FFFF-FFFF00000000}"/>
  </bookViews>
  <sheets>
    <sheet name="Side 1" sheetId="2" r:id="rId1"/>
    <sheet name="Side2.1" sheetId="1" r:id="rId2"/>
    <sheet name="Side 3 - Vedligehold" sheetId="5" r:id="rId3"/>
    <sheet name="Side 4" sheetId="3" r:id="rId4"/>
    <sheet name="Ark1" sheetId="6" r:id="rId5"/>
  </sheets>
  <definedNames>
    <definedName name="_xlnm.Print_Area" localSheetId="0">'Side 1'!$A$1:$N$58</definedName>
    <definedName name="_xlnm.Print_Area" localSheetId="2">'Side 3 - Vedligehold'!$A$1:$K$59</definedName>
    <definedName name="_xlnm.Print_Area" localSheetId="1">Side2.1!$A$1:$R$39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<sst xmlns="http://schemas.openxmlformats.org/spreadsheetml/2006/main">
  <si>
    <t>FORBEDRINGERNE OPGØRES SÅLEDES:</t>
  </si>
  <si>
    <t>Anskaffelsesårstal</t>
  </si>
  <si>
    <t>Antal / areal / stk./ m2</t>
  </si>
  <si>
    <t>Alder ved vurdering</t>
  </si>
  <si>
    <t>Valgt årskurve</t>
  </si>
  <si>
    <t>Nedskrevet til %</t>
  </si>
  <si>
    <t>Eget arbejde: ja / nej</t>
  </si>
  <si>
    <t>á kr.</t>
  </si>
  <si>
    <t>Køkken:</t>
  </si>
  <si>
    <t xml:space="preserve">Lejlighedens adresse: </t>
  </si>
  <si>
    <t>Andelshaver, sælger:</t>
  </si>
  <si>
    <t>VURDERING</t>
  </si>
  <si>
    <t>Dato:</t>
  </si>
  <si>
    <t>Sag nr.:</t>
  </si>
  <si>
    <t>Besigtigelse den:</t>
  </si>
  <si>
    <t>Tilstede ved besigtigelsen:</t>
  </si>
  <si>
    <t>Normalt vedligeholdt:</t>
  </si>
  <si>
    <t xml:space="preserve">Særlig dårligt vedligeholdt:      </t>
  </si>
  <si>
    <t>Vedligeholdelsesstanden giver anlæg for tillæg / fradrag til salgssummen, evt. fradrag for mangler:</t>
  </si>
  <si>
    <t>Det anses som en selvfølge, at lejligheden afleveres ryddet og rengjort.</t>
  </si>
  <si>
    <t>Generelle oplysninger:</t>
  </si>
  <si>
    <t>Andelshaver er:</t>
  </si>
  <si>
    <t>Sælger:</t>
  </si>
  <si>
    <t>Køber:</t>
  </si>
  <si>
    <t>Ja:</t>
  </si>
  <si>
    <t>Nej:</t>
  </si>
  <si>
    <t xml:space="preserve">   Af denne andelshaver:</t>
  </si>
  <si>
    <t xml:space="preserve">    </t>
  </si>
  <si>
    <t>Andelshaver har overtaget lejligheden pr:</t>
  </si>
  <si>
    <t>Anbefales</t>
  </si>
  <si>
    <t>Ingen bemærkninger</t>
  </si>
  <si>
    <t>Forevist</t>
  </si>
  <si>
    <t>Nødvendig</t>
  </si>
  <si>
    <t xml:space="preserve">Byggesag / anmeldelse til kommunen                   </t>
  </si>
  <si>
    <t>VVS-installationsgodkendelse</t>
  </si>
  <si>
    <t>Afløbsinstallationsgodkendelse</t>
  </si>
  <si>
    <t>Gasinstallationsgodkendelse</t>
  </si>
  <si>
    <t>El-installationsgodkendelse</t>
  </si>
  <si>
    <t>Bemærkninger:</t>
  </si>
  <si>
    <r>
      <rPr>
        <b/>
        <sz val="8"/>
        <color indexed="8"/>
        <rFont val="Arial"/>
        <family val="2"/>
      </rPr>
      <t>Vurderingssummen</t>
    </r>
    <r>
      <rPr>
        <sz val="8"/>
        <color indexed="8"/>
        <rFont val="Arial"/>
        <family val="2"/>
      </rPr>
      <t>, der I detaljer er opgjort på næste side, udgør samlet:</t>
    </r>
  </si>
  <si>
    <t>Forbedringer og tilpasset inventar:</t>
  </si>
  <si>
    <t>Løst inventar:</t>
  </si>
  <si>
    <t>ca. Kr.</t>
  </si>
  <si>
    <t xml:space="preserve">Denne erklæring er sendt til: </t>
  </si>
  <si>
    <t xml:space="preserve">Boligforeningen: </t>
  </si>
  <si>
    <t xml:space="preserve">Sælger: </t>
  </si>
  <si>
    <t>Ejendomsadm.:</t>
  </si>
  <si>
    <t>Kr.</t>
  </si>
  <si>
    <t>Faktura her vedlagt, er stilet til rekvirenten, sædvanligvis foreningen, som bedes sørge for betaling inden 10 dage.</t>
  </si>
  <si>
    <t>Faktura kr.</t>
  </si>
  <si>
    <t>inkl. moms</t>
  </si>
  <si>
    <t>Bedes betalt inden den.</t>
  </si>
  <si>
    <t>A/B</t>
  </si>
  <si>
    <t>Sag nr:</t>
  </si>
  <si>
    <t>SALGSVURDERING, VEDLIGEHOLDELSE</t>
  </si>
  <si>
    <t>Lokalitet</t>
  </si>
  <si>
    <t>Godkendt vedligeholdelsesstand</t>
  </si>
  <si>
    <t>Mindre mangler ved vedligeholdelsesstand</t>
  </si>
  <si>
    <t>Dårlig vedligeholdelsesstand</t>
  </si>
  <si>
    <t>Betales af sælger</t>
  </si>
  <si>
    <t>Foretages af boligforeningen</t>
  </si>
  <si>
    <t>Tilbageholdelse hos sælger kr.</t>
  </si>
  <si>
    <t>Fradragsbeløb hos sælger  kr.</t>
  </si>
  <si>
    <t>Eltavle</t>
  </si>
  <si>
    <t>HFI / HPFI-relæ</t>
  </si>
  <si>
    <t>Stik, afbrydere, udtag</t>
  </si>
  <si>
    <t>Vinduer og ruder</t>
  </si>
  <si>
    <t>Vedligeholdelse</t>
  </si>
  <si>
    <t>Rydning</t>
  </si>
  <si>
    <t>Rengøring</t>
  </si>
  <si>
    <t>Entré:</t>
  </si>
  <si>
    <t>Loft</t>
  </si>
  <si>
    <t>Vægge</t>
  </si>
  <si>
    <t>Gulv</t>
  </si>
  <si>
    <t>Træværk</t>
  </si>
  <si>
    <t>Skabe</t>
  </si>
  <si>
    <t>Bordplader</t>
  </si>
  <si>
    <t>Vægfliser</t>
  </si>
  <si>
    <t>Afløbsinstallation</t>
  </si>
  <si>
    <t>Vandinstallation</t>
  </si>
  <si>
    <t>Gasinstallation</t>
  </si>
  <si>
    <r>
      <rPr/>
      <t>Toilet /</t>
    </r>
    <r>
      <rPr>
        <strike/>
        <u/>
        <sz val="8"/>
        <rFont val="Arial"/>
        <family val="2"/>
      </rPr>
      <t xml:space="preserve"> </t>
    </r>
    <r>
      <rPr>
        <u/>
        <sz val="8"/>
        <rFont val="Arial"/>
        <family val="2"/>
      </rPr>
      <t>bad:</t>
    </r>
  </si>
  <si>
    <t>WC</t>
  </si>
  <si>
    <t>Håndvask</t>
  </si>
  <si>
    <t>Tilbageholdelse eller fradrag i alt, kr.:</t>
  </si>
  <si>
    <t xml:space="preserve">Generel orientering til bestyrelsen, samt sælger (andelshaver) og køber:  </t>
  </si>
  <si>
    <t>Særligt til bestyrelsen:</t>
  </si>
  <si>
    <t>Særligt til sælger:</t>
  </si>
  <si>
    <t>Særligt til køber:</t>
  </si>
  <si>
    <t>-</t>
  </si>
  <si>
    <t>Vurderingen omfatter kun en stillingtagen til værdien af forbedringer m.v. i overensstemmelse med den praksis for vurderinger, som bygger på andelsboliglovens bestemmelser, og som nøjere er beskrevet i ABF-håndbogen.</t>
  </si>
  <si>
    <t>Vurderingen er ikke en tilstandsrapport for vedligeholdelsesstanden i andelslejligheden eller ejendommen.</t>
  </si>
  <si>
    <t>El-, gas-, vand- og afløbsinstallation er ikke kontrolleret.</t>
  </si>
  <si>
    <t>Vedligeholdelsen er kun besigtiget generelt og overordnet, således at der er taget stilling til (jfr. lovens § 5, stk. 1) om lejligheden er i god, normal eller dårlig stand.</t>
  </si>
  <si>
    <t>Der er således ikke efterset for eventuelle mangler. Men hvor mangler er blevet opdaget, er de nævnt, og konsekvensen af manglerne er prissat i vurderingen.</t>
  </si>
  <si>
    <t>Vurderingen træder således ikke i stedet for det eftersyn som andelsboligforeningens bestyrelse under alle omstændigheder skal (bør) foretage, for at kontrollere at andelshaveren har afleveret lejligheden i en stand, der er i overensstemmelse med foreningens vedtægter.</t>
  </si>
  <si>
    <t>Jeg står naturligvis til rådighed for boligforeningen og sælgeren for efterfølgende besvarelse af enkelte spørgsmål om eventuelle uklarheder i vurderingen, men jeg kan desværre IKKE også påtage mig at yde nogen form for yderligere rådgivning til købere om forståelse af vurderingsprincipper, prisfastsættelser, bygningsreglementsbestemmelser og lignende.</t>
  </si>
  <si>
    <t>Sådan yderligere rådgivning er en ekstraydelse som der skal træffes særlig aftale om, og som skal betales efter sædvanlige honorarregler.</t>
  </si>
  <si>
    <t>Det henstilles derfor til boligforeningen, at den informerer køberen herom.</t>
  </si>
  <si>
    <t xml:space="preserve">Vurderingen er udført som standardvurdering for foreningen, idet vurderingsmanden er foreningens rådgiver i vurderingen. </t>
  </si>
  <si>
    <t>Jeg er gået ud fra almindelig praksis for vurdering af forbedringer i andelslejligheder.</t>
  </si>
  <si>
    <t>Såfremt boligforeningen har særlige regler eller praksis, er det Jeres ansvar, at jeg på forhånd er blevet informeret herom.</t>
  </si>
  <si>
    <t>Det er således op til bestyrelsen at tage stilling til, om den vil følge mit forslag til værdiansættelse af forbedringer.</t>
  </si>
  <si>
    <t>Hvis bestyrelsen vælger at ændre et eller flere tal i vurderingen, i nedadgående eller opadgående retning, skal/bør I sørge for, at jeg bliver orienteret om Jeres rettelse, således at jeg kan have et notat herom liggende i sagen.</t>
  </si>
  <si>
    <t>Såfremt der er uklarheder i vurderingen, bør vi naturligvis drøfte disse uklarheder, inden I godkender vurderingen.</t>
  </si>
  <si>
    <t>Vurderingen er udarbejdet på grundlag af de oplysninger som du selv har givet mig, da jeg var på besigtigelse i lejligheden, og efter den praksis der er gældende for prisfastsættelse af forbedringer i andelsboliger.</t>
  </si>
  <si>
    <t>Den gældende praksis bygger på mange års udvikling, og er nærmere beskrevet i ABF's håndbog. Håndbogen bør forefindes hos andelsboligforeningens bestyrelse, men kan i mange tilfælde også lånes på bibliotekerne.</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</si>
  <si>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</si>
  <si>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 xml:space="preserve">De nedskrivninger der foretages, sker på grundlag af nogle nedskrivningskurver, som bygger på gældende praksis. </t>
  </si>
  <si>
    <t xml:space="preserve">Hvis der i vurderingen er gjort fradrag for mangler eller manglende vedligeholdelse, kan du som hovedregel ikke ændre ved denne afgørelse. </t>
  </si>
  <si>
    <t>Hvis der er gjort tilbageholdelse, for manglende udførelse eller manglende færdiggørelse, skal du sørge for at de anførte mangler bliver afhjulpet snarest muligt, og derefter færdigmelde til bestyrelsen, sådan at tilbageholdelserne kan blive frigivet. Kun hvis bestyrelsen er i tvivl om afhjælpningen er i orden, skal jeg involveres igen.</t>
  </si>
  <si>
    <t xml:space="preserve">Hvis du har indsigelser over min vurdering, skal du klage via bestyrelsen, og ikke direkte til mig. </t>
  </si>
  <si>
    <t>Du kan derfor IKKE regne med at kunne få besvaret spørgsmål om hvorfor og hvordan.</t>
  </si>
  <si>
    <t>Når du har fået bragt eventuelle mangler i orden, meddeler du til boligforeningen, og IKKE til mig.</t>
  </si>
  <si>
    <t xml:space="preserve">Køber er forpligtet til at overtage dine forbedringer og det tilpassede løsøre. </t>
  </si>
  <si>
    <t>Køber har lov til at nægte at overtage det løse inventar. Hvis køber ikke vil overtage inventaret, må du ikke nægte at sælge lejligheden til køberen, og du må selv sørge for at fjerne disse løsøredele.</t>
  </si>
  <si>
    <t>Vurderingen af forbedringer m.v. tager stilling til forbedringsarbejder i et genbrugshus, og der er således ikke tale om, at alle arbejder skal være fejlfri og uden slid.</t>
  </si>
  <si>
    <t xml:space="preserve">Der er ikke udarbejdet nogen tilstandsrapport for lejligheden eller ejendommen. Der kan således godt være mangler i lejligheden, som ikke er opdaget og registreret. </t>
  </si>
  <si>
    <t>Åbenlyse og væsentlige mangler, som kunne konstateres ved min besigtigelse er nævnt i vurderingsrapporten, og der vil være afsat et skønsmæssigt fastsat fradragsbeløb til afhjælpning af manglen.</t>
  </si>
  <si>
    <t>Vurderingen er udarbejdet efter den praksis der er gældende for prisfastsættelse af forbedringer i andelsboliger.</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</si>
  <si>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</si>
  <si>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Du må ikke forveksle nedskrivningerne med den nedskrivning som man kunne tænke sig anvendt inden for andre økonomiske transaktioner i samfundet.</t>
  </si>
  <si>
    <t>Hvis du mener at der er poster i vurderingen der er for høje, skal du gøre indsigelse over for sælger og bestyrelse. Du skal have en konkret "mistanke", og det er ikke nok, at du blot synes at prisen er højere end du havde tænkt dig.</t>
  </si>
  <si>
    <t>Min rolle i vurdering af forbedringer i lejligheden er afsluttet med at jeg har afleveret vurderingen til bestyrelsen, og det hjælper dig således ikke, at du forsøger at ringe til mig. Jeg kan ikke hjælpe dig, uden om bestyrelsen, men jeg kan naturligvis se på sagen igen, hvis bestyrelsen anmoder mig derom.</t>
  </si>
  <si>
    <t>Dit krav om tilbagebetaling skal være indbragt for retten, senest 6 måneder efter at du har konstateret at du har givet for meget, det vil næsten altid være fra den dato, hvor du har overtaget lejligheden.</t>
  </si>
  <si>
    <t>Arkitekt Henrik Grube Mikkelsen</t>
  </si>
  <si>
    <t>Lejligheden udflyttet:</t>
  </si>
  <si>
    <t>Badeværelse</t>
  </si>
  <si>
    <t>Hårde hvide varer</t>
  </si>
  <si>
    <t>Radiator</t>
  </si>
  <si>
    <t>Bruseinstallation</t>
  </si>
  <si>
    <t>Stue og værelser</t>
  </si>
  <si>
    <t>Generelt</t>
  </si>
  <si>
    <t xml:space="preserve">A  R  K  I  T  E  K  T  F  I  R  M  A  E  T </t>
  </si>
  <si>
    <t>G R U B E   M I K K E L S E N   A p S</t>
  </si>
  <si>
    <t xml:space="preserve">Dato: </t>
  </si>
  <si>
    <t>Indgår som fradrag, hvis mangler ikke afhjælpes før overdragelse.</t>
  </si>
  <si>
    <t xml:space="preserve">Særlig godt vedligeholdt:   </t>
  </si>
  <si>
    <t>af forbedringer og løsøre ved salg</t>
  </si>
  <si>
    <t>Forbedringsdele, opstillet rum for rum, generelle arbejder der omfatter hele lejligheden, dog samlet i én post.
Overtagne "gamle" forbedringer er medtaget.</t>
  </si>
  <si>
    <t xml:space="preserve">Andelsboligforening: </t>
  </si>
  <si>
    <r>
      <rPr/>
      <t xml:space="preserve">Regnemæssig anskaffelsespris, oplyst,
</t>
    </r>
    <r>
      <rPr>
        <b/>
        <sz val="8"/>
        <rFont val="Arial"/>
        <family val="2"/>
      </rPr>
      <t>evt. skønnet af vurderingsmand</t>
    </r>
  </si>
  <si>
    <t>Position</t>
  </si>
  <si>
    <t>Købspris dokumenteret:
ja / nej / overtaget</t>
  </si>
  <si>
    <t>Antal timer</t>
  </si>
  <si>
    <t>Samlet opgørelse før nedskrivning, kr.:</t>
  </si>
  <si>
    <t>Skøn</t>
  </si>
  <si>
    <r>
      <rPr>
        <b/>
        <sz val="8"/>
        <rFont val="Arial"/>
        <family val="2"/>
      </rPr>
      <t>Forbedring og fast inventar</t>
    </r>
    <r>
      <rPr>
        <sz val="8"/>
        <rFont val="Arial"/>
        <family val="2"/>
      </rPr>
      <t xml:space="preserve"> 
Nedskrevet og afrundet værdi.
Som køber er forpligtet til at overtage.</t>
    </r>
  </si>
  <si>
    <r>
      <rPr>
        <b/>
        <sz val="8"/>
        <rFont val="Arial"/>
        <family val="2"/>
      </rPr>
      <t>Løsøre</t>
    </r>
    <r>
      <rPr>
        <sz val="8"/>
        <rFont val="Arial"/>
        <family val="2"/>
      </rPr>
      <t xml:space="preserve">
Nedskrevet og afrundet værdi.
Som køber</t>
    </r>
    <r>
      <rPr>
        <b/>
        <sz val="8"/>
        <rFont val="Arial"/>
        <family val="2"/>
      </rPr>
      <t xml:space="preserve"> ikke</t>
    </r>
    <r>
      <rPr>
        <sz val="8"/>
        <rFont val="Arial"/>
        <family val="2"/>
      </rPr>
      <t xml:space="preserve"> er forpligtet til at overtage.</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</si>
  <si>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</si>
  <si>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t>Lejlighedens vedligeholdelsesstand, kun i henhold til andelsboligloven:</t>
  </si>
  <si>
    <t>Værelse, gade:</t>
  </si>
  <si>
    <t>Værelse, gård:</t>
  </si>
  <si>
    <t>Vurderingssum, kr.:</t>
  </si>
  <si>
    <t>Vurderingssum overført til side 2.2, kr.:</t>
  </si>
  <si>
    <t>© HGM - marts 2015</t>
  </si>
  <si>
    <t>Ventilation</t>
  </si>
  <si>
    <t xml:space="preserve">Et kryds i "Godkendt" betyder sædvanligvis ingen økonomiske konsekvenser.
Et kryds i "Mindre mangler" betyder, at der kan ske et mindre fradrag for manglende vedligholdelse.
 Et kryds i "Dårlig vedligeholdelsesstand" er egentlige mangler ved vedligheholdelsen, og dermed altid et større fradrag.                                                     </t>
  </si>
  <si>
    <t>overført til side 1</t>
  </si>
  <si>
    <t>Vedligeholdelse, vurderet tilstand. 1-5</t>
  </si>
  <si>
    <t>Udførelseskvalitet, vurderet tilstand. 1-5</t>
  </si>
  <si>
    <t>Ombygninger foretaget:     Ja:</t>
  </si>
  <si>
    <t>VIADUKTEN</t>
  </si>
  <si>
    <r>
      <rPr/>
      <t xml:space="preserve">Fremsendt til: </t>
    </r>
    <r>
      <rPr>
        <b/>
        <sz val="8"/>
        <color indexed="8"/>
        <rFont val="Arial"/>
        <family val="2"/>
      </rPr>
      <t>A/B</t>
    </r>
  </si>
  <si>
    <t>A/B's kontor, viadukten@viadukten.dk</t>
  </si>
  <si>
    <t>Tillæg / fradrag for mangler / vedligeholdelse:</t>
  </si>
  <si>
    <t xml:space="preserve">   Af tidligere andelshaver:</t>
  </si>
  <si>
    <t xml:space="preserve">Tidligere opgørelse: </t>
  </si>
  <si>
    <r>
      <rPr/>
      <t>Sælgers opgørelse:</t>
    </r>
    <r>
      <rPr>
        <b/>
        <sz val="8"/>
        <color indexed="8"/>
        <rFont val="Arial"/>
        <family val="2"/>
      </rPr>
      <t xml:space="preserve">  </t>
    </r>
  </si>
  <si>
    <t>Stue, gade:</t>
  </si>
  <si>
    <t xml:space="preserve">Hvis du reelt og seriøst mener, at du har givet for meget for forbedringer (eller andelsværdien), kan du i henhold til andelsboliglovens § 16, stk. 3, kræve at få det for meget betalte beløb tilbage. Dette krav skal sædvanligvis afgøres ved en domstol, og det kræver derfor at du henvender dig til en kyndig advokat om problemet. </t>
  </si>
  <si>
    <t>OVERSIGTEN ER KUN EN VURDERING AF VEDLIGEHOLDELSEN OG ER IKKE NOGEN MANGELOVERSIGT</t>
  </si>
  <si>
    <t>2208-00000-01</t>
  </si>
  <si>
    <t xml:space="preserve">Valby Langgade </t>
  </si>
  <si>
    <t>© HGM - november 2018</t>
  </si>
  <si>
    <t>Ja</t>
  </si>
  <si>
    <t>Nej</t>
  </si>
  <si>
    <t>Midlertidig tilbageholdt del af vurderingssummen til afhjælpning af mangler, jf. side 3 :</t>
  </si>
  <si>
    <t>Ved Eltham 17, 1. mf    2900 Hellerup</t>
  </si>
  <si>
    <t>51 71 69 11                 arkgm@live.dk</t>
  </si>
  <si>
    <t>Der er her vedlagt vurdering af værdien af forbedringer, tilpasset inventar og løsøre i andelslejligheden, som er gældende et halvt år fra dato.</t>
  </si>
  <si>
    <t>Varmemester Morten Gjerlev</t>
  </si>
  <si>
    <r>
      <rPr/>
      <t xml:space="preserve">Sælgers reelle anskaffelsespris:
</t>
    </r>
    <r>
      <rPr>
        <i/>
        <sz val="8"/>
        <rFont val="Arial"/>
        <family val="2"/>
      </rPr>
      <t>Overtagelsespris eventuelt oprindelig anskaffelsespris.</t>
    </r>
  </si>
  <si>
    <r>
      <rPr/>
      <t xml:space="preserve">Vurderingen må ikke anvendes eller distribueres til uvedkommende uden mit skriftlige tilsagn.     </t>
    </r>
    <r>
      <rPr>
        <sz val="9"/>
        <color indexed="8"/>
        <rFont val="Arial"/>
        <family val="2"/>
      </rPr>
      <t xml:space="preserve">  </t>
    </r>
  </si>
  <si>
    <t>Køkken</t>
  </si>
  <si>
    <t>Entré / gang</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</si>
  <si>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</si>
  <si>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t xml:space="preserve"/>
  </si>
  <si>
    <t xml:space="preserve">adasd</t>
  </si>
  <si>
    <t xml:space="preserve">15.05.2020</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</si>
  <si>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</si>
  <si>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r>
      <rPr/>
      <t>Sælgers opgørelse:</t>
    </r>
    <r>
      <rPr>
        <b/>
        <sz val="8"/>
        <color indexed="8"/>
        <rFont val="Arial"/>
        <family val="2"/>
      </rPr>
      <t xml:space="preserve">  </t>
    </r>
  </si>
  <si>
    <t xml:space="preserve">X</t>
  </si>
  <si>
    <r>
      <rPr/>
      <t xml:space="preserve">Fremsendt til: </t>
    </r>
    <r>
      <rPr>
        <b/>
        <sz val="8"/>
        <color indexed="8"/>
        <rFont val="Arial"/>
        <family val="2"/>
      </rPr>
      <t>A/B</t>
    </r>
  </si>
  <si>
    <r>
      <rPr/>
      <t xml:space="preserve">Regnemæssig anskaffelsespris, oplyst,
</t>
    </r>
    <r>
      <rPr>
        <b/>
        <sz val="8"/>
        <rFont val="Arial"/>
        <family val="2"/>
      </rPr>
      <t>evt. skønnet af vurderingsmand</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</si>
  <si>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</si>
  <si>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r>
      <rPr/>
      <t xml:space="preserve">Sælgers reelle anskaffelsespris:
</t>
    </r>
    <r>
      <rPr>
        <i/>
        <sz val="8"/>
        <rFont val="Arial"/>
        <family val="2"/>
      </rPr>
      <t>Overtagelsespris eventuelt oprindelig anskaffelsespris.</t>
    </r>
  </si>
  <si>
    <r>
      <rPr/>
      <t>Toilet /</t>
    </r>
    <r>
      <rPr>
        <strike/>
        <u/>
        <sz val="8"/>
        <rFont val="Arial"/>
        <family val="2"/>
      </rPr>
      <t xml:space="preserve"> </t>
    </r>
    <r>
      <rPr>
        <u/>
        <sz val="8"/>
        <rFont val="Arial"/>
        <family val="2"/>
      </rPr>
      <t>bad:</t>
    </r>
  </si>
  <si>
    <r>
      <rPr/>
      <t xml:space="preserve">Vurderingen må ikke anvendes eller distribueres til uvedkommende uden mit skriftlige tilsagn.     </t>
    </r>
    <r>
      <rPr>
        <sz val="9"/>
        <color indexed="8"/>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</si>
</sst>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d\.mm\.yyyy;@"/>
    <numFmt numFmtId="165" formatCode="00"/>
    <numFmt numFmtId="166" formatCode="0.0"/>
  </numFmts>
  <fonts x14ac:knownFonts="1">
    <font>
      <sz val="11"/>
      <color theme="1"/>
      <name val="Calibri"/>
      <family val="2"/>
      <scheme val="minor"/>
    </font>
    <font>
      <sz val="10"/>
      <name val="Univers"/>
      <family val="2"/>
    </font>
    <font>
      <sz val="8"/>
      <name val="Arial"/>
      <family val="2"/>
    </font>
    <font>
      <b/>
      <sz val="8"/>
      <name val="Arial"/>
      <family val="2"/>
    </font>
    <font>
      <b/>
      <u/>
      <sz val="8"/>
      <name val="Arial"/>
      <family val="2"/>
    </font>
    <font>
      <sz val="8"/>
      <name val="Wingdings"/>
      <charset val="2"/>
    </font>
    <font>
      <i/>
      <sz val="8"/>
      <name val="Arial"/>
      <family val="2"/>
    </font>
    <font>
      <i/>
      <sz val="10"/>
      <name val="Univers"/>
      <family val="2"/>
    </font>
    <font>
      <sz val="8"/>
      <color indexed="8"/>
      <name val="Arial"/>
      <family val="2"/>
    </font>
    <font>
      <sz val="10"/>
      <color indexed="8"/>
      <name val="Arial"/>
      <family val="2"/>
    </font>
    <font>
      <b/>
      <sz val="8"/>
      <color indexed="8"/>
      <name val="Arial"/>
      <family val="2"/>
    </font>
    <font>
      <sz val="8"/>
      <color indexed="8"/>
      <name val="Arial"/>
      <family val="2"/>
    </font>
    <font>
      <b/>
      <u/>
      <sz val="8"/>
      <color indexed="8"/>
      <name val="Arial"/>
      <family val="2"/>
    </font>
    <font>
      <u/>
      <sz val="8"/>
      <name val="Arial"/>
      <family val="2"/>
    </font>
    <font>
      <strike/>
      <u/>
      <sz val="8"/>
      <name val="Arial"/>
      <family val="2"/>
    </font>
    <font>
      <b/>
      <sz val="8"/>
      <color indexed="8"/>
      <name val="Arial"/>
      <family val="2"/>
    </font>
    <font>
      <sz val="11"/>
      <color indexed="8"/>
      <name val="Arial"/>
      <family val="2"/>
    </font>
    <font>
      <b/>
      <sz val="11"/>
      <color indexed="8"/>
      <name val="Arial"/>
      <family val="2"/>
    </font>
    <font>
      <b/>
      <sz val="10"/>
      <color indexed="8"/>
      <name val="Arial"/>
      <family val="2"/>
    </font>
    <font>
      <sz val="7"/>
      <name val="Arial"/>
      <family val="2"/>
    </font>
    <font>
      <i/>
      <sz val="8"/>
      <color indexed="8"/>
      <name val="Arial"/>
      <family val="2"/>
    </font>
    <font>
      <b/>
      <i/>
      <sz val="8"/>
      <name val="Arial"/>
      <family val="2"/>
    </font>
    <font>
      <u/>
      <sz val="11.1"/>
      <color theme="10"/>
      <name val="Calibri"/>
      <family val="2"/>
    </font>
    <font>
      <b/>
      <sz val="14"/>
      <color theme="1" tint="0.34998626667073579"/>
      <name val="Arial"/>
      <family val="2"/>
    </font>
    <font>
      <sz val="8"/>
      <color theme="1" tint="0.34998626667073579"/>
      <name val="Arial"/>
      <family val="2"/>
    </font>
    <font>
      <b/>
      <sz val="8"/>
      <color theme="1" tint="0.34998626667073579"/>
      <name val="Arial"/>
      <family val="2"/>
    </font>
    <font>
      <b/>
      <sz val="10"/>
      <color theme="1" tint="0.34998626667073579"/>
      <name val="Arial"/>
      <family val="2"/>
    </font>
    <font>
      <sz val="10"/>
      <color theme="1" tint="0.34998626667073579"/>
      <name val="Arial"/>
      <family val="2"/>
    </font>
    <font>
      <b/>
      <sz val="10"/>
      <color theme="1" tint="0.249977111117893"/>
      <name val="Arial"/>
      <family val="2"/>
    </font>
    <font>
      <sz val="10"/>
      <color theme="1" tint="0.249977111117893"/>
      <name val="Arial"/>
      <family val="2"/>
    </font>
    <font>
      <b/>
      <sz val="12"/>
      <color theme="1" tint="0.249977111117893"/>
      <name val="Arial"/>
      <family val="2"/>
    </font>
    <font>
      <sz val="16"/>
      <color theme="1" tint="0.249977111117893"/>
      <name val="Univers"/>
      <family val="2"/>
    </font>
    <font>
      <b/>
      <sz val="12"/>
      <color theme="1" tint="0.34998626667073579"/>
      <name val="Arial"/>
      <family val="2"/>
    </font>
    <font>
      <b/>
      <sz val="26"/>
      <color theme="1" tint="0.34998626667073579"/>
      <name val="Arial"/>
      <family val="2"/>
    </font>
    <font>
      <b/>
      <sz val="9"/>
      <color indexed="8"/>
      <name val="Arial"/>
      <family val="2"/>
    </font>
    <font>
      <sz val="9"/>
      <color indexed="8"/>
      <name val="Arial"/>
      <family val="2"/>
    </font>
  </fonts>
  <fills>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border>
      <left/>
      <right/>
      <top/>
      <bottom/>
      <diagonal/>
    </border>
    <border>
      <left style="thin">
        <color indexed="64"/>
      </left>
      <right/>
      <top/>
      <bottom style="thin">
        <color indexed="64"/>
      </bottom>
      <diagonal/>
    </border>
    <border>
      <left/>
      <right/>
      <top/>
      <bottom style="medium">
        <color theme="4" tint="-0.24994659260841701"/>
      </bottom>
      <diagonal/>
    </border>
    <border>
      <left/>
      <right/>
      <top/>
      <bottom style="thin">
        <color theme="4" tint="-0.24994659260841701"/>
      </bottom>
      <diagonal/>
    </border>
    <border>
      <left/>
      <right/>
      <top style="thin">
        <color theme="4" tint="-0.24994659260841701"/>
      </top>
      <bottom/>
      <diagonal/>
    </border>
    <border>
      <left/>
      <right style="thin">
        <color indexed="64"/>
      </right>
      <top/>
      <bottom style="medium">
        <color theme="4" tint="-0.24994659260841701"/>
      </bottom>
      <diagonal/>
    </border>
    <border>
      <left style="thin">
        <color indexed="64"/>
      </left>
      <right/>
      <top/>
      <bottom style="medium">
        <color theme="4" tint="-0.24994659260841701"/>
      </bottom>
      <diagonal/>
    </border>
    <border>
      <left/>
      <right/>
      <top style="hair">
        <color theme="4" tint="-0.24994659260841701"/>
      </top>
      <bottom/>
      <diagonal/>
    </border>
    <border>
      <left/>
      <right/>
      <top/>
      <bottom style="hair">
        <color theme="4" tint="-0.24994659260841701"/>
      </bottom>
      <diagonal/>
    </border>
    <border>
      <left/>
      <right/>
      <top style="hair">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hair">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hair">
        <color theme="4" tint="-0.24994659260841701"/>
      </bottom>
      <diagonal/>
    </border>
    <border>
      <left/>
      <right/>
      <top style="hair">
        <color theme="4" tint="-0.24994659260841701"/>
      </top>
      <bottom style="medium">
        <color theme="4" tint="-0.24994659260841701"/>
      </bottom>
      <diagonal/>
    </border>
    <border>
      <left style="hair">
        <color theme="4" tint="-0.24994659260841701"/>
      </left>
      <right style="hair">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diagonal/>
    </border>
    <border>
      <left style="medium">
        <color theme="4" tint="-0.24994659260841701"/>
      </left>
      <right style="medium">
        <color theme="4" tint="-0.24994659260841701"/>
      </right>
      <top/>
      <bottom style="medium">
        <color theme="4" tint="-0.24994659260841701"/>
      </bottom>
      <diagonal/>
    </border>
    <border>
      <left/>
      <right/>
      <top style="thin">
        <color theme="4" tint="-0.24994659260841701"/>
      </top>
      <bottom style="thin">
        <color theme="4" tint="-0.24994659260841701"/>
      </bottom>
      <diagonal/>
    </border>
    <border>
      <left/>
      <right/>
      <top style="thin">
        <color theme="4" tint="-0.24994659260841701"/>
      </top>
      <bottom style="hair">
        <color theme="4" tint="-0.24994659260841701"/>
      </bottom>
      <diagonal/>
    </border>
    <border>
      <left/>
      <right/>
      <top style="hair">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thin">
        <color theme="4" tint="-0.24994659260841701"/>
      </bottom>
      <diagonal/>
    </border>
    <border>
      <left style="thin">
        <color theme="4" tint="-0.24994659260841701"/>
      </left>
      <right style="thin">
        <color theme="4" tint="-0.24994659260841701"/>
      </right>
      <top/>
      <bottom style="hair">
        <color theme="4" tint="-0.24994659260841701"/>
      </bottom>
      <diagonal/>
    </border>
    <border>
      <left style="hair">
        <color theme="4" tint="-0.24994659260841701"/>
      </left>
      <right style="hair">
        <color theme="4" tint="-0.24994659260841701"/>
      </right>
      <top style="hair">
        <color theme="4" tint="-0.24994659260841701"/>
      </top>
      <bottom/>
      <diagonal/>
    </border>
    <border>
      <left style="thin">
        <color theme="4" tint="-0.24994659260841701"/>
      </left>
      <right style="thin">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bottom/>
      <diagonal/>
    </border>
    <border>
      <left style="hair">
        <color theme="4" tint="-0.24994659260841701"/>
      </left>
      <right/>
      <top style="hair">
        <color theme="4" tint="-0.24994659260841701"/>
      </top>
      <bottom style="hair">
        <color theme="4" tint="-0.24994659260841701"/>
      </bottom>
      <diagonal/>
    </border>
    <border>
      <left style="hair">
        <color theme="4" tint="-0.24994659260841701"/>
      </left>
      <right/>
      <top style="hair">
        <color theme="4" tint="-0.24994659260841701"/>
      </top>
      <bottom/>
      <diagonal/>
    </border>
    <border>
      <left style="hair">
        <color theme="4" tint="-0.24994659260841701"/>
      </left>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style="medium">
        <color theme="4" tint="-0.24994659260841701"/>
      </left>
      <right style="medium">
        <color theme="4" tint="-0.24994659260841701"/>
      </right>
      <top style="medium">
        <color theme="4" tint="-0.24994659260841701"/>
      </top>
      <bottom/>
      <diagonal/>
    </border>
    <border>
      <left style="thin">
        <color theme="4" tint="-0.24994659260841701"/>
      </left>
      <right/>
      <top style="hair">
        <color theme="4" tint="-0.24994659260841701"/>
      </top>
      <bottom style="hair">
        <color theme="4" tint="-0.24994659260841701"/>
      </bottom>
      <diagonal/>
    </border>
    <border>
      <left style="hair">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hair">
        <color theme="4" tint="-0.24994659260841701"/>
      </right>
      <top style="hair">
        <color theme="4" tint="-0.24994659260841701"/>
      </top>
      <bottom style="hair">
        <color theme="4" tint="-0.24994659260841701"/>
      </bottom>
      <diagonal/>
    </border>
    <border>
      <left/>
      <right/>
      <top style="medium">
        <color theme="4" tint="-0.24994659260841701"/>
      </top>
      <bottom/>
      <diagonal/>
    </border>
    <border>
      <left style="thin">
        <color theme="4" tint="-0.24994659260841701"/>
      </left>
      <right style="hair">
        <color theme="4" tint="-0.24994659260841701"/>
      </right>
      <top style="thin">
        <color theme="4" tint="-0.24994659260841701"/>
      </top>
      <bottom style="thin">
        <color theme="4" tint="-0.24994659260841701"/>
      </bottom>
      <diagonal/>
    </border>
    <border>
      <left style="thin">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top style="thin">
        <color theme="4" tint="-0.24994659260841701"/>
      </top>
      <bottom style="hair">
        <color theme="4" tint="-0.24994659260841701"/>
      </bottom>
      <diagonal/>
    </border>
    <border>
      <left style="thin">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top style="hair">
        <color theme="4" tint="-0.24994659260841701"/>
      </top>
      <bottom style="thin">
        <color theme="4" tint="-0.24994659260841701"/>
      </bottom>
      <diagonal/>
    </border>
    <border>
      <left style="thin">
        <color theme="4" tint="-0.24994659260841701"/>
      </left>
      <right style="hair">
        <color theme="4" tint="-0.24994659260841701"/>
      </right>
      <top/>
      <bottom style="hair">
        <color theme="4" tint="-0.24994659260841701"/>
      </bottom>
      <diagonal/>
    </border>
    <border>
      <left style="hair">
        <color theme="4" tint="-0.24994659260841701"/>
      </left>
      <right style="hair">
        <color theme="4" tint="-0.24994659260841701"/>
      </right>
      <top/>
      <bottom style="hair">
        <color theme="4" tint="-0.24994659260841701"/>
      </bottom>
      <diagonal/>
    </border>
    <border>
      <left style="hair">
        <color theme="4" tint="-0.24994659260841701"/>
      </left>
      <right/>
      <top/>
      <bottom style="hair">
        <color theme="4" tint="-0.24994659260841701"/>
      </bottom>
      <diagonal/>
    </border>
    <border>
      <left style="thin">
        <color theme="4" tint="-0.24994659260841701"/>
      </left>
      <right/>
      <top style="thin">
        <color theme="4" tint="-0.24994659260841701"/>
      </top>
      <bottom/>
      <diagonal/>
    </border>
    <border>
      <left style="hair">
        <color theme="4" tint="-0.24994659260841701"/>
      </left>
      <right/>
      <top/>
      <bottom/>
      <diagonal/>
    </border>
    <border>
      <left/>
      <right style="thin">
        <color theme="4" tint="-0.24994659260841701"/>
      </right>
      <top style="thin">
        <color theme="4" tint="-0.24994659260841701"/>
      </top>
      <bottom/>
      <diagonal/>
    </border>
  </borders>
  <cellStyleXfs count="4">
    <xf numFmtId="0" fontId="0" fillId="0" borderId="0"/>
    <xf numFmtId="0" fontId="22" fillId="0" borderId="0" applyNumberFormat="0" applyFill="0" applyBorder="0" applyAlignment="0" applyProtection="0">
      <alignment vertical="top"/>
      <protection locked="0"/>
    </xf>
    <xf numFmtId="0" fontId="1" fillId="0" borderId="0"/>
    <xf numFmtId="0" fontId="1" fillId="0" borderId="0"/>
  </cellStyleXfs>
  <cellXfs>
    <xf numFmtId="0" fontId="0" fillId="0" borderId="0" xfId="0"/>
    <xf numFmtId="0" fontId="8" fillId="0" borderId="0" xfId="0" applyFont="1"/>
    <xf numFmtId="0" fontId="8" fillId="0" borderId="0" xfId="0" applyFont="1" applyAlignment="1">
      <alignment horizontal="right"/>
    </xf>
    <xf numFmtId="0" fontId="0" fillId="0" borderId="0" xfId="0" applyAlignment="1">
      <alignment vertical="center"/>
    </xf>
    <xf numFmtId="0" fontId="0" fillId="0" borderId="0" xfId="0" applyAlignment="1">
      <alignment vertical="top"/>
    </xf>
    <xf numFmtId="0" fontId="8" fillId="0" borderId="0" xfId="0" applyFont="1" applyAlignment="1">
      <alignment vertical="center"/>
    </xf>
    <xf numFmtId="0" fontId="10" fillId="0" borderId="0" xfId="0" applyFont="1"/>
    <xf numFmtId="0" fontId="9" fillId="0" borderId="0" xfId="0" applyFont="1" applyAlignment="1">
      <alignment vertical="center"/>
    </xf>
    <xf numFmtId="0" fontId="16" fillId="0" borderId="0" xfId="0" applyFont="1"/>
    <xf numFmtId="0" fontId="16" fillId="0" borderId="0" xfId="0" quotePrefix="1" applyFont="1" applyAlignment="1">
      <alignment horizontal="right"/>
    </xf>
    <xf numFmtId="0" fontId="16" fillId="0" borderId="0" xfId="0" quotePrefix="1" applyFont="1" applyAlignment="1">
      <alignment horizontal="right" vertical="top"/>
    </xf>
    <xf numFmtId="0" fontId="17" fillId="0" borderId="0" xfId="0" quotePrefix="1" applyFont="1" applyAlignment="1">
      <alignment horizontal="right" vertical="top"/>
    </xf>
    <xf numFmtId="0" fontId="16" fillId="0" borderId="0" xfId="0" quotePrefix="1" applyFont="1" applyAlignment="1">
      <alignment horizontal="right" vertical="center"/>
    </xf>
    <xf numFmtId="0" fontId="17" fillId="0" borderId="0" xfId="0" quotePrefix="1" applyFont="1" applyAlignment="1">
      <alignment horizontal="right" vertical="center"/>
    </xf>
    <xf numFmtId="0" fontId="9" fillId="0" borderId="0" xfId="0" applyFont="1" applyAlignment="1">
      <alignment horizontal="left" vertical="center"/>
    </xf>
    <xf numFmtId="165" fontId="0" fillId="0" borderId="0" xfId="0" applyNumberFormat="1"/>
    <xf numFmtId="0" fontId="0" fillId="0" borderId="0" xfId="0" applyAlignment="1">
      <alignment horizontal="center"/>
    </xf>
    <xf numFmtId="3" fontId="0" fillId="0" borderId="0" xfId="0" applyNumberFormat="1" applyAlignment="1">
      <alignment vertical="center"/>
    </xf>
    <xf numFmtId="0" fontId="11" fillId="0" borderId="0" xfId="0" applyFont="1"/>
    <xf numFmtId="0" fontId="8" fillId="0" borderId="0" xfId="0" applyFont="1" applyAlignment="1">
      <alignment horizontal="left"/>
    </xf>
    <xf numFmtId="0" fontId="23" fillId="0" borderId="0" xfId="0" applyFont="1"/>
    <xf numFmtId="0" fontId="24" fillId="0" borderId="0" xfId="0" applyFont="1"/>
    <xf numFmtId="0" fontId="12" fillId="0" borderId="0" xfId="0" applyFont="1" applyAlignment="1">
      <alignment vertical="center"/>
    </xf>
    <xf numFmtId="0" fontId="8" fillId="0" borderId="0" xfId="0" applyFont="1" applyAlignment="1">
      <alignment horizontal="right" vertical="center"/>
    </xf>
    <xf numFmtId="0" fontId="8" fillId="0" borderId="2" xfId="0" applyFont="1" applyBorder="1"/>
    <xf numFmtId="0" fontId="8" fillId="0" borderId="3" xfId="0" applyFont="1" applyBorder="1"/>
    <xf numFmtId="0" fontId="8" fillId="0" borderId="4" xfId="0" applyFont="1" applyBorder="1"/>
    <xf numFmtId="0" fontId="10" fillId="0" borderId="2" xfId="0" applyFont="1" applyBorder="1"/>
    <xf numFmtId="0" fontId="8" fillId="0" borderId="5" xfId="0" applyFont="1" applyBorder="1"/>
    <xf numFmtId="0" fontId="8" fillId="0" borderId="6" xfId="0" applyFont="1" applyBorder="1" applyAlignment="1">
      <alignment horizontal="right"/>
    </xf>
    <xf numFmtId="164" fontId="10" fillId="0" borderId="2" xfId="0" applyNumberFormat="1" applyFont="1" applyBorder="1" applyAlignment="1">
      <alignment horizontal="left"/>
    </xf>
    <xf numFmtId="0" fontId="25" fillId="0" borderId="3" xfId="0" applyFont="1" applyBorder="1" applyAlignment="1">
      <alignment horizontal="center" vertical="center"/>
    </xf>
    <xf numFmtId="0" fontId="26" fillId="0" borderId="3" xfId="0" applyFont="1" applyBorder="1" applyAlignment="1">
      <alignment horizontal="left" vertical="center"/>
    </xf>
    <xf numFmtId="0" fontId="18" fillId="0" borderId="3" xfId="0" applyFont="1" applyBorder="1" applyAlignment="1">
      <alignment horizontal="left" vertical="center"/>
    </xf>
    <xf numFmtId="0" fontId="8" fillId="0" borderId="3" xfId="0" applyFont="1" applyBorder="1" applyAlignment="1">
      <alignment vertical="top" wrapText="1"/>
    </xf>
    <xf numFmtId="0" fontId="8" fillId="0" borderId="3" xfId="0" applyFont="1" applyBorder="1" applyAlignment="1">
      <alignment vertical="center"/>
    </xf>
    <xf numFmtId="0" fontId="10" fillId="0" borderId="7" xfId="0" applyFont="1" applyBorder="1" applyAlignment="1">
      <alignment vertical="center"/>
    </xf>
    <xf numFmtId="0" fontId="8" fillId="0" borderId="7" xfId="0" applyFont="1" applyBorder="1" applyAlignment="1">
      <alignment vertical="center"/>
    </xf>
    <xf numFmtId="0" fontId="11" fillId="0" borderId="8" xfId="0" applyFont="1" applyBorder="1"/>
    <xf numFmtId="0" fontId="8" fillId="0" borderId="8" xfId="0" applyFont="1" applyBorder="1"/>
    <xf numFmtId="0" fontId="8" fillId="0" borderId="9" xfId="0" applyFont="1" applyBorder="1"/>
    <xf numFmtId="0" fontId="10" fillId="0" borderId="9" xfId="0" applyFont="1" applyBorder="1" applyAlignment="1">
      <alignment horizontal="center" vertical="center"/>
    </xf>
    <xf numFmtId="0" fontId="10" fillId="0" borderId="0" xfId="0" applyFont="1" applyAlignment="1">
      <alignment horizontal="center" vertical="center"/>
    </xf>
    <xf numFmtId="0" fontId="10" fillId="0" borderId="8" xfId="0" applyFont="1" applyBorder="1"/>
    <xf numFmtId="0" fontId="0" fillId="0" borderId="0" xfId="0" applyAlignment="1">
      <alignment vertical="center"/>
    </xf>
    <xf numFmtId="3" fontId="2" fillId="0" borderId="10" xfId="2" applyNumberFormat="1" applyFont="1" applyBorder="1" applyAlignment="1" applyProtection="1">
      <alignment horizontal="center" textRotation="90" wrapText="1"/>
      <protection locked="0"/>
    </xf>
    <xf numFmtId="1" fontId="2" fillId="0" borderId="10" xfId="2" applyNumberFormat="1" applyFont="1" applyBorder="1" applyAlignment="1">
      <alignment horizontal="center" textRotation="90" wrapText="1"/>
    </xf>
    <xf numFmtId="3" fontId="2" fillId="0" borderId="10" xfId="2" applyNumberFormat="1" applyFont="1" applyBorder="1" applyAlignment="1">
      <alignment horizontal="center" textRotation="90"/>
    </xf>
    <xf numFmtId="0" fontId="2" fillId="0" borderId="9" xfId="2" applyFont="1" applyBorder="1" applyAlignment="1">
      <alignment vertical="center" wrapText="1"/>
    </xf>
    <xf numFmtId="165" fontId="2" fillId="0" borderId="11" xfId="0" quotePrefix="1" applyNumberFormat="1" applyFont="1" applyBorder="1" applyAlignment="1">
      <alignment horizontal="center" vertical="center"/>
    </xf>
    <xf numFmtId="3" fontId="2" fillId="0" borderId="11" xfId="0" applyNumberFormat="1" applyFont="1" applyBorder="1" applyAlignment="1">
      <alignment horizontal="center" vertical="center"/>
    </xf>
    <xf numFmtId="3" fontId="2" fillId="0" borderId="11" xfId="0" applyNumberFormat="1" applyFont="1" applyBorder="1" applyAlignment="1">
      <alignment vertical="center"/>
    </xf>
    <xf numFmtId="1" fontId="2" fillId="0" borderId="11" xfId="0" applyNumberFormat="1" applyFont="1" applyBorder="1" applyAlignment="1">
      <alignment horizontal="center" vertical="center"/>
    </xf>
    <xf numFmtId="0" fontId="2" fillId="0" borderId="9" xfId="0" applyFont="1" applyBorder="1" applyAlignment="1">
      <alignment vertical="center" wrapText="1"/>
    </xf>
    <xf numFmtId="165" fontId="2" fillId="0" borderId="11" xfId="0" applyNumberFormat="1" applyFont="1" applyBorder="1" applyAlignment="1">
      <alignment horizontal="center" vertical="center"/>
    </xf>
    <xf numFmtId="165" fontId="2" fillId="0" borderId="10" xfId="2" applyNumberFormat="1" applyFont="1" applyBorder="1" applyAlignment="1">
      <alignment textRotation="90"/>
    </xf>
    <xf numFmtId="3" fontId="2" fillId="0" borderId="10" xfId="2" applyNumberFormat="1" applyFont="1" applyBorder="1" applyAlignment="1">
      <alignment textRotation="90" wrapText="1"/>
    </xf>
    <xf numFmtId="3" fontId="2" fillId="0" borderId="11" xfId="0" applyNumberFormat="1" applyFont="1" applyBorder="1" applyAlignment="1">
      <alignment vertical="center" wrapText="1"/>
    </xf>
    <xf numFmtId="3" fontId="2" fillId="0" borderId="11" xfId="2" applyNumberFormat="1" applyFont="1" applyBorder="1" applyAlignment="1">
      <alignment vertical="center"/>
    </xf>
    <xf numFmtId="3" fontId="3" fillId="0" borderId="11" xfId="0" applyNumberFormat="1" applyFont="1" applyBorder="1" applyAlignment="1">
      <alignment vertical="center" wrapText="1"/>
    </xf>
    <xf numFmtId="3" fontId="2" fillId="0" borderId="12" xfId="2" applyNumberFormat="1" applyFont="1" applyBorder="1" applyAlignment="1">
      <alignment horizontal="center" textRotation="90" wrapText="1"/>
    </xf>
    <xf numFmtId="3" fontId="2" fillId="0" borderId="13" xfId="2" applyNumberFormat="1" applyFont="1" applyBorder="1" applyAlignment="1">
      <alignment vertical="center"/>
    </xf>
    <xf numFmtId="3" fontId="2" fillId="2" borderId="0" xfId="3" applyNumberFormat="1" applyFont="1" applyFill="1" applyAlignment="1">
      <alignment horizontal="right"/>
    </xf>
    <xf numFmtId="0" fontId="2" fillId="2" borderId="0" xfId="3" applyFont="1" applyFill="1" applyAlignment="1">
      <alignment wrapText="1"/>
    </xf>
    <xf numFmtId="0" fontId="2" fillId="0" borderId="14" xfId="2" applyFont="1" applyBorder="1" applyAlignment="1">
      <alignment vertical="center" wrapText="1"/>
    </xf>
    <xf numFmtId="3" fontId="2" fillId="0" borderId="15" xfId="2" applyNumberFormat="1" applyFont="1" applyBorder="1" applyAlignment="1">
      <alignment vertical="center"/>
    </xf>
    <xf numFmtId="165" fontId="2" fillId="2" borderId="2" xfId="3" applyNumberFormat="1" applyFont="1" applyFill="1" applyBorder="1"/>
    <xf numFmtId="3" fontId="2" fillId="2" borderId="2" xfId="3" applyNumberFormat="1" applyFont="1" applyFill="1" applyBorder="1" applyAlignment="1">
      <alignment horizontal="center"/>
    </xf>
    <xf numFmtId="3" fontId="2" fillId="2" borderId="2" xfId="3" applyNumberFormat="1" applyFont="1" applyFill="1" applyBorder="1"/>
    <xf numFmtId="1" fontId="2" fillId="2" borderId="2" xfId="3" applyNumberFormat="1" applyFont="1" applyFill="1" applyBorder="1" applyAlignment="1">
      <alignment horizontal="center"/>
    </xf>
    <xf numFmtId="0" fontId="2" fillId="2" borderId="2" xfId="3" applyFont="1" applyFill="1" applyBorder="1"/>
    <xf numFmtId="3" fontId="3" fillId="2" borderId="2" xfId="3" applyNumberFormat="1" applyFont="1" applyFill="1" applyBorder="1"/>
    <xf numFmtId="0" fontId="3" fillId="2" borderId="2" xfId="3" applyFont="1" applyFill="1" applyBorder="1"/>
    <xf numFmtId="3" fontId="3" fillId="2" borderId="2" xfId="3" applyNumberFormat="1" applyFont="1" applyFill="1" applyBorder="1"/>
    <xf numFmtId="3" fontId="2" fillId="0" borderId="16" xfId="2" applyNumberFormat="1" applyFont="1" applyBorder="1" applyAlignment="1">
      <alignment vertical="center"/>
    </xf>
    <xf numFmtId="49" fontId="2" fillId="2" borderId="2" xfId="3" applyNumberFormat="1" applyFont="1" applyFill="1" applyBorder="1"/>
    <xf numFmtId="0" fontId="2" fillId="2" borderId="2" xfId="3" applyFont="1" applyFill="1" applyBorder="1"/>
    <xf numFmtId="3" fontId="20" fillId="2" borderId="17" xfId="0" applyNumberFormat="1" applyFont="1" applyFill="1" applyBorder="1" applyAlignment="1">
      <alignment horizontal="right"/>
    </xf>
    <xf numFmtId="3" fontId="2" fillId="0" borderId="11" xfId="2" applyNumberFormat="1" applyFont="1" applyBorder="1" applyAlignment="1">
      <alignment horizontal="center" vertical="center"/>
    </xf>
    <xf numFmtId="3" fontId="2" fillId="0" borderId="15" xfId="2" applyNumberFormat="1" applyFont="1" applyBorder="1" applyAlignment="1">
      <alignment horizontal="center" vertical="center"/>
    </xf>
    <xf numFmtId="3" fontId="2" fillId="0" borderId="15" xfId="0" applyNumberFormat="1" applyFont="1" applyBorder="1" applyAlignment="1">
      <alignment horizontal="center" vertical="center"/>
    </xf>
    <xf numFmtId="1" fontId="2" fillId="0" borderId="15" xfId="0" applyNumberFormat="1" applyFont="1" applyBorder="1" applyAlignment="1">
      <alignment horizontal="center" vertical="center"/>
    </xf>
    <xf numFmtId="165" fontId="2" fillId="0" borderId="15" xfId="0" applyNumberFormat="1" applyFont="1" applyBorder="1" applyAlignment="1">
      <alignment horizontal="center" vertical="center"/>
    </xf>
    <xf numFmtId="3" fontId="3" fillId="2" borderId="2" xfId="3" applyNumberFormat="1" applyFont="1" applyFill="1" applyBorder="1" applyAlignment="1">
      <alignment horizontal="right" vertical="center"/>
    </xf>
    <xf numFmtId="3" fontId="2" fillId="0" borderId="12" xfId="0" applyNumberFormat="1" applyFont="1" applyBorder="1" applyAlignment="1">
      <alignment horizontal="center" textRotation="90" wrapText="1"/>
    </xf>
    <xf numFmtId="3" fontId="2" fillId="0" borderId="13" xfId="0" applyNumberFormat="1" applyFont="1" applyBorder="1"/>
    <xf numFmtId="3" fontId="2" fillId="0" borderId="21" xfId="0" applyNumberFormat="1" applyFont="1" applyBorder="1"/>
    <xf numFmtId="3" fontId="2" fillId="0" borderId="22" xfId="0" applyNumberFormat="1" applyFont="1" applyBorder="1"/>
    <xf numFmtId="3" fontId="19" fillId="0" borderId="9" xfId="0" applyNumberFormat="1" applyFont="1" applyBorder="1"/>
    <xf numFmtId="3" fontId="19" fillId="0" borderId="20" xfId="0" applyNumberFormat="1" applyFont="1" applyBorder="1"/>
    <xf numFmtId="3" fontId="19" fillId="0" borderId="8" xfId="0" applyNumberFormat="1" applyFont="1" applyBorder="1"/>
    <xf numFmtId="3" fontId="19" fillId="0" borderId="18" xfId="0" applyNumberFormat="1" applyFont="1" applyBorder="1" applyAlignment="1">
      <alignment vertical="center" wrapText="1"/>
    </xf>
    <xf numFmtId="0" fontId="8" fillId="0" borderId="9" xfId="0" applyFont="1" applyBorder="1" applyAlignment="1">
      <alignment horizontal="center"/>
    </xf>
    <xf numFmtId="0" fontId="10" fillId="0" borderId="9" xfId="0" applyFont="1" applyBorder="1" applyAlignment="1">
      <alignment horizontal="center"/>
    </xf>
    <xf numFmtId="0" fontId="2" fillId="0" borderId="7" xfId="2" applyFont="1" applyBorder="1" applyAlignment="1">
      <alignment vertical="center" wrapText="1"/>
    </xf>
    <xf numFmtId="165" fontId="2" fillId="0" borderId="23" xfId="0" applyNumberFormat="1" applyFont="1" applyBorder="1" applyAlignment="1">
      <alignment horizontal="center" vertical="center"/>
    </xf>
    <xf numFmtId="3" fontId="2" fillId="0" borderId="23" xfId="0" applyNumberFormat="1" applyFont="1" applyBorder="1" applyAlignment="1">
      <alignment horizontal="center" vertical="center"/>
    </xf>
    <xf numFmtId="1" fontId="2" fillId="0" borderId="23" xfId="0" applyNumberFormat="1" applyFont="1" applyBorder="1" applyAlignment="1">
      <alignment horizontal="center" vertical="center"/>
    </xf>
    <xf numFmtId="3" fontId="2" fillId="0" borderId="23" xfId="2" applyNumberFormat="1" applyFont="1" applyBorder="1" applyAlignment="1">
      <alignment vertical="center"/>
    </xf>
    <xf numFmtId="3" fontId="2" fillId="0" borderId="23" xfId="2" applyNumberFormat="1" applyFont="1" applyBorder="1" applyAlignment="1">
      <alignment horizontal="center" vertical="center"/>
    </xf>
    <xf numFmtId="166" fontId="19" fillId="0" borderId="11" xfId="0" applyNumberFormat="1" applyFont="1" applyBorder="1" applyAlignment="1">
      <alignment horizontal="center" vertical="center"/>
    </xf>
    <xf numFmtId="3" fontId="3" fillId="0" borderId="23" xfId="0" applyNumberFormat="1" applyFont="1" applyBorder="1" applyAlignment="1">
      <alignment vertical="center"/>
    </xf>
    <xf numFmtId="3" fontId="3" fillId="0" borderId="15" xfId="0" applyNumberFormat="1" applyFont="1" applyBorder="1" applyAlignment="1">
      <alignment vertical="center"/>
    </xf>
    <xf numFmtId="3" fontId="2" fillId="0" borderId="24" xfId="0" applyNumberFormat="1" applyFont="1" applyBorder="1"/>
    <xf numFmtId="3" fontId="19" fillId="0" borderId="19" xfId="0" applyNumberFormat="1" applyFont="1" applyBorder="1"/>
    <xf numFmtId="0" fontId="19" fillId="0" borderId="9" xfId="0" applyFont="1" applyBorder="1"/>
    <xf numFmtId="3" fontId="19" fillId="0" borderId="9" xfId="0" applyNumberFormat="1" applyFont="1" applyBorder="1" applyAlignment="1">
      <alignment horizontal="left" vertical="top" wrapText="1"/>
    </xf>
    <xf numFmtId="0" fontId="8" fillId="0" borderId="4" xfId="0" applyFont="1" applyBorder="1"/>
    <xf numFmtId="0" fontId="18" fillId="0" borderId="3" xfId="0" applyFont="1" applyBorder="1" applyAlignment="1">
      <alignment horizontal="left" vertical="center"/>
    </xf>
    <xf numFmtId="0" fontId="26" fillId="3" borderId="4" xfId="0" applyFont="1" applyFill="1" applyBorder="1"/>
    <xf numFmtId="0" fontId="24" fillId="3" borderId="4" xfId="0" applyFont="1" applyFill="1" applyBorder="1"/>
    <xf numFmtId="0" fontId="8" fillId="3" borderId="4" xfId="0" applyFont="1" applyFill="1" applyBorder="1"/>
    <xf numFmtId="0" fontId="26" fillId="3" borderId="0" xfId="0" applyFont="1" applyFill="1"/>
    <xf numFmtId="0" fontId="24" fillId="3" borderId="0" xfId="0" applyFont="1" applyFill="1"/>
    <xf numFmtId="0" fontId="8" fillId="3" borderId="0" xfId="0" applyFont="1" applyFill="1"/>
    <xf numFmtId="0" fontId="27" fillId="3" borderId="0" xfId="0" applyFont="1" applyFill="1"/>
    <xf numFmtId="0" fontId="26" fillId="3" borderId="3" xfId="0" applyFont="1" applyFill="1" applyBorder="1" applyAlignment="1">
      <alignment vertical="top"/>
    </xf>
    <xf numFmtId="0" fontId="27" fillId="3" borderId="3" xfId="0" applyFont="1" applyFill="1" applyBorder="1" applyAlignment="1">
      <alignment vertical="top"/>
    </xf>
    <xf numFmtId="0" fontId="24" fillId="3" borderId="3" xfId="0" applyFont="1" applyFill="1" applyBorder="1" applyAlignment="1">
      <alignment vertical="top"/>
    </xf>
    <xf numFmtId="0" fontId="24" fillId="3" borderId="3" xfId="0" applyFont="1" applyFill="1" applyBorder="1"/>
    <xf numFmtId="0" fontId="8" fillId="3" borderId="3" xfId="0" applyFont="1" applyFill="1" applyBorder="1"/>
    <xf numFmtId="0" fontId="10" fillId="3" borderId="9" xfId="0" applyFont="1" applyFill="1" applyBorder="1" applyAlignment="1">
      <alignment horizontal="center"/>
    </xf>
    <xf numFmtId="0" fontId="10" fillId="3" borderId="9"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25" xfId="0" applyFont="1" applyFill="1" applyBorder="1" applyAlignment="1">
      <alignment horizontal="center" vertical="center"/>
    </xf>
    <xf numFmtId="0" fontId="10" fillId="3" borderId="26" xfId="0" applyFont="1" applyFill="1" applyBorder="1"/>
    <xf numFmtId="0" fontId="8" fillId="3" borderId="9" xfId="0" applyFont="1" applyFill="1" applyBorder="1"/>
    <xf numFmtId="0" fontId="10" fillId="3" borderId="27" xfId="0" applyFont="1" applyFill="1" applyBorder="1"/>
    <xf numFmtId="0" fontId="10" fillId="3" borderId="0" xfId="0" applyFont="1" applyFill="1" applyAlignment="1">
      <alignment horizontal="right"/>
    </xf>
    <xf numFmtId="0" fontId="8" fillId="3" borderId="0" xfId="0" applyFont="1" applyFill="1" applyAlignment="1">
      <alignment vertical="center"/>
    </xf>
    <xf numFmtId="0" fontId="10" fillId="3" borderId="0" xfId="0" applyFont="1" applyFill="1" applyAlignment="1">
      <alignment horizontal="right" vertical="center"/>
    </xf>
    <xf numFmtId="0" fontId="8" fillId="3" borderId="3" xfId="0" applyFont="1" applyFill="1" applyBorder="1" applyAlignment="1">
      <alignment vertical="top"/>
    </xf>
    <xf numFmtId="0" fontId="10" fillId="3" borderId="3" xfId="0" applyFont="1" applyFill="1" applyBorder="1" applyAlignment="1">
      <alignment horizontal="right" vertical="top"/>
    </xf>
    <xf numFmtId="0" fontId="10" fillId="3" borderId="3" xfId="0" applyFont="1" applyFill="1" applyBorder="1" applyAlignment="1">
      <alignment vertical="top"/>
    </xf>
    <xf numFmtId="0" fontId="28" fillId="3" borderId="4" xfId="0" applyFont="1" applyFill="1" applyBorder="1" applyAlignment="1">
      <alignment vertical="center"/>
    </xf>
    <xf numFmtId="0" fontId="28" fillId="3" borderId="4" xfId="0" applyFont="1" applyFill="1" applyBorder="1" applyAlignment="1">
      <alignment horizontal="left" vertical="center"/>
    </xf>
    <xf numFmtId="165" fontId="29" fillId="3" borderId="4" xfId="0" applyNumberFormat="1" applyFont="1" applyFill="1" applyBorder="1" applyAlignment="1">
      <alignment horizontal="left" vertical="center"/>
    </xf>
    <xf numFmtId="0" fontId="29" fillId="3" borderId="4" xfId="0" applyFont="1" applyFill="1" applyBorder="1" applyAlignment="1">
      <alignment horizontal="left" vertical="center"/>
    </xf>
    <xf numFmtId="0" fontId="29" fillId="3" borderId="4" xfId="0" applyFont="1" applyFill="1" applyBorder="1" applyAlignment="1">
      <alignment horizontal="center" vertical="center"/>
    </xf>
    <xf numFmtId="0" fontId="29" fillId="3" borderId="4" xfId="0" applyFont="1" applyFill="1" applyBorder="1" applyAlignment="1">
      <alignment vertical="center"/>
    </xf>
    <xf numFmtId="0" fontId="30" fillId="3" borderId="3" xfId="2" applyFont="1" applyFill="1" applyBorder="1"/>
    <xf numFmtId="0" fontId="31" fillId="3" borderId="3" xfId="2" applyFont="1" applyFill="1" applyBorder="1"/>
    <xf numFmtId="165" fontId="31" fillId="3" borderId="3" xfId="2" applyNumberFormat="1" applyFont="1" applyFill="1" applyBorder="1"/>
    <xf numFmtId="0" fontId="31" fillId="3" borderId="3" xfId="2" applyFont="1" applyFill="1" applyBorder="1" applyAlignment="1">
      <alignment horizontal="center"/>
    </xf>
    <xf numFmtId="0" fontId="29" fillId="3" borderId="3" xfId="2" applyFont="1" applyFill="1" applyBorder="1" applyAlignment="1">
      <alignment horizontal="right" vertical="center"/>
    </xf>
    <xf numFmtId="3" fontId="2" fillId="3" borderId="3" xfId="2" applyNumberFormat="1" applyFont="1" applyFill="1" applyBorder="1" applyAlignment="1">
      <alignment horizontal="center" textRotation="90" wrapText="1"/>
    </xf>
    <xf numFmtId="3" fontId="2" fillId="3" borderId="3" xfId="2" applyNumberFormat="1" applyFont="1" applyFill="1" applyBorder="1" applyAlignment="1">
      <alignment wrapText="1"/>
    </xf>
    <xf numFmtId="3" fontId="2" fillId="3" borderId="10" xfId="2" applyNumberFormat="1" applyFont="1" applyFill="1" applyBorder="1" applyAlignment="1">
      <alignment horizontal="center" textRotation="90" wrapText="1"/>
    </xf>
    <xf numFmtId="3" fontId="6" fillId="3" borderId="28" xfId="2" applyNumberFormat="1" applyFont="1" applyFill="1" applyBorder="1" applyAlignment="1">
      <alignment horizontal="center" textRotation="90" wrapText="1"/>
    </xf>
    <xf numFmtId="3" fontId="21" fillId="3" borderId="29" xfId="2" applyNumberFormat="1" applyFont="1" applyFill="1" applyBorder="1" applyAlignment="1" applyProtection="1">
      <alignment horizontal="center" textRotation="90" wrapText="1"/>
      <protection locked="0"/>
    </xf>
    <xf numFmtId="3" fontId="2" fillId="3" borderId="28" xfId="2" applyNumberFormat="1" applyFont="1" applyFill="1" applyBorder="1" applyAlignment="1">
      <alignment horizontal="center" textRotation="90" wrapText="1"/>
    </xf>
    <xf numFmtId="3" fontId="2" fillId="3" borderId="0" xfId="3" applyNumberFormat="1" applyFont="1" applyFill="1" applyAlignment="1">
      <alignment horizontal="center" vertical="center"/>
    </xf>
    <xf numFmtId="0" fontId="4" fillId="3" borderId="0" xfId="2" applyFont="1" applyFill="1" applyAlignment="1">
      <alignment vertical="center" wrapText="1"/>
    </xf>
    <xf numFmtId="165" fontId="2" fillId="3" borderId="19" xfId="0" applyNumberFormat="1" applyFont="1" applyFill="1" applyBorder="1" applyAlignment="1">
      <alignment vertical="center"/>
    </xf>
    <xf numFmtId="3" fontId="2" fillId="3" borderId="19" xfId="0" applyNumberFormat="1" applyFont="1" applyFill="1" applyBorder="1" applyAlignment="1">
      <alignment vertical="center"/>
    </xf>
    <xf numFmtId="3" fontId="2" fillId="3" borderId="19" xfId="0" applyNumberFormat="1" applyFont="1" applyFill="1" applyBorder="1" applyAlignment="1">
      <alignment vertical="center" wrapText="1"/>
    </xf>
    <xf numFmtId="1" fontId="2" fillId="3" borderId="19" xfId="0" applyNumberFormat="1" applyFont="1" applyFill="1" applyBorder="1" applyAlignment="1">
      <alignment vertical="center"/>
    </xf>
    <xf numFmtId="3" fontId="2" fillId="3" borderId="19" xfId="2" applyNumberFormat="1" applyFont="1" applyFill="1" applyBorder="1" applyAlignment="1">
      <alignment vertical="center"/>
    </xf>
    <xf numFmtId="3" fontId="6" fillId="3" borderId="19" xfId="2" applyNumberFormat="1" applyFont="1" applyFill="1" applyBorder="1" applyAlignment="1">
      <alignment vertical="center"/>
    </xf>
    <xf numFmtId="3" fontId="2" fillId="3" borderId="19" xfId="2" applyNumberFormat="1" applyFont="1" applyFill="1" applyBorder="1" applyAlignment="1">
      <alignment horizontal="right" vertical="center"/>
    </xf>
    <xf numFmtId="3" fontId="5" fillId="3" borderId="0" xfId="2" applyNumberFormat="1" applyFont="1" applyFill="1" applyAlignment="1">
      <alignment horizontal="center" vertical="center"/>
    </xf>
    <xf numFmtId="165" fontId="2" fillId="3" borderId="9" xfId="3" applyNumberFormat="1" applyFont="1" applyFill="1" applyBorder="1" applyAlignment="1">
      <alignment horizontal="center" vertical="center"/>
    </xf>
    <xf numFmtId="0" fontId="4" fillId="3" borderId="9" xfId="2" applyFont="1" applyFill="1" applyBorder="1" applyAlignment="1">
      <alignment vertical="center" wrapText="1"/>
    </xf>
    <xf numFmtId="165" fontId="2" fillId="3" borderId="9" xfId="0" applyNumberFormat="1" applyFont="1" applyFill="1" applyBorder="1" applyAlignment="1">
      <alignment horizontal="center" vertical="center"/>
    </xf>
    <xf numFmtId="3" fontId="2" fillId="3" borderId="9" xfId="0" applyNumberFormat="1" applyFont="1" applyFill="1" applyBorder="1" applyAlignment="1">
      <alignment vertical="center"/>
    </xf>
    <xf numFmtId="3" fontId="2" fillId="3" borderId="9" xfId="0" applyNumberFormat="1" applyFont="1" applyFill="1" applyBorder="1" applyAlignment="1">
      <alignment horizontal="center" vertical="center" wrapText="1"/>
    </xf>
    <xf numFmtId="3" fontId="2" fillId="3" borderId="9" xfId="0" applyNumberFormat="1" applyFont="1" applyFill="1" applyBorder="1" applyAlignment="1">
      <alignment horizontal="center" vertical="center"/>
    </xf>
    <xf numFmtId="1" fontId="2" fillId="3" borderId="9" xfId="0" applyNumberFormat="1" applyFont="1" applyFill="1" applyBorder="1" applyAlignment="1">
      <alignment horizontal="center" vertical="center"/>
    </xf>
    <xf numFmtId="3" fontId="2" fillId="3" borderId="9" xfId="2" applyNumberFormat="1" applyFont="1" applyFill="1" applyBorder="1" applyAlignment="1">
      <alignment horizontal="center" vertical="center"/>
    </xf>
    <xf numFmtId="3" fontId="2" fillId="3" borderId="9" xfId="2" applyNumberFormat="1" applyFont="1" applyFill="1" applyBorder="1" applyAlignment="1">
      <alignment vertical="center"/>
    </xf>
    <xf numFmtId="3" fontId="6" fillId="3" borderId="9" xfId="2" applyNumberFormat="1" applyFont="1" applyFill="1" applyBorder="1" applyAlignment="1">
      <alignment vertical="center"/>
    </xf>
    <xf numFmtId="3" fontId="6" fillId="3" borderId="9" xfId="2" applyNumberFormat="1" applyFont="1" applyFill="1" applyBorder="1" applyAlignment="1">
      <alignment horizontal="right" vertical="center"/>
    </xf>
    <xf numFmtId="3" fontId="5" fillId="3" borderId="9" xfId="2" applyNumberFormat="1" applyFont="1" applyFill="1" applyBorder="1" applyAlignment="1">
      <alignment horizontal="center" vertical="center"/>
    </xf>
    <xf numFmtId="165" fontId="3" fillId="3" borderId="9" xfId="0" applyNumberFormat="1" applyFont="1" applyFill="1" applyBorder="1" applyAlignment="1">
      <alignment horizontal="center" vertical="center"/>
    </xf>
    <xf numFmtId="3" fontId="3" fillId="3" borderId="9" xfId="0" applyNumberFormat="1" applyFont="1" applyFill="1" applyBorder="1" applyAlignment="1">
      <alignment vertical="center"/>
    </xf>
    <xf numFmtId="3" fontId="2" fillId="3" borderId="0" xfId="3" applyNumberFormat="1" applyFont="1" applyFill="1" applyAlignment="1">
      <alignment horizontal="right"/>
    </xf>
    <xf numFmtId="0" fontId="2" fillId="3" borderId="0" xfId="3" applyFont="1" applyFill="1" applyAlignment="1">
      <alignment wrapText="1"/>
    </xf>
    <xf numFmtId="3" fontId="20" fillId="3" borderId="17" xfId="0" applyNumberFormat="1" applyFont="1" applyFill="1" applyBorder="1" applyAlignment="1">
      <alignment horizontal="right"/>
    </xf>
    <xf numFmtId="3" fontId="3" fillId="3" borderId="30" xfId="3" applyNumberFormat="1" applyFont="1" applyFill="1" applyBorder="1"/>
    <xf numFmtId="3" fontId="2" fillId="3" borderId="0" xfId="3" applyNumberFormat="1" applyFont="1" applyFill="1" applyAlignment="1">
      <alignment horizontal="center"/>
    </xf>
    <xf numFmtId="165" fontId="2" fillId="3" borderId="2" xfId="3" applyNumberFormat="1" applyFont="1" applyFill="1" applyBorder="1"/>
    <xf numFmtId="49" fontId="2" fillId="3" borderId="2" xfId="3" applyNumberFormat="1" applyFont="1" applyFill="1" applyBorder="1"/>
    <xf numFmtId="0" fontId="2" fillId="3" borderId="2" xfId="3" applyFont="1" applyFill="1" applyBorder="1"/>
    <xf numFmtId="3" fontId="2" fillId="3" borderId="2" xfId="3" applyNumberFormat="1" applyFont="1" applyFill="1" applyBorder="1" applyAlignment="1">
      <alignment horizontal="center"/>
    </xf>
    <xf numFmtId="3" fontId="2" fillId="3" borderId="2" xfId="3" applyNumberFormat="1" applyFont="1" applyFill="1" applyBorder="1"/>
    <xf numFmtId="1" fontId="2" fillId="3" borderId="2" xfId="3" applyNumberFormat="1" applyFont="1" applyFill="1" applyBorder="1" applyAlignment="1">
      <alignment horizontal="center"/>
    </xf>
    <xf numFmtId="0" fontId="2" fillId="3" borderId="2" xfId="3" applyFont="1" applyFill="1" applyBorder="1"/>
    <xf numFmtId="3" fontId="3" fillId="3" borderId="2" xfId="3" applyNumberFormat="1" applyFont="1" applyFill="1" applyBorder="1"/>
    <xf numFmtId="0" fontId="3" fillId="3" borderId="2" xfId="3" applyFont="1" applyFill="1" applyBorder="1"/>
    <xf numFmtId="3" fontId="3" fillId="3" borderId="2" xfId="3" applyNumberFormat="1" applyFont="1" applyFill="1" applyBorder="1"/>
    <xf numFmtId="3" fontId="3" fillId="3" borderId="2" xfId="3" applyNumberFormat="1" applyFont="1" applyFill="1" applyBorder="1" applyAlignment="1">
      <alignment horizontal="right" vertical="center"/>
    </xf>
    <xf numFmtId="3" fontId="3" fillId="3" borderId="17" xfId="3" applyNumberFormat="1" applyFont="1" applyFill="1" applyBorder="1" applyAlignment="1">
      <alignment vertical="center"/>
    </xf>
    <xf numFmtId="3" fontId="2" fillId="3" borderId="2" xfId="3" applyNumberFormat="1" applyFont="1" applyFill="1" applyBorder="1"/>
    <xf numFmtId="3" fontId="2" fillId="3" borderId="11"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xf>
    <xf numFmtId="3" fontId="2" fillId="3" borderId="11" xfId="0" applyNumberFormat="1" applyFont="1" applyFill="1" applyBorder="1" applyAlignment="1">
      <alignment vertical="center"/>
    </xf>
    <xf numFmtId="3" fontId="19" fillId="3" borderId="11" xfId="0" applyNumberFormat="1" applyFont="1" applyFill="1" applyBorder="1" applyAlignment="1">
      <alignment vertical="center"/>
    </xf>
    <xf numFmtId="3" fontId="2" fillId="3" borderId="23" xfId="0" applyNumberFormat="1" applyFont="1" applyFill="1" applyBorder="1" applyAlignment="1">
      <alignment horizontal="center" vertical="center" wrapText="1"/>
    </xf>
    <xf numFmtId="3" fontId="19" fillId="3" borderId="23" xfId="0" applyNumberFormat="1" applyFont="1" applyFill="1" applyBorder="1" applyAlignment="1">
      <alignment vertical="center"/>
    </xf>
    <xf numFmtId="3" fontId="2" fillId="3" borderId="15" xfId="0" applyNumberFormat="1" applyFont="1" applyFill="1" applyBorder="1" applyAlignment="1">
      <alignment horizontal="center" vertical="center" wrapText="1"/>
    </xf>
    <xf numFmtId="3" fontId="19" fillId="3" borderId="15" xfId="0" applyNumberFormat="1" applyFont="1" applyFill="1" applyBorder="1" applyAlignment="1">
      <alignment vertical="center"/>
    </xf>
    <xf numFmtId="3" fontId="6" fillId="3" borderId="26" xfId="2" applyNumberFormat="1" applyFont="1" applyFill="1" applyBorder="1" applyAlignment="1">
      <alignment horizontal="center" vertical="center"/>
    </xf>
    <xf numFmtId="3" fontId="6" fillId="3" borderId="31" xfId="2" applyNumberFormat="1" applyFont="1" applyFill="1" applyBorder="1" applyAlignment="1">
      <alignment horizontal="right" vertical="center"/>
    </xf>
    <xf numFmtId="3" fontId="6" fillId="3" borderId="32" xfId="2" applyNumberFormat="1" applyFont="1" applyFill="1" applyBorder="1" applyAlignment="1">
      <alignment horizontal="center" vertical="center"/>
    </xf>
    <xf numFmtId="3" fontId="6" fillId="3" borderId="33" xfId="2" applyNumberFormat="1" applyFont="1" applyFill="1" applyBorder="1" applyAlignment="1">
      <alignment horizontal="right" vertical="center"/>
    </xf>
    <xf numFmtId="3" fontId="2" fillId="3" borderId="11" xfId="2" applyNumberFormat="1" applyFont="1" applyFill="1" applyBorder="1" applyAlignment="1">
      <alignment horizontal="center" vertical="center"/>
    </xf>
    <xf numFmtId="3" fontId="2" fillId="3" borderId="23" xfId="2" applyNumberFormat="1" applyFont="1" applyFill="1" applyBorder="1" applyAlignment="1">
      <alignment horizontal="center" vertical="center"/>
    </xf>
    <xf numFmtId="3" fontId="2" fillId="3" borderId="15" xfId="2" applyNumberFormat="1" applyFont="1" applyFill="1" applyBorder="1" applyAlignment="1">
      <alignment horizontal="center" vertical="center"/>
    </xf>
    <xf numFmtId="3" fontId="2" fillId="3" borderId="34" xfId="2" applyNumberFormat="1" applyFont="1" applyFill="1" applyBorder="1" applyAlignment="1">
      <alignment horizontal="center" vertical="center"/>
    </xf>
    <xf numFmtId="3" fontId="2" fillId="3" borderId="26" xfId="2" applyNumberFormat="1" applyFont="1" applyFill="1" applyBorder="1" applyAlignment="1">
      <alignment horizontal="center" vertical="center"/>
    </xf>
    <xf numFmtId="0" fontId="26" fillId="3" borderId="35" xfId="0" applyFont="1" applyFill="1" applyBorder="1" applyAlignment="1">
      <alignment vertical="center"/>
    </xf>
    <xf numFmtId="0" fontId="26" fillId="3" borderId="35" xfId="0" applyFont="1" applyFill="1" applyBorder="1" applyAlignment="1">
      <alignment horizontal="left" vertical="center"/>
    </xf>
    <xf numFmtId="0" fontId="27" fillId="3" borderId="35" xfId="0" applyFont="1" applyFill="1" applyBorder="1" applyAlignment="1">
      <alignment vertical="center"/>
    </xf>
    <xf numFmtId="0" fontId="27" fillId="3" borderId="35" xfId="0" applyFont="1" applyFill="1" applyBorder="1" applyAlignment="1">
      <alignment horizontal="left" vertical="center"/>
    </xf>
    <xf numFmtId="0" fontId="27" fillId="3" borderId="35" xfId="0" applyFont="1" applyFill="1" applyBorder="1" applyAlignment="1">
      <alignment horizontal="right" vertical="center"/>
    </xf>
    <xf numFmtId="0" fontId="32" fillId="3" borderId="0" xfId="0" applyFont="1" applyFill="1" applyAlignment="1">
      <alignment horizontal="left" vertical="center"/>
    </xf>
    <xf numFmtId="0" fontId="27" fillId="3" borderId="0" xfId="0" applyFont="1" applyFill="1" applyAlignment="1">
      <alignment horizontal="right" vertical="center"/>
    </xf>
    <xf numFmtId="164" fontId="26" fillId="3" borderId="0" xfId="0" applyNumberFormat="1" applyFont="1" applyFill="1" applyAlignment="1">
      <alignment horizontal="left" vertical="center"/>
    </xf>
    <xf numFmtId="0" fontId="32" fillId="3" borderId="3" xfId="0" applyFont="1" applyFill="1" applyBorder="1" applyAlignment="1">
      <alignment horizontal="left" vertical="center"/>
    </xf>
    <xf numFmtId="0" fontId="27" fillId="3" borderId="3" xfId="0" applyFont="1" applyFill="1" applyBorder="1" applyAlignment="1">
      <alignment horizontal="right" vertical="center"/>
    </xf>
    <xf numFmtId="3" fontId="2" fillId="3" borderId="4" xfId="0" applyNumberFormat="1" applyFont="1" applyFill="1" applyBorder="1" applyAlignment="1">
      <alignment vertical="center"/>
    </xf>
    <xf numFmtId="0" fontId="2" fillId="3" borderId="4" xfId="0" applyFont="1" applyFill="1" applyBorder="1"/>
    <xf numFmtId="3" fontId="3" fillId="3" borderId="12" xfId="0" applyNumberFormat="1" applyFont="1" applyFill="1" applyBorder="1"/>
    <xf numFmtId="3" fontId="25" fillId="3" borderId="46" xfId="0" applyNumberFormat="1" applyFont="1" applyFill="1" applyBorder="1"/>
    <xf numFmtId="0" fontId="0" fillId="3" borderId="3" xfId="0" applyFill="1" applyBorder="1"/>
    <xf numFmtId="0" fontId="26" fillId="3" borderId="3" xfId="0" applyFont="1" applyFill="1" applyBorder="1"/>
    <xf numFmtId="0" fontId="26" fillId="3" borderId="1" xfId="0" applyFont="1" applyFill="1" applyBorder="1" applyAlignment="1">
      <alignment horizontal="center"/>
    </xf>
    <xf numFmtId="0" fontId="16" fillId="3" borderId="0" xfId="0" applyFont="1" applyFill="1"/>
    <xf numFmtId="0" fontId="8" fillId="0" borderId="7" xfId="0" applyFont="1" applyBorder="1" applyAlignment="1">
      <alignment vertical="center" wrapText="1"/>
    </xf>
    <xf numFmtId="0" fontId="8" fillId="0" borderId="0" xfId="0" applyFont="1" applyAlignment="1">
      <alignment vertical="center" wrapText="1"/>
    </xf>
    <xf numFmtId="0" fontId="18" fillId="3" borderId="0" xfId="0" applyFont="1" applyFill="1"/>
    <xf numFmtId="0" fontId="34" fillId="3" borderId="0" xfId="0" applyFont="1" applyFill="1"/>
    <xf numFmtId="0" fontId="10" fillId="0" borderId="0" xfId="0" applyFont="1" applyAlignment="1">
      <alignment horizontal="left"/>
    </xf>
    <xf numFmtId="3" fontId="10" fillId="3" borderId="0" xfId="0" applyNumberFormat="1" applyFont="1" applyFill="1" applyAlignment="1">
      <alignment horizontal="left"/>
    </xf>
    <xf numFmtId="0" fontId="10" fillId="3" borderId="0" xfId="0" applyFont="1" applyFill="1" applyAlignment="1">
      <alignment horizontal="left"/>
    </xf>
    <xf numFmtId="0" fontId="10" fillId="3" borderId="0" xfId="0" applyFont="1" applyFill="1" applyAlignment="1">
      <alignment horizontal="left" vertical="center" wrapText="1"/>
    </xf>
    <xf numFmtId="0" fontId="10" fillId="0" borderId="3" xfId="0" applyFont="1" applyBorder="1" applyAlignment="1">
      <alignment horizontal="center"/>
    </xf>
    <xf numFmtId="0" fontId="8" fillId="0" borderId="25" xfId="0" applyFont="1" applyBorder="1" applyAlignment="1">
      <alignment horizontal="center" textRotation="90"/>
    </xf>
    <xf numFmtId="0" fontId="8" fillId="0" borderId="44" xfId="0" applyFont="1" applyBorder="1" applyAlignment="1">
      <alignment horizontal="center" textRotation="90"/>
    </xf>
    <xf numFmtId="0" fontId="10" fillId="0" borderId="0" xfId="0" applyFont="1" applyAlignment="1">
      <alignment horizontal="left" vertical="center"/>
    </xf>
    <xf numFmtId="0" fontId="8" fillId="3" borderId="25" xfId="0" applyFont="1" applyFill="1" applyBorder="1" applyAlignment="1">
      <alignment horizontal="center" textRotation="90"/>
    </xf>
    <xf numFmtId="0" fontId="8" fillId="3" borderId="44" xfId="0" applyFont="1" applyFill="1" applyBorder="1" applyAlignment="1">
      <alignment horizontal="center" textRotation="90"/>
    </xf>
    <xf numFmtId="0" fontId="8" fillId="0" borderId="47" xfId="0" applyFont="1" applyBorder="1" applyAlignment="1">
      <alignment horizontal="center" textRotation="90"/>
    </xf>
    <xf numFmtId="0" fontId="8" fillId="0" borderId="45" xfId="0" applyFont="1" applyBorder="1" applyAlignment="1">
      <alignment horizontal="center" textRotation="90"/>
    </xf>
    <xf numFmtId="0" fontId="12" fillId="0" borderId="4" xfId="0" applyFont="1" applyBorder="1" applyAlignment="1">
      <alignment horizontal="left"/>
    </xf>
    <xf numFmtId="4" fontId="10" fillId="0" borderId="0" xfId="0" applyNumberFormat="1" applyFont="1" applyAlignment="1">
      <alignment horizontal="center"/>
    </xf>
    <xf numFmtId="3" fontId="10" fillId="3" borderId="0" xfId="0" applyNumberFormat="1" applyFont="1" applyFill="1" applyAlignment="1">
      <alignment horizontal="left" vertical="center"/>
    </xf>
    <xf numFmtId="0" fontId="10" fillId="3" borderId="0" xfId="0" applyFont="1" applyFill="1" applyAlignment="1">
      <alignment horizontal="left" vertical="center"/>
    </xf>
    <xf numFmtId="0" fontId="10" fillId="0" borderId="0" xfId="0" applyFont="1" applyAlignment="1">
      <alignment horizontal="left" wrapText="1"/>
    </xf>
    <xf numFmtId="0" fontId="3" fillId="0" borderId="0" xfId="1" applyFont="1" applyAlignment="1" applyProtection="1">
      <alignment horizontal="left" wrapText="1"/>
    </xf>
    <xf numFmtId="0" fontId="3" fillId="0" borderId="0" xfId="0" applyFont="1" applyAlignment="1">
      <alignment horizontal="left" wrapText="1"/>
    </xf>
    <xf numFmtId="3" fontId="10" fillId="3" borderId="3" xfId="0" applyNumberFormat="1" applyFont="1" applyFill="1" applyBorder="1" applyAlignment="1">
      <alignment horizontal="left" vertical="top"/>
    </xf>
    <xf numFmtId="0" fontId="10" fillId="3" borderId="3" xfId="0" applyFont="1" applyFill="1" applyBorder="1" applyAlignment="1">
      <alignment horizontal="left" vertical="top"/>
    </xf>
    <xf numFmtId="0" fontId="8" fillId="0" borderId="0" xfId="0" applyFont="1" applyAlignment="1">
      <alignment horizontal="left" vertical="center" wrapText="1"/>
    </xf>
    <xf numFmtId="0" fontId="8" fillId="0" borderId="7" xfId="0" applyFont="1" applyBorder="1" applyAlignment="1">
      <alignment horizontal="left" vertical="center" wrapText="1"/>
    </xf>
    <xf numFmtId="0" fontId="8" fillId="3" borderId="4" xfId="0" applyFont="1" applyFill="1" applyBorder="1" applyAlignment="1">
      <alignment horizontal="left" vertical="top" wrapText="1"/>
    </xf>
    <xf numFmtId="0" fontId="8" fillId="3" borderId="0" xfId="0" applyFont="1" applyFill="1" applyAlignment="1">
      <alignment horizontal="left" vertical="top" wrapText="1"/>
    </xf>
    <xf numFmtId="0" fontId="8" fillId="3" borderId="3" xfId="0" applyFont="1" applyFill="1" applyBorder="1" applyAlignment="1">
      <alignment horizontal="left" vertical="top" wrapText="1"/>
    </xf>
    <xf numFmtId="164" fontId="10" fillId="0" borderId="0" xfId="0" applyNumberFormat="1" applyFont="1" applyAlignment="1">
      <alignment horizontal="left" vertical="center"/>
    </xf>
    <xf numFmtId="0" fontId="33" fillId="0" borderId="4" xfId="0" applyFont="1" applyBorder="1" applyAlignment="1">
      <alignment horizontal="left" vertical="center"/>
    </xf>
    <xf numFmtId="0" fontId="33" fillId="0" borderId="0" xfId="0" applyFont="1" applyAlignment="1">
      <alignment horizontal="left" vertical="center"/>
    </xf>
    <xf numFmtId="164" fontId="10" fillId="0" borderId="0" xfId="0" applyNumberFormat="1" applyFont="1" applyAlignment="1">
      <alignment horizontal="left"/>
    </xf>
    <xf numFmtId="164" fontId="10" fillId="0" borderId="3" xfId="0" applyNumberFormat="1" applyFont="1" applyBorder="1" applyAlignment="1">
      <alignment horizontal="left"/>
    </xf>
    <xf numFmtId="164" fontId="28" fillId="3" borderId="3" xfId="2" applyNumberFormat="1" applyFont="1" applyFill="1" applyBorder="1" applyAlignment="1">
      <alignment horizontal="left" vertical="center"/>
    </xf>
    <xf numFmtId="3" fontId="6" fillId="2" borderId="0" xfId="3" applyNumberFormat="1" applyFont="1" applyFill="1" applyAlignment="1">
      <alignment horizontal="right"/>
    </xf>
    <xf numFmtId="0" fontId="7" fillId="2" borderId="0" xfId="3" applyFont="1" applyFill="1"/>
    <xf numFmtId="3" fontId="6" fillId="3" borderId="0" xfId="3" applyNumberFormat="1" applyFont="1" applyFill="1" applyAlignment="1">
      <alignment horizontal="right"/>
    </xf>
    <xf numFmtId="0" fontId="7" fillId="3" borderId="0" xfId="3" applyFont="1" applyFill="1"/>
    <xf numFmtId="3" fontId="2" fillId="3" borderId="2" xfId="3" applyNumberFormat="1" applyFont="1" applyFill="1" applyBorder="1" applyAlignment="1">
      <alignment horizontal="left"/>
    </xf>
    <xf numFmtId="0" fontId="2" fillId="3" borderId="2" xfId="3" applyFont="1" applyFill="1" applyBorder="1"/>
    <xf numFmtId="3" fontId="2" fillId="2" borderId="2" xfId="3" applyNumberFormat="1" applyFont="1" applyFill="1" applyBorder="1" applyAlignment="1">
      <alignment horizontal="left"/>
    </xf>
    <xf numFmtId="0" fontId="2" fillId="2" borderId="2" xfId="3" applyFont="1" applyFill="1" applyBorder="1"/>
    <xf numFmtId="3" fontId="25" fillId="3" borderId="4" xfId="0" applyNumberFormat="1" applyFont="1" applyFill="1" applyBorder="1" applyAlignment="1">
      <alignment horizontal="right"/>
    </xf>
    <xf numFmtId="0" fontId="27" fillId="3" borderId="4" xfId="0" applyFont="1" applyFill="1" applyBorder="1" applyAlignment="1">
      <alignment horizontal="right"/>
    </xf>
    <xf numFmtId="0" fontId="27" fillId="3" borderId="48" xfId="0" applyFont="1" applyFill="1" applyBorder="1" applyAlignment="1">
      <alignment horizontal="right"/>
    </xf>
    <xf numFmtId="0" fontId="32" fillId="3" borderId="0" xfId="0" applyFont="1" applyFill="1" applyAlignment="1">
      <alignment horizontal="left" vertical="center"/>
    </xf>
    <xf numFmtId="0" fontId="32" fillId="3" borderId="3" xfId="0" applyFont="1" applyFill="1" applyBorder="1" applyAlignment="1">
      <alignment horizontal="left" vertical="center"/>
    </xf>
    <xf numFmtId="0" fontId="18" fillId="3" borderId="0" xfId="0" applyFont="1" applyFill="1" applyAlignment="1">
      <alignment horizontal="left"/>
    </xf>
    <xf numFmtId="0" fontId="8" fillId="0" borderId="0" xfId="0" applyFont="1" applyAlignment="1">
      <alignment horizontal="left" wrapText="1"/>
    </xf>
    <xf numFmtId="0" fontId="8" fillId="0" borderId="0" xfId="0" applyFont="1" applyAlignment="1">
      <alignment horizontal="left"/>
    </xf>
    <xf numFmtId="0" fontId="15" fillId="0" borderId="0" xfId="0" applyFont="1" applyAlignment="1">
      <alignment horizontal="left" wrapText="1"/>
    </xf>
    <xf numFmtId="165" fontId="2" fillId="3" borderId="14" xfId="3" applyNumberFormat="1" applyFont="1" applyFill="1" applyBorder="1" applyAlignment="1">
      <alignment horizontal="center" vertical="center"/>
    </xf>
    <xf numFmtId="3" fontId="2" fillId="3" borderId="18" xfId="0" applyNumberFormat="1" applyFont="1" applyFill="1" applyBorder="1" applyAlignment="1">
      <alignment horizontal="left" wrapText="1"/>
    </xf>
    <xf numFmtId="3" fontId="2" fillId="3" borderId="18" xfId="0" applyNumberFormat="1" applyFont="1" applyFill="1" applyBorder="1" applyAlignment="1">
      <alignment horizontal="center" textRotation="90"/>
    </xf>
    <xf numFmtId="3" fontId="2" fillId="3" borderId="18" xfId="0" applyNumberFormat="1" applyFont="1" applyFill="1" applyBorder="1"/>
    <xf numFmtId="165" fontId="13" fillId="3" borderId="19" xfId="0" applyNumberFormat="1" applyFont="1" applyFill="1" applyBorder="1" applyAlignment="1">
      <alignment horizontal="left" wrapText="1"/>
    </xf>
    <xf numFmtId="165" fontId="2" fillId="3" borderId="19" xfId="0" applyNumberFormat="1" applyFont="1" applyFill="1" applyBorder="1" applyAlignment="1">
      <alignment horizontal="center" wrapText="1"/>
    </xf>
    <xf numFmtId="0" fontId="2" fillId="3" borderId="19" xfId="0" applyFont="1" applyFill="1" applyBorder="1"/>
    <xf numFmtId="165" fontId="2" fillId="3" borderId="9" xfId="0" applyNumberFormat="1" applyFont="1" applyFill="1" applyBorder="1" applyAlignment="1">
      <alignment horizontal="center"/>
    </xf>
    <xf numFmtId="0" fontId="2" fillId="3" borderId="9" xfId="0" applyFont="1" applyFill="1" applyBorder="1"/>
    <xf numFmtId="165" fontId="2" fillId="3" borderId="20" xfId="0" applyNumberFormat="1" applyFont="1" applyFill="1" applyBorder="1" applyAlignment="1">
      <alignment horizontal="center"/>
    </xf>
    <xf numFmtId="0" fontId="2" fillId="3" borderId="20" xfId="0" applyFont="1" applyFill="1" applyBorder="1"/>
    <xf numFmtId="0" fontId="13" fillId="3" borderId="8" xfId="0" applyFont="1" applyFill="1" applyBorder="1"/>
    <xf numFmtId="165" fontId="2" fillId="3" borderId="4" xfId="0" applyNumberFormat="1" applyFont="1" applyFill="1" applyBorder="1" applyAlignment="1">
      <alignment horizontal="center"/>
    </xf>
    <xf numFmtId="0" fontId="2" fillId="3" borderId="8" xfId="0" applyFont="1" applyFill="1" applyBorder="1"/>
    <xf numFmtId="165" fontId="2" fillId="3" borderId="8" xfId="0" applyNumberFormat="1" applyFont="1" applyFill="1" applyBorder="1" applyAlignment="1">
      <alignment horizontal="center"/>
    </xf>
    <xf numFmtId="3" fontId="2" fillId="0" borderId="36" xfId="0" applyNumberFormat="1" applyFont="1" applyFill="1" applyBorder="1" applyAlignment="1">
      <alignment horizontal="center" textRotation="90" wrapText="1"/>
    </xf>
    <xf numFmtId="1" fontId="2" fillId="0" borderId="10" xfId="0" applyNumberFormat="1" applyFont="1" applyFill="1" applyBorder="1" applyAlignment="1">
      <alignment horizontal="center" textRotation="90" wrapText="1"/>
    </xf>
    <xf numFmtId="3" fontId="2" fillId="0" borderId="28" xfId="0" applyNumberFormat="1" applyFont="1" applyFill="1" applyBorder="1" applyAlignment="1">
      <alignment horizontal="center" textRotation="90" wrapText="1"/>
    </xf>
    <xf numFmtId="3" fontId="2" fillId="0" borderId="36" xfId="0" applyNumberFormat="1" applyFont="1" applyFill="1" applyBorder="1" applyAlignment="1">
      <alignment horizontal="center" textRotation="90"/>
    </xf>
    <xf numFmtId="3" fontId="2" fillId="0" borderId="18" xfId="0" applyNumberFormat="1" applyFont="1" applyFill="1" applyBorder="1" applyAlignment="1">
      <alignment horizontal="center" textRotation="90" wrapText="1"/>
    </xf>
    <xf numFmtId="3" fontId="2" fillId="0" borderId="37" xfId="0" applyNumberFormat="1" applyFont="1" applyFill="1" applyBorder="1" applyAlignment="1">
      <alignment horizontal="center"/>
    </xf>
    <xf numFmtId="1" fontId="2" fillId="0" borderId="38" xfId="0" applyNumberFormat="1" applyFont="1" applyFill="1" applyBorder="1" applyAlignment="1">
      <alignment horizontal="center"/>
    </xf>
    <xf numFmtId="3" fontId="2" fillId="0" borderId="39" xfId="0" applyNumberFormat="1" applyFont="1" applyFill="1" applyBorder="1" applyAlignment="1">
      <alignment horizontal="center"/>
    </xf>
    <xf numFmtId="3" fontId="2" fillId="0" borderId="19" xfId="0" applyNumberFormat="1" applyFont="1" applyFill="1" applyBorder="1" applyAlignment="1">
      <alignment horizontal="center"/>
    </xf>
    <xf numFmtId="3" fontId="2" fillId="0" borderId="34" xfId="0" applyNumberFormat="1" applyFont="1" applyFill="1" applyBorder="1" applyAlignment="1">
      <alignment horizontal="center"/>
    </xf>
    <xf numFmtId="1" fontId="2" fillId="0" borderId="11" xfId="0" applyNumberFormat="1" applyFont="1" applyFill="1" applyBorder="1" applyAlignment="1">
      <alignment horizontal="center"/>
    </xf>
    <xf numFmtId="3" fontId="2" fillId="0" borderId="26" xfId="0" applyNumberFormat="1" applyFont="1" applyFill="1" applyBorder="1" applyAlignment="1">
      <alignment horizontal="center"/>
    </xf>
    <xf numFmtId="3" fontId="2" fillId="0" borderId="9" xfId="0" applyNumberFormat="1" applyFont="1" applyFill="1" applyBorder="1" applyAlignment="1">
      <alignment horizontal="center"/>
    </xf>
    <xf numFmtId="3" fontId="2" fillId="0" borderId="40" xfId="0" applyNumberFormat="1" applyFont="1" applyFill="1" applyBorder="1" applyAlignment="1">
      <alignment horizontal="center"/>
    </xf>
    <xf numFmtId="1" fontId="2" fillId="0" borderId="41" xfId="0" applyNumberFormat="1" applyFont="1" applyFill="1" applyBorder="1" applyAlignment="1">
      <alignment horizontal="center"/>
    </xf>
    <xf numFmtId="3" fontId="2" fillId="0" borderId="42" xfId="0" applyNumberFormat="1" applyFont="1" applyFill="1" applyBorder="1" applyAlignment="1">
      <alignment horizontal="center"/>
    </xf>
    <xf numFmtId="3" fontId="2" fillId="0" borderId="20" xfId="0" applyNumberFormat="1" applyFont="1" applyFill="1" applyBorder="1" applyAlignment="1">
      <alignment horizontal="center"/>
    </xf>
    <xf numFmtId="3" fontId="2" fillId="0" borderId="43" xfId="0" applyNumberFormat="1" applyFont="1" applyFill="1" applyBorder="1" applyAlignment="1">
      <alignment horizontal="center"/>
    </xf>
    <xf numFmtId="1" fontId="2" fillId="0" borderId="44" xfId="0" applyNumberFormat="1" applyFont="1" applyFill="1" applyBorder="1" applyAlignment="1">
      <alignment horizontal="center"/>
    </xf>
    <xf numFmtId="3" fontId="2" fillId="0" borderId="45" xfId="0" applyNumberFormat="1" applyFont="1" applyFill="1" applyBorder="1" applyAlignment="1">
      <alignment horizontal="center"/>
    </xf>
    <xf numFmtId="3" fontId="2" fillId="0" borderId="8" xfId="0" applyNumberFormat="1" applyFont="1" applyFill="1" applyBorder="1" applyAlignment="1">
      <alignment horizontal="center"/>
    </xf>
  </cellXfs>
  <cellStyles count="4">
    <cellStyle name="Link" xfId="1" builtinId="8"/>
    <cellStyle name="Normal" xfId="0" builtinId="0"/>
    <cellStyle name="Normal 2" xfId="2" xr:uid="{00000000-0005-0000-0000-000002000000}"/>
    <cellStyle name="Normal 3" xfId="3" xr:uid="{00000000-0005-0000-0000-000003000000}"/>
  </cellStyles>
  <dxfs count="4">
    <dxf>
      <fill>
        <patternFill>
          <bgColor rgb="FF92D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628650</xdr:colOff>
      <xdr:row>0</xdr:row>
      <xdr:rowOff>95250</xdr:rowOff>
    </xdr:from>
    <xdr:to>
      <xdr:col>13</xdr:col>
      <xdr:colOff>651199</xdr:colOff>
      <xdr:row>3</xdr:row>
      <xdr:rowOff>235350</xdr:rowOff>
    </xdr:to>
    <xdr:pic>
      <xdr:nvPicPr>
        <xdr:cNvPr id="13" name="Billede 12">
          <a:extLst>
            <a:ext uri="{FF2B5EF4-FFF2-40B4-BE49-F238E27FC236}">
              <a16:creationId xmlns:a16="http://schemas.microsoft.com/office/drawing/2014/main" id="{63C83DA1-B815-426B-A0C8-12A7C6765C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5700" y="95250"/>
          <a:ext cx="746449" cy="86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heetViews>
    <sheetView workbookViewId="0">
      <selection activeCell="A28" sqref="A28"/>
    </sheetView>
  </sheetViews>
  <sheetFormatPr defaultRowHeight="14.5" x14ac:dyDescent="0.35"/>
  <cols>
    <col min="1" max="1" width="14.6328125" style="1" customWidth="1"/>
    <col min="2" max="2" width="11.36328125" style="1" customWidth="1"/>
    <col min="3" max="3" width="2.6328125" style="1" customWidth="1"/>
    <col min="4" max="4" width="9.36328125" style="1" customWidth="1"/>
    <col min="5" max="8" width="3.36328125" style="1" customWidth="1"/>
    <col min="9" max="9" width="2.6328125" style="1" customWidth="1"/>
    <col min="10" max="10" width="18.90625" style="1" customWidth="1"/>
    <col min="11" max="11" width="2.6328125" style="1" customWidth="1"/>
    <col min="12" max="12" width="4.6328125" style="1" customWidth="1"/>
    <col min="13" max="14" width="10.36328125" style="1" customWidth="1"/>
  </cols>
  <sheetData>
    <row r="1" spans="1:14" ht="22.25" customHeight="1" x14ac:dyDescent="0.35">
      <c r="A1" t="s" s="259">
        <v>11</v>
      </c>
      <c r="B1" s="259"/>
      <c r="C1" s="259"/>
      <c r="D1" s="259"/>
      <c r="E1" s="259"/>
      <c r="F1" s="26"/>
      <c r="G1" s="26"/>
      <c r="H1" s="107"/>
      <c r="I1" s="109"/>
      <c r="J1" t="s" s="109">
        <v>133</v>
      </c>
      <c r="K1" s="110"/>
      <c r="L1" s="110"/>
      <c r="M1" s="110"/>
      <c r="N1" s="111"/>
    </row>
    <row r="2" spans="1:14" ht="17.399999999999999" customHeight="1" x14ac:dyDescent="0.35">
      <c r="A2" s="260"/>
      <c r="B2" s="260"/>
      <c r="C2" s="260"/>
      <c r="D2" s="260"/>
      <c r="E2" s="260"/>
      <c r="I2" s="112"/>
      <c r="J2" t="s" s="112">
        <v>134</v>
      </c>
      <c r="K2" s="113"/>
      <c r="L2" s="113"/>
      <c r="M2" s="113"/>
      <c r="N2" s="114"/>
    </row>
    <row r="3" spans="1:14" ht="18" x14ac:dyDescent="0.4">
      <c r="A3" t="s" s="20">
        <v>138</v>
      </c>
      <c r="B3" s="21"/>
      <c r="C3" s="21"/>
      <c r="D3" s="21"/>
      <c r="E3" s="21"/>
      <c r="I3" s="112"/>
      <c r="J3" t="s" s="112">
        <v>178</v>
      </c>
      <c r="K3" s="115"/>
      <c r="L3" s="113"/>
      <c r="M3" s="113"/>
      <c r="N3" s="114"/>
    </row>
    <row r="4" spans="1:14" ht="24.65" customHeight="1" x14ac:dyDescent="0.35">
      <c r="A4" t="s" s="31">
        <v>140</v>
      </c>
      <c r="B4" t="s" s="32">
        <v>187</v>
      </c>
      <c r="C4" s="33"/>
      <c r="D4" s="33"/>
      <c r="E4" s="33"/>
      <c r="F4" s="33"/>
      <c r="G4" s="33"/>
      <c r="H4" s="108"/>
      <c r="I4" s="116"/>
      <c r="J4" t="s" s="116">
        <v>179</v>
      </c>
      <c r="K4" s="117"/>
      <c r="L4" s="118"/>
      <c r="M4" s="119"/>
      <c r="N4" s="120"/>
    </row>
    <row r="5" spans="1:14" x14ac:dyDescent="0.35">
      <c r="A5" t="s" s="1">
        <v>9</v>
      </c>
      <c r="B5" t="s" s="6">
        <v>188</v>
      </c>
      <c r="I5" t="s" s="1">
        <v>12</v>
      </c>
      <c r="K5" t="s" s="261">
        <v>189</v>
      </c>
      <c r="L5" s="261"/>
      <c r="M5" s="261"/>
    </row>
    <row r="6" spans="1:14" ht="14.4" customHeight="1" x14ac:dyDescent="0.35">
      <c r="A6" t="s" s="1">
        <v>10</v>
      </c>
      <c r="B6" t="s" s="248">
        <v>187</v>
      </c>
      <c r="C6" s="248"/>
      <c r="D6" s="248"/>
      <c r="E6" s="248"/>
      <c r="F6" s="248"/>
      <c r="G6" s="248"/>
      <c r="I6" t="s" s="1">
        <v>13</v>
      </c>
      <c r="K6" t="s" s="232">
        <v>172</v>
      </c>
      <c r="L6" s="232"/>
      <c r="M6" s="232"/>
    </row>
    <row r="7" spans="1:14" ht="12.65" customHeight="1" x14ac:dyDescent="0.35">
      <c r="A7" s="25"/>
      <c r="B7" s="34"/>
      <c r="C7" s="25"/>
      <c r="D7" s="25"/>
      <c r="E7" s="25"/>
      <c r="F7" s="25"/>
      <c r="G7" s="25"/>
      <c r="H7" s="25"/>
      <c r="I7" t="s" s="25">
        <v>14</v>
      </c>
      <c r="J7" s="25"/>
      <c r="K7" t="s" s="262">
        <v>189</v>
      </c>
      <c r="L7" s="262"/>
      <c r="M7" s="262"/>
      <c r="N7" s="25"/>
    </row>
    <row r="8" spans="1:14" ht="14.4" customHeight="1" x14ac:dyDescent="0.35">
      <c r="A8" t="s" s="255">
        <v>190</v>
      </c>
      <c r="B8" s="255"/>
      <c r="C8" s="255"/>
      <c r="D8" s="255"/>
      <c r="E8" s="255"/>
      <c r="F8" s="255"/>
      <c r="G8" s="255"/>
      <c r="H8" s="26"/>
      <c r="I8" t="s" s="26">
        <v>15</v>
      </c>
      <c r="J8" s="26"/>
      <c r="K8" s="26"/>
      <c r="L8" s="26"/>
      <c r="M8" s="26"/>
      <c r="N8" s="26"/>
    </row>
    <row r="9" spans="1:14" x14ac:dyDescent="0.35">
      <c r="A9" s="256"/>
      <c r="B9" s="256"/>
      <c r="C9" s="256"/>
      <c r="D9" s="256"/>
      <c r="E9" s="256"/>
      <c r="F9" s="256"/>
      <c r="G9" s="256"/>
      <c r="I9" t="s" s="6">
        <v>125</v>
      </c>
    </row>
    <row r="10" spans="1:14" x14ac:dyDescent="0.35">
      <c r="A10" s="256"/>
      <c r="B10" s="256"/>
      <c r="C10" s="256"/>
      <c r="D10" s="256"/>
      <c r="E10" s="256"/>
      <c r="F10" s="256"/>
      <c r="G10" s="256"/>
      <c r="I10" t="s" s="6">
        <v>187</v>
      </c>
    </row>
    <row r="11" spans="1:14" x14ac:dyDescent="0.35">
      <c r="A11" s="256"/>
      <c r="B11" s="256"/>
      <c r="C11" s="256"/>
      <c r="D11" s="256"/>
      <c r="E11" s="256"/>
      <c r="F11" s="256"/>
      <c r="G11" s="256"/>
      <c r="I11" t="s" s="6">
        <v>125</v>
      </c>
    </row>
    <row r="12" spans="1:14" x14ac:dyDescent="0.35">
      <c r="A12" s="256"/>
      <c r="B12" s="256"/>
      <c r="C12" s="256"/>
      <c r="D12" s="256"/>
      <c r="E12" s="256"/>
      <c r="F12" s="256"/>
      <c r="G12" s="256"/>
    </row>
    <row r="13" spans="1:14" x14ac:dyDescent="0.35">
      <c r="A13" s="256"/>
      <c r="B13" s="256"/>
      <c r="C13" s="256"/>
      <c r="D13" s="256"/>
      <c r="E13" s="256"/>
      <c r="F13" s="256"/>
      <c r="G13" s="256"/>
    </row>
    <row r="14" spans="1:14" ht="17" customHeight="1" x14ac:dyDescent="0.35">
      <c r="A14" s="256"/>
      <c r="B14" s="256"/>
      <c r="C14" s="256"/>
      <c r="D14" s="256"/>
      <c r="E14" s="256"/>
      <c r="F14" s="256"/>
      <c r="G14" s="256"/>
    </row>
    <row r="15" spans="1:14" ht="24" customHeight="1" x14ac:dyDescent="0.35">
      <c r="A15" s="256"/>
      <c r="B15" s="256"/>
      <c r="C15" s="256"/>
      <c r="D15" s="256"/>
      <c r="E15" s="256"/>
      <c r="F15" s="256"/>
      <c r="G15" s="256"/>
      <c r="H15" s="36"/>
      <c r="I15" t="s" s="36">
        <v>150</v>
      </c>
      <c r="J15" s="37"/>
      <c r="K15" s="37"/>
      <c r="L15" s="37"/>
      <c r="M15" s="37"/>
      <c r="N15" s="37"/>
    </row>
    <row r="16" spans="1:14" x14ac:dyDescent="0.35">
      <c r="A16" s="256"/>
      <c r="B16" s="256"/>
      <c r="C16" s="256"/>
      <c r="D16" s="256"/>
      <c r="E16" s="256"/>
      <c r="F16" s="256"/>
      <c r="G16" s="256"/>
      <c r="H16" t="s" s="1">
        <v>27</v>
      </c>
      <c r="I16" t="s" s="1">
        <v>137</v>
      </c>
      <c r="K16" s="121"/>
      <c r="L16" s="92">
        <v>5</v>
      </c>
    </row>
    <row r="17" spans="1:14" x14ac:dyDescent="0.35">
      <c r="A17" s="256"/>
      <c r="B17" s="256"/>
      <c r="C17" s="256"/>
      <c r="D17" s="256"/>
      <c r="E17" s="256"/>
      <c r="F17" s="256"/>
      <c r="G17" s="256"/>
      <c r="K17" s="121"/>
      <c r="L17" s="92">
        <v>4</v>
      </c>
    </row>
    <row r="18" spans="1:14" x14ac:dyDescent="0.35">
      <c r="A18" s="256"/>
      <c r="B18" s="256"/>
      <c r="C18" s="256"/>
      <c r="D18" s="256"/>
      <c r="E18" s="256"/>
      <c r="F18" s="256"/>
      <c r="G18" s="256"/>
      <c r="I18" t="s" s="1">
        <v>16</v>
      </c>
      <c r="K18" s="121"/>
      <c r="L18" s="93">
        <v>3</v>
      </c>
    </row>
    <row r="19" spans="1:14" x14ac:dyDescent="0.35">
      <c r="A19" s="256"/>
      <c r="B19" s="256"/>
      <c r="C19" s="256"/>
      <c r="D19" s="256"/>
      <c r="E19" s="256"/>
      <c r="F19" s="256"/>
      <c r="G19" s="256"/>
      <c r="K19" s="121"/>
      <c r="L19" s="92">
        <v>2</v>
      </c>
    </row>
    <row r="20" spans="1:14" x14ac:dyDescent="0.35">
      <c r="A20" s="256"/>
      <c r="B20" s="256"/>
      <c r="C20" s="256"/>
      <c r="D20" s="256"/>
      <c r="E20" s="256"/>
      <c r="F20" s="256"/>
      <c r="G20" s="256"/>
      <c r="H20" s="18"/>
      <c r="I20" t="s" s="1">
        <v>17</v>
      </c>
      <c r="K20" s="121"/>
      <c r="L20" s="92">
        <v>1</v>
      </c>
    </row>
    <row r="21" spans="1:14" ht="9" customHeight="1" x14ac:dyDescent="0.35">
      <c r="A21" s="256"/>
      <c r="B21" s="256"/>
      <c r="C21" s="256"/>
      <c r="D21" s="256"/>
      <c r="E21" s="256"/>
      <c r="F21" s="256"/>
      <c r="G21" s="256"/>
      <c r="H21" s="38"/>
      <c r="I21" s="39"/>
      <c r="J21" s="39"/>
      <c r="K21" s="39"/>
      <c r="L21" s="39"/>
      <c r="M21" s="39"/>
      <c r="N21" s="39"/>
    </row>
    <row r="22" spans="1:14" ht="14.4" customHeight="1" x14ac:dyDescent="0.35">
      <c r="A22" s="256"/>
      <c r="B22" s="256"/>
      <c r="C22" s="256"/>
      <c r="D22" s="256"/>
      <c r="E22" s="256"/>
      <c r="F22" s="256"/>
      <c r="G22" s="256"/>
      <c r="H22" s="228"/>
      <c r="I22" t="s" s="254">
        <v>18</v>
      </c>
      <c r="J22" s="254"/>
      <c r="K22" s="254"/>
      <c r="L22" s="254"/>
      <c r="M22" s="254"/>
      <c r="N22" s="254"/>
    </row>
    <row r="23" spans="1:14" ht="12" customHeight="1" x14ac:dyDescent="0.35">
      <c r="A23" s="256"/>
      <c r="B23" s="256"/>
      <c r="C23" s="256"/>
      <c r="D23" s="256"/>
      <c r="E23" s="256"/>
      <c r="F23" s="256"/>
      <c r="G23" s="256"/>
      <c r="H23" s="229"/>
      <c r="I23" s="253"/>
      <c r="J23" s="253"/>
      <c r="K23" s="253"/>
      <c r="L23" s="253"/>
      <c r="M23" s="253"/>
      <c r="N23" s="253"/>
    </row>
    <row r="24" spans="1:14" x14ac:dyDescent="0.35">
      <c r="A24" s="256"/>
      <c r="B24" s="256"/>
      <c r="C24" s="256"/>
      <c r="D24" s="256"/>
      <c r="E24" s="256"/>
      <c r="F24" s="256"/>
      <c r="G24" s="256"/>
      <c r="H24" s="19"/>
      <c r="I24" s="122"/>
      <c r="J24" t="s" s="19">
        <v>175</v>
      </c>
      <c r="K24" s="122"/>
      <c r="L24" t="s" s="1">
        <v>176</v>
      </c>
    </row>
    <row r="25" spans="1:14" ht="18.649999999999999" customHeight="1" x14ac:dyDescent="0.35">
      <c r="A25" s="256"/>
      <c r="B25" s="256"/>
      <c r="C25" s="256"/>
      <c r="D25" s="256"/>
      <c r="E25" s="256"/>
      <c r="F25" s="256"/>
      <c r="G25" s="256"/>
      <c r="H25" s="43"/>
      <c r="I25" t="s" s="43">
        <v>19</v>
      </c>
      <c r="J25" s="39"/>
      <c r="K25" s="39"/>
      <c r="L25" s="39"/>
      <c r="M25" s="39"/>
      <c r="N25" s="39"/>
    </row>
    <row r="26" spans="1:14" ht="23" customHeight="1" x14ac:dyDescent="0.35">
      <c r="A26" s="256"/>
      <c r="B26" s="256"/>
      <c r="C26" s="256"/>
      <c r="D26" s="256"/>
      <c r="E26" s="256"/>
      <c r="F26" s="256"/>
      <c r="G26" s="256"/>
      <c r="H26" s="5"/>
      <c r="I26" t="s" s="5">
        <v>167</v>
      </c>
      <c r="K26" t="s" s="1">
        <v>189</v>
      </c>
    </row>
    <row r="27" spans="1:14" ht="23" customHeight="1" x14ac:dyDescent="0.35">
      <c r="A27" s="257"/>
      <c r="B27" s="257"/>
      <c r="C27" s="257"/>
      <c r="D27" s="257"/>
      <c r="E27" s="257"/>
      <c r="F27" s="257"/>
      <c r="G27" s="257"/>
      <c r="H27" s="35"/>
      <c r="I27" t="s" s="35">
        <v>191</v>
      </c>
      <c r="J27" s="25"/>
      <c r="K27" s="25"/>
      <c r="L27" s="25"/>
      <c r="M27" s="25"/>
      <c r="N27" s="25"/>
    </row>
    <row r="28" spans="1:14" s="3" customFormat="1" ht="17.399999999999999" customHeight="1" x14ac:dyDescent="0.35">
      <c r="A28" t="s" s="22">
        <v>20</v>
      </c>
      <c r="B28" s="5"/>
      <c r="C28" s="5"/>
      <c r="D28" s="5"/>
      <c r="E28" s="5"/>
      <c r="F28" s="5"/>
      <c r="G28" t="s" s="23">
        <v>28</v>
      </c>
      <c r="H28" t="s" s="258">
        <v>189</v>
      </c>
      <c r="I28" s="258"/>
      <c r="J28" s="258"/>
      <c r="K28" s="5"/>
      <c r="L28" s="5"/>
      <c r="M28" s="5"/>
      <c r="N28" s="5"/>
    </row>
    <row r="29" spans="1:14" x14ac:dyDescent="0.35">
      <c r="A29" t="s" s="2">
        <v>21</v>
      </c>
      <c r="B29" t="s" s="2">
        <v>22</v>
      </c>
      <c r="C29" t="s" s="122">
        <v>192</v>
      </c>
      <c r="E29" t="s" s="240">
        <v>30</v>
      </c>
      <c r="F29" t="s" s="242">
        <v>31</v>
      </c>
      <c r="G29" t="s" s="240">
        <v>32</v>
      </c>
      <c r="H29" t="s" s="237">
        <v>29</v>
      </c>
      <c r="I29" s="19"/>
      <c r="J29" t="s" s="2">
        <v>161</v>
      </c>
      <c r="K29" t="s" s="122">
        <v>187</v>
      </c>
    </row>
    <row r="30" spans="1:14" x14ac:dyDescent="0.35">
      <c r="B30" t="s" s="2">
        <v>23</v>
      </c>
      <c r="C30" t="s" s="122">
        <v>187</v>
      </c>
      <c r="E30" s="240"/>
      <c r="F30" s="242"/>
      <c r="G30" s="240"/>
      <c r="H30" s="237"/>
      <c r="J30" t="s" s="2">
        <v>25</v>
      </c>
      <c r="K30" t="s" s="122">
        <v>192</v>
      </c>
    </row>
    <row r="31" spans="1:14" ht="6" customHeight="1" x14ac:dyDescent="0.35">
      <c r="E31" s="240"/>
      <c r="F31" s="242"/>
      <c r="G31" s="240"/>
      <c r="H31" s="237"/>
    </row>
    <row r="32" spans="1:14" ht="14.4" customHeight="1" x14ac:dyDescent="0.35">
      <c r="A32" t="s" s="2">
        <v>126</v>
      </c>
      <c r="B32" t="s" s="2">
        <v>24</v>
      </c>
      <c r="C32" t="s" s="122">
        <v>187</v>
      </c>
      <c r="E32" s="240"/>
      <c r="F32" s="242"/>
      <c r="G32" s="240"/>
      <c r="H32" s="237"/>
      <c r="J32" t="s" s="2">
        <v>26</v>
      </c>
      <c r="K32" t="s" s="122">
        <v>187</v>
      </c>
    </row>
    <row r="33" spans="1:14" ht="14.4" customHeight="1" x14ac:dyDescent="0.35">
      <c r="B33" t="s" s="2">
        <v>25</v>
      </c>
      <c r="C33" t="s" s="122">
        <v>187</v>
      </c>
      <c r="E33" s="240"/>
      <c r="F33" s="242"/>
      <c r="G33" s="240"/>
      <c r="H33" s="237"/>
      <c r="J33" t="s" s="2">
        <v>166</v>
      </c>
      <c r="K33" s="122"/>
    </row>
    <row r="34" spans="1:14" ht="14.4" customHeight="1" x14ac:dyDescent="0.35">
      <c r="E34" s="241"/>
      <c r="F34" s="243"/>
      <c r="G34" s="241"/>
      <c r="H34" s="238"/>
    </row>
    <row r="35" spans="1:14" ht="14.4" customHeight="1" x14ac:dyDescent="0.35">
      <c r="A35" t="s" s="40">
        <v>33</v>
      </c>
      <c r="B35" s="40"/>
      <c r="C35" s="40"/>
      <c r="D35" s="40"/>
      <c r="E35" s="123"/>
      <c r="F35" s="41"/>
      <c r="G35" s="123"/>
      <c r="H35" s="41"/>
      <c r="I35" t="s" s="125">
        <v>187</v>
      </c>
      <c r="J35" s="126"/>
      <c r="K35" s="126"/>
      <c r="L35" s="126"/>
      <c r="M35" s="126"/>
      <c r="N35" s="126"/>
    </row>
    <row r="36" spans="1:14" ht="14.4" customHeight="1" x14ac:dyDescent="0.35">
      <c r="A36" t="s" s="40">
        <v>34</v>
      </c>
      <c r="B36" s="40"/>
      <c r="C36" s="40"/>
      <c r="D36" s="40"/>
      <c r="E36" s="123"/>
      <c r="F36" s="41"/>
      <c r="G36" s="123"/>
      <c r="H36" s="41"/>
      <c r="I36" t="s" s="125">
        <v>187</v>
      </c>
      <c r="J36" s="126"/>
      <c r="K36" s="126"/>
      <c r="L36" s="126"/>
      <c r="M36" s="126"/>
      <c r="N36" s="126"/>
    </row>
    <row r="37" spans="1:14" ht="14.4" customHeight="1" x14ac:dyDescent="0.35">
      <c r="A37" t="s" s="40">
        <v>35</v>
      </c>
      <c r="B37" s="40"/>
      <c r="C37" s="40"/>
      <c r="D37" s="40"/>
      <c r="E37" s="123"/>
      <c r="F37" s="41"/>
      <c r="G37" s="123"/>
      <c r="H37" s="41"/>
      <c r="I37" t="s" s="125">
        <v>187</v>
      </c>
      <c r="J37" s="126"/>
      <c r="K37" s="126"/>
      <c r="L37" s="126"/>
      <c r="M37" s="126"/>
      <c r="N37" s="126"/>
    </row>
    <row r="38" spans="1:14" ht="14.4" customHeight="1" x14ac:dyDescent="0.35">
      <c r="A38" t="s" s="40">
        <v>36</v>
      </c>
      <c r="B38" s="40"/>
      <c r="C38" s="40"/>
      <c r="D38" s="40"/>
      <c r="E38" s="123"/>
      <c r="F38" s="41"/>
      <c r="G38" s="123"/>
      <c r="H38" s="41"/>
      <c r="I38" t="s" s="125">
        <v>187</v>
      </c>
      <c r="J38" s="126"/>
      <c r="K38" s="126"/>
      <c r="L38" s="126"/>
      <c r="M38" s="126"/>
      <c r="N38" s="126"/>
    </row>
    <row r="39" spans="1:14" ht="14.4" customHeight="1" x14ac:dyDescent="0.35">
      <c r="A39" t="s" s="1">
        <v>37</v>
      </c>
      <c r="E39" s="124"/>
      <c r="F39" s="42"/>
      <c r="G39" s="124"/>
      <c r="H39" s="42"/>
      <c r="I39" t="s" s="127">
        <v>187</v>
      </c>
      <c r="J39" s="114"/>
      <c r="K39" s="114"/>
      <c r="L39" s="114"/>
      <c r="M39" s="114"/>
      <c r="N39" s="114"/>
    </row>
    <row r="40" spans="1:14" ht="12" customHeight="1" x14ac:dyDescent="0.35">
      <c r="A40" t="s" s="244">
        <v>38</v>
      </c>
      <c r="B40" s="244"/>
      <c r="C40" s="244"/>
      <c r="D40" s="244"/>
      <c r="E40" s="244"/>
      <c r="F40" s="244"/>
      <c r="G40" s="244"/>
      <c r="H40" s="244"/>
      <c r="I40" s="244"/>
      <c r="J40" s="244"/>
      <c r="K40" s="244"/>
      <c r="L40" s="244"/>
      <c r="M40" s="244"/>
      <c r="N40" s="244"/>
    </row>
    <row r="41" spans="1:14" ht="12" customHeight="1" x14ac:dyDescent="0.35">
      <c r="A41" t="s" s="232">
        <v>187</v>
      </c>
      <c r="B41" s="232"/>
      <c r="C41" s="232"/>
      <c r="D41" s="232"/>
      <c r="E41" s="232"/>
      <c r="F41" s="232"/>
      <c r="G41" s="232"/>
      <c r="H41" s="232"/>
      <c r="I41" s="232"/>
      <c r="J41" s="232"/>
      <c r="K41" s="232"/>
      <c r="L41" s="232"/>
      <c r="M41" s="232"/>
      <c r="N41" s="232"/>
    </row>
    <row r="42" spans="1:14" ht="12" customHeight="1" x14ac:dyDescent="0.35">
      <c r="A42" s="232"/>
      <c r="B42" s="232"/>
      <c r="C42" s="232"/>
      <c r="D42" s="232"/>
      <c r="E42" s="232"/>
      <c r="F42" s="232"/>
      <c r="G42" s="232"/>
      <c r="H42" s="232"/>
      <c r="I42" s="232"/>
      <c r="J42" s="232"/>
      <c r="K42" s="232"/>
      <c r="L42" s="232"/>
      <c r="M42" s="232"/>
      <c r="N42" s="232"/>
    </row>
    <row r="43" spans="1:14" ht="12" customHeight="1" x14ac:dyDescent="0.35">
      <c r="A43" s="232"/>
      <c r="B43" s="232"/>
      <c r="C43" s="232"/>
      <c r="D43" s="232"/>
      <c r="E43" s="232"/>
      <c r="F43" s="232"/>
      <c r="G43" s="232"/>
      <c r="H43" s="232"/>
      <c r="I43" s="232"/>
      <c r="J43" s="232"/>
      <c r="K43" s="232"/>
      <c r="L43" s="232"/>
      <c r="M43" s="232"/>
      <c r="N43" s="232"/>
    </row>
    <row r="44" spans="1:14" ht="12" customHeight="1" x14ac:dyDescent="0.35">
      <c r="A44" s="232"/>
      <c r="B44" s="232"/>
      <c r="C44" s="232"/>
      <c r="D44" s="232"/>
      <c r="E44" s="232"/>
      <c r="F44" s="232"/>
      <c r="G44" s="232"/>
      <c r="H44" s="232"/>
      <c r="I44" s="232"/>
      <c r="J44" s="232"/>
      <c r="K44" s="232"/>
      <c r="L44" s="232"/>
      <c r="M44" s="232"/>
      <c r="N44" s="232"/>
    </row>
    <row r="45" spans="1:14" ht="12" customHeight="1" x14ac:dyDescent="0.35">
      <c r="A45" s="239"/>
      <c r="B45" s="239"/>
      <c r="C45" s="239"/>
      <c r="D45" s="239"/>
      <c r="E45" s="239"/>
      <c r="F45" s="239"/>
      <c r="G45" s="239"/>
      <c r="H45" s="239"/>
      <c r="I45" s="239"/>
      <c r="J45" s="239"/>
      <c r="K45" s="239"/>
      <c r="L45" s="239"/>
      <c r="M45" s="239"/>
      <c r="N45" s="239"/>
    </row>
    <row r="46" spans="1:14" ht="12" customHeight="1" x14ac:dyDescent="0.35">
      <c r="A46" s="232"/>
      <c r="B46" s="232"/>
      <c r="C46" s="232"/>
      <c r="D46" s="232"/>
      <c r="E46" s="232"/>
      <c r="F46" s="232"/>
      <c r="G46" s="232"/>
      <c r="H46" s="232"/>
      <c r="I46" s="232"/>
      <c r="J46" s="232"/>
      <c r="K46" s="232"/>
      <c r="L46" s="232"/>
      <c r="M46" s="232"/>
      <c r="N46" s="232"/>
    </row>
    <row r="47" spans="1:14" ht="12" customHeight="1" x14ac:dyDescent="0.35">
      <c r="A47" s="232"/>
      <c r="B47" s="232"/>
      <c r="C47" s="232"/>
      <c r="D47" s="232"/>
      <c r="E47" s="232"/>
      <c r="F47" s="232"/>
      <c r="G47" s="232"/>
      <c r="H47" s="232"/>
      <c r="I47" s="232"/>
      <c r="J47" s="232"/>
      <c r="K47" s="232"/>
      <c r="L47" s="232"/>
      <c r="M47" s="232"/>
      <c r="N47" s="232"/>
    </row>
    <row r="48" spans="1:14" ht="12" customHeight="1" x14ac:dyDescent="0.35">
      <c r="A48" s="232"/>
      <c r="B48" s="232"/>
      <c r="C48" s="232"/>
      <c r="D48" s="232"/>
      <c r="E48" s="232"/>
      <c r="F48" s="232"/>
      <c r="G48" s="232"/>
      <c r="H48" s="232"/>
      <c r="I48" s="232"/>
      <c r="J48" s="232"/>
      <c r="K48" s="232"/>
      <c r="L48" s="232"/>
      <c r="M48" s="232"/>
      <c r="N48" s="232"/>
    </row>
    <row r="49" spans="1:14" ht="12" customHeight="1" x14ac:dyDescent="0.35">
      <c r="A49" s="236"/>
      <c r="B49" s="236"/>
      <c r="C49" s="236"/>
      <c r="D49" s="236"/>
      <c r="E49" s="236"/>
      <c r="F49" s="236"/>
      <c r="G49" s="236"/>
      <c r="H49" s="236"/>
      <c r="I49" s="236"/>
      <c r="J49" s="236"/>
      <c r="K49" s="236"/>
      <c r="L49" s="236"/>
      <c r="M49" s="236"/>
      <c r="N49" s="236"/>
    </row>
    <row r="50" spans="1:14" ht="15.65" customHeight="1" x14ac:dyDescent="0.35">
      <c r="A50" t="s" s="114">
        <v>39</v>
      </c>
      <c r="B50" s="114"/>
      <c r="C50" s="114"/>
      <c r="D50" s="114"/>
      <c r="E50" s="114"/>
      <c r="F50" s="114"/>
      <c r="G50" s="114"/>
      <c r="H50" s="114"/>
      <c r="I50" s="114"/>
      <c r="J50" t="s" s="235">
        <v>177</v>
      </c>
      <c r="K50" s="235"/>
      <c r="L50" s="235"/>
      <c r="M50" s="235"/>
      <c r="N50" s="235"/>
    </row>
    <row r="51" spans="1:14" x14ac:dyDescent="0.35">
      <c r="A51" t="s" s="114">
        <v>40</v>
      </c>
      <c r="B51" s="114"/>
      <c r="C51" s="114"/>
      <c r="D51" s="114"/>
      <c r="E51" t="s" s="128">
        <v>42</v>
      </c>
      <c r="F51" s="233">
        <f>Side2.1!O39</f>
      </c>
      <c r="G51" s="234"/>
      <c r="H51" s="234"/>
      <c r="I51" s="234"/>
      <c r="J51" s="235"/>
      <c r="K51" s="235"/>
      <c r="L51" s="235"/>
      <c r="M51" s="235"/>
      <c r="N51" s="235"/>
    </row>
    <row r="52" spans="1:14" s="3" customFormat="1" x14ac:dyDescent="0.35">
      <c r="A52" t="s" s="129">
        <v>41</v>
      </c>
      <c r="B52" s="129"/>
      <c r="C52" s="129"/>
      <c r="D52" s="129"/>
      <c r="E52" t="s" s="130">
        <v>42</v>
      </c>
      <c r="F52" s="246">
        <f>Side2.1!P39</f>
      </c>
      <c r="G52" s="247"/>
      <c r="H52" s="247"/>
      <c r="I52" s="247"/>
      <c r="J52" t="s" s="130">
        <v>47</v>
      </c>
      <c r="K52" s="246">
        <f>'Side 3 - Vedligehold'!I58</f>
      </c>
      <c r="L52" s="246"/>
      <c r="M52" s="246"/>
      <c r="N52" s="129"/>
    </row>
    <row r="53" spans="1:14" s="4" customFormat="1" ht="15.65" customHeight="1" x14ac:dyDescent="0.35">
      <c r="A53" t="s" s="131">
        <v>165</v>
      </c>
      <c r="B53" s="131"/>
      <c r="C53" s="131"/>
      <c r="D53" s="131"/>
      <c r="E53" t="s" s="132">
        <v>42</v>
      </c>
      <c r="F53" s="251">
        <v>0</v>
      </c>
      <c r="G53" s="252"/>
      <c r="H53" s="252"/>
      <c r="I53" s="252"/>
      <c r="J53" t="s" s="133">
        <v>136</v>
      </c>
      <c r="K53" s="131"/>
      <c r="L53" s="131"/>
      <c r="M53" s="131"/>
      <c r="N53" s="131"/>
    </row>
    <row r="54" spans="1:14" ht="18" customHeight="1" x14ac:dyDescent="0.35">
      <c r="A54" t="s" s="1">
        <v>43</v>
      </c>
      <c r="J54" t="s" s="253">
        <v>48</v>
      </c>
      <c r="K54" s="253"/>
      <c r="L54" s="253"/>
      <c r="M54" s="253"/>
      <c r="N54" s="253"/>
    </row>
    <row r="55" spans="1:14" x14ac:dyDescent="0.35">
      <c r="A55" t="s" s="1">
        <v>44</v>
      </c>
      <c r="B55" t="s" s="249">
        <v>164</v>
      </c>
      <c r="C55" s="250"/>
      <c r="D55" s="250"/>
      <c r="E55" s="250"/>
      <c r="F55" s="250"/>
      <c r="G55" s="250"/>
      <c r="H55" s="250"/>
      <c r="I55" s="250"/>
      <c r="J55" s="253"/>
      <c r="K55" s="253"/>
      <c r="L55" s="253"/>
      <c r="M55" s="253"/>
      <c r="N55" s="253"/>
    </row>
    <row r="56" spans="1:14" ht="14.4" customHeight="1" x14ac:dyDescent="0.35">
      <c r="A56" t="s" s="1">
        <v>45</v>
      </c>
      <c r="B56" s="248"/>
      <c r="C56" s="248"/>
      <c r="D56" s="248"/>
      <c r="E56" s="248"/>
      <c r="F56" s="248"/>
      <c r="G56" s="248"/>
      <c r="H56" s="248"/>
      <c r="I56" s="248"/>
      <c r="J56" t="s" s="2">
        <v>49</v>
      </c>
      <c r="K56" s="245">
        <f>(3260)*1.25</f>
      </c>
      <c r="L56" s="245"/>
      <c r="M56" t="s" s="1">
        <v>50</v>
      </c>
    </row>
    <row r="57" spans="1:14" x14ac:dyDescent="0.35">
      <c r="A57" t="s" s="1">
        <v>23</v>
      </c>
      <c r="J57" t="s" s="19">
        <v>193</v>
      </c>
    </row>
    <row r="58" spans="1:14" ht="15" thickBot="1" x14ac:dyDescent="0.4">
      <c r="A58" t="s" s="24">
        <v>46</v>
      </c>
      <c r="B58" s="27"/>
      <c r="C58" s="24"/>
      <c r="D58" s="24"/>
      <c r="E58" s="24"/>
      <c r="F58" s="24"/>
      <c r="G58" s="24"/>
      <c r="H58" s="24"/>
      <c r="I58" s="24"/>
      <c r="J58" s="24"/>
      <c r="K58" s="28"/>
      <c r="L58" t="s" s="29">
        <v>51</v>
      </c>
      <c r="M58" s="30">
        <f>K5+10</f>
      </c>
      <c r="N58" s="24"/>
    </row>
  </sheetData>
  <mergeCells count="31">
    <mergeCell ref="I22:N23"/>
    <mergeCell ref="A8:G27"/>
    <mergeCell ref="H28:J28"/>
    <mergeCell ref="G29:G34"/>
    <mergeCell ref="A1:E2"/>
    <mergeCell ref="K5:M5"/>
    <mergeCell ref="K6:M6"/>
    <mergeCell ref="K7:M7"/>
    <mergeCell ref="B6:G6"/>
    <mergeCell ref="K56:L56"/>
    <mergeCell ref="F52:I52"/>
    <mergeCell ref="K52:M52"/>
    <mergeCell ref="B56:I56"/>
    <mergeCell ref="B55:I55"/>
    <mergeCell ref="F53:I53"/>
    <mergeCell ref="J54:N55"/>
    <mergeCell ref="A44:N44"/>
    <mergeCell ref="F51:I51"/>
    <mergeCell ref="J50:N51"/>
    <mergeCell ref="A49:N49"/>
    <mergeCell ref="H29:H34"/>
    <mergeCell ref="A41:N41"/>
    <mergeCell ref="A48:N48"/>
    <mergeCell ref="A47:N47"/>
    <mergeCell ref="A43:N43"/>
    <mergeCell ref="A46:N46"/>
    <mergeCell ref="A42:N42"/>
    <mergeCell ref="A45:N45"/>
    <mergeCell ref="E29:E34"/>
    <mergeCell ref="F29:F34"/>
    <mergeCell ref="A40:N40"/>
  </mergeCells>
  <phoneticPr fontId="0" type="noConversion"/>
  <conditionalFormatting sqref="K16:K20">
    <cfRule type="containsText" priority="6" operator="containsText" text="x">
      <formula>NOT(ISERROR(SEARCH("x",K16)))</formula>
    </cfRule>
  </conditionalFormatting>
  <conditionalFormatting sqref="K19:K20">
    <cfRule type="containsText" dxfId="3" priority="5" operator="containsText" text="X">
      <formula>NOT(ISERROR(SEARCH("X",K19)))</formula>
    </cfRule>
  </conditionalFormatting>
  <conditionalFormatting sqref="K16:K17">
    <cfRule type="containsText" dxfId="2" priority="4" operator="containsText" text="X">
      <formula>NOT(ISERROR(SEARCH("X",K16)))</formula>
    </cfRule>
  </conditionalFormatting>
  <conditionalFormatting sqref="K18">
    <cfRule type="containsText" dxfId="1" priority="3" operator="containsText" text="x">
      <formula>NOT(ISERROR(SEARCH("x",K18)))</formula>
    </cfRule>
  </conditionalFormatting>
  <conditionalFormatting sqref="K17">
    <cfRule type="expression" dxfId="0" priority="1">
      <formula>"x"</formula>
    </cfRule>
  </conditionalFormatting>
  <conditionalFormatting sqref="K16:K20">
    <cfRule type="colorScale" priority="7">
      <colorScale>
        <cfvo type="min"/>
        <cfvo type="percentile" val="50"/>
        <cfvo type="max"/>
        <color rgb="FFF8696B"/>
        <color rgb="FFFFEB84"/>
        <color rgb="FF63BE7B"/>
      </colorScale>
    </cfRule>
  </conditionalFormatting>
  <pageMargins left="0.70866141732283472" right="0.39370078740157483" top="0.39370078740157483" bottom="0.39370078740157483" header="0.31496062992125984" footer="0.31496062992125984"/>
  <pageSetup paperSize="9" scale="90"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topLeftCell="A4" workbookViewId="0">
      <selection activeCell="A5" sqref="A5:A37"/>
    </sheetView>
  </sheetViews>
  <sheetFormatPr defaultRowHeight="14.5" x14ac:dyDescent="0.35"/>
  <cols>
    <col min="1" max="1" width="3.90625" customWidth="1"/>
    <col min="2" max="2" width="25" customWidth="1"/>
    <col min="3" max="3" width="3.1796875" style="15" customWidth="1"/>
    <col min="4" max="4" width="7" customWidth="1"/>
    <col min="5" max="5" width="3.6328125" style="16" customWidth="1"/>
    <col min="6" max="6" width="5.453125" customWidth="1"/>
    <col min="7" max="7" width="3.1796875" style="16" customWidth="1"/>
    <col min="8" max="8" width="3.1796875" customWidth="1"/>
    <col min="9" max="9" width="3.1796875" style="16" customWidth="1"/>
    <col min="10" max="10" width="3.08984375" customWidth="1"/>
    <col min="11" max="11" width="3.1796875" customWidth="1"/>
    <col min="12" max="13" width="5.6328125" customWidth="1"/>
    <col min="14" max="16" width="7" customWidth="1"/>
    <col min="17" max="18" width="2.6328125" customWidth="1"/>
  </cols>
  <sheetData>
    <row r="1" spans="1:21" s="7" customFormat="1" ht="18.649999999999999" customHeight="1" x14ac:dyDescent="0.35">
      <c r="A1" t="s" s="134">
        <v>52</v>
      </c>
      <c r="B1" s="135">
        <f>'Side 1'!B4:H4</f>
      </c>
      <c r="C1" t="s" s="136">
        <v>9</v>
      </c>
      <c r="D1" s="137"/>
      <c r="E1" s="138"/>
      <c r="F1" s="137"/>
      <c r="G1" s="134">
        <f>'Side 1'!B5</f>
      </c>
      <c r="H1" s="134"/>
      <c r="I1" s="134"/>
      <c r="J1" s="134"/>
      <c r="K1" s="134"/>
      <c r="L1" s="134"/>
      <c r="M1" s="134"/>
      <c r="N1" s="139"/>
      <c r="O1" t="s" s="134">
        <v>53</v>
      </c>
      <c r="P1" s="135">
        <f>'Side 1'!K6</f>
      </c>
      <c r="Q1" s="134"/>
      <c r="R1" s="134"/>
    </row>
    <row r="2" spans="1:21" ht="20.5" x14ac:dyDescent="0.45">
      <c r="A2" t="s" s="140">
        <v>0</v>
      </c>
      <c r="B2" s="141"/>
      <c r="C2" s="142"/>
      <c r="D2" s="141"/>
      <c r="E2" s="143"/>
      <c r="F2" s="141"/>
      <c r="G2" s="143"/>
      <c r="H2" s="141"/>
      <c r="I2" s="143"/>
      <c r="J2" s="141"/>
      <c r="K2" s="141"/>
      <c r="L2" s="141"/>
      <c r="M2" s="141"/>
      <c r="N2" s="141"/>
      <c r="O2" t="s" s="144">
        <v>12</v>
      </c>
      <c r="P2" s="263">
        <f>'Side 1'!K5</f>
      </c>
      <c r="Q2" s="263"/>
      <c r="R2" s="263"/>
    </row>
    <row r="3" spans="1:21" ht="155" customHeight="1" x14ac:dyDescent="0.35">
      <c r="A3" t="s" s="145">
        <v>142</v>
      </c>
      <c r="B3" t="s" s="146">
        <v>139</v>
      </c>
      <c r="C3" t="s" s="55">
        <v>1</v>
      </c>
      <c r="D3" t="s" s="45">
        <v>194</v>
      </c>
      <c r="E3" t="s" s="147">
        <v>143</v>
      </c>
      <c r="F3" t="s" s="147">
        <v>2</v>
      </c>
      <c r="G3" t="s" s="56">
        <v>3</v>
      </c>
      <c r="H3" t="s" s="56">
        <v>4</v>
      </c>
      <c r="I3" t="s" s="46">
        <v>5</v>
      </c>
      <c r="J3" t="s" s="147">
        <v>6</v>
      </c>
      <c r="K3" t="s" s="47">
        <v>144</v>
      </c>
      <c r="L3" t="s" s="47">
        <v>7</v>
      </c>
      <c r="M3" t="s" s="148">
        <v>195</v>
      </c>
      <c r="N3" t="s" s="149">
        <v>196</v>
      </c>
      <c r="O3" t="s" s="60">
        <v>147</v>
      </c>
      <c r="P3" t="s" s="60">
        <v>148</v>
      </c>
      <c r="Q3" t="s" s="145">
        <v>159</v>
      </c>
      <c r="R3" t="s" s="150">
        <v>160</v>
      </c>
    </row>
    <row r="4" spans="1:21" s="3" customFormat="1" ht="14.4" customHeight="1" x14ac:dyDescent="0.35">
      <c r="A4" s="151"/>
      <c r="B4" t="s" s="152">
        <v>132</v>
      </c>
      <c r="C4" s="153"/>
      <c r="D4" s="154"/>
      <c r="E4" s="155"/>
      <c r="F4" s="154"/>
      <c r="G4" s="154"/>
      <c r="H4" s="154"/>
      <c r="I4" s="156"/>
      <c r="J4" s="157"/>
      <c r="K4" s="157"/>
      <c r="L4" s="157"/>
      <c r="M4" s="158"/>
      <c r="N4" s="159"/>
      <c r="O4" s="157"/>
      <c r="P4" s="157"/>
      <c r="Q4" s="160"/>
      <c r="R4" s="160"/>
    </row>
    <row r="5" spans="1:21" s="3" customFormat="1" ht="21" customHeight="1" x14ac:dyDescent="0.35">
      <c r="A5" s="161">
        <v>1</v>
      </c>
      <c r="B5" s="48"/>
      <c r="C5" s="49"/>
      <c r="D5" s="57"/>
      <c r="E5" s="193"/>
      <c r="F5" s="194"/>
      <c r="G5" s="50"/>
      <c r="H5" s="50"/>
      <c r="I5" s="52"/>
      <c r="J5" s="205"/>
      <c r="K5" s="58"/>
      <c r="L5" s="78"/>
      <c r="M5" t="s" s="201">
        <v>146</v>
      </c>
      <c r="N5" s="202">
        <f>D5+(K5*L5)</f>
      </c>
      <c r="O5" s="61">
        <f>ROUNDDOWN((N5)/100*I5,-1)</f>
      </c>
      <c r="P5" s="61"/>
      <c r="Q5" s="208">
        <v>3</v>
      </c>
      <c r="R5" s="209">
        <v>3</v>
      </c>
      <c r="T5" s="3">
        <f>172150+4200+12800+2800+2700+1800+2400+3142.5+2200+1200+1674+400+550+1400</f>
      </c>
      <c r="U5" s="3">
        <f>T5-80000-60000</f>
      </c>
    </row>
    <row r="6" spans="1:21" s="3" customFormat="1" ht="27" customHeight="1" x14ac:dyDescent="0.35">
      <c r="A6" s="161">
        <f>A5+1</f>
      </c>
      <c r="B6" s="48"/>
      <c r="C6" s="49"/>
      <c r="D6" s="57"/>
      <c r="E6" s="193"/>
      <c r="F6" s="194"/>
      <c r="G6" s="50"/>
      <c r="H6" s="50"/>
      <c r="I6" s="52"/>
      <c r="J6" s="205"/>
      <c r="K6" s="58"/>
      <c r="L6" s="78"/>
      <c r="M6" t="s" s="201">
        <v>146</v>
      </c>
      <c r="N6" s="202">
        <f>D6+(K6*L6)</f>
      </c>
      <c r="O6" s="61">
        <f>ROUNDDOWN((N6)/100*I6,-1)</f>
      </c>
      <c r="P6" s="61"/>
      <c r="Q6" s="208">
        <v>3</v>
      </c>
      <c r="R6" s="209">
        <v>3</v>
      </c>
    </row>
    <row r="7" spans="1:21" s="3" customFormat="1" x14ac:dyDescent="0.35">
      <c r="A7" s="161">
        <f>A6+1</f>
      </c>
      <c r="B7" s="48"/>
      <c r="C7" s="49"/>
      <c r="D7" s="57"/>
      <c r="E7" s="193"/>
      <c r="F7" s="194"/>
      <c r="G7" s="50"/>
      <c r="H7" s="50"/>
      <c r="I7" s="52"/>
      <c r="J7" s="205"/>
      <c r="K7" s="58"/>
      <c r="L7" s="78"/>
      <c r="M7" t="s" s="201">
        <v>146</v>
      </c>
      <c r="N7" s="202">
        <f>D7+(K7*L7)</f>
      </c>
      <c r="O7" s="61">
        <f>ROUNDDOWN((D7)/100*I7,-1)</f>
      </c>
      <c r="P7" s="61"/>
      <c r="Q7" s="208">
        <v>3</v>
      </c>
      <c r="R7" s="209">
        <v>3</v>
      </c>
      <c r="S7" s="3">
        <f>1400*1.25</f>
      </c>
      <c r="T7" s="3">
        <f>4*1500*1.25</f>
      </c>
    </row>
    <row r="8" spans="1:21" s="44" customFormat="1" x14ac:dyDescent="0.35">
      <c r="A8" s="161">
        <f>A7+1</f>
      </c>
      <c r="B8" s="48"/>
      <c r="C8" s="49"/>
      <c r="D8" s="57"/>
      <c r="E8" s="193"/>
      <c r="F8" s="194"/>
      <c r="G8" s="50"/>
      <c r="H8" s="50"/>
      <c r="I8" s="52"/>
      <c r="J8" s="205"/>
      <c r="K8" s="58"/>
      <c r="L8" s="78"/>
      <c r="M8" t="s" s="201">
        <v>146</v>
      </c>
      <c r="N8" s="202">
        <f>D8+(K8*L8)</f>
      </c>
      <c r="O8" s="61">
        <f>ROUNDDOWN((D8)/100*I8,-1)</f>
      </c>
      <c r="P8" s="61"/>
      <c r="Q8" s="208">
        <v>3</v>
      </c>
      <c r="R8" s="209">
        <v>3</v>
      </c>
      <c r="S8" s="44">
        <f>41688-28000</f>
      </c>
    </row>
    <row r="9" spans="1:21" s="3" customFormat="1" ht="14.4" customHeight="1" x14ac:dyDescent="0.35">
      <c r="A9" s="161"/>
      <c r="B9" t="s" s="162">
        <v>184</v>
      </c>
      <c r="C9" s="163"/>
      <c r="D9" s="164"/>
      <c r="E9" s="165"/>
      <c r="F9" s="164"/>
      <c r="G9" s="166"/>
      <c r="H9" s="166"/>
      <c r="I9" s="167"/>
      <c r="J9" s="168"/>
      <c r="K9" s="169"/>
      <c r="L9" s="168"/>
      <c r="M9" s="170"/>
      <c r="N9" s="171"/>
      <c r="O9" s="169"/>
      <c r="P9" s="169"/>
      <c r="Q9" s="172"/>
      <c r="R9" s="172"/>
    </row>
    <row r="10" spans="1:21" s="3" customFormat="1" x14ac:dyDescent="0.35">
      <c r="A10" s="161">
        <f>A8+1</f>
      </c>
      <c r="B10" s="53"/>
      <c r="C10" s="49"/>
      <c r="D10" s="57"/>
      <c r="E10" s="193"/>
      <c r="F10" s="194"/>
      <c r="G10" s="50"/>
      <c r="H10" s="50"/>
      <c r="I10" s="52"/>
      <c r="J10" s="205"/>
      <c r="K10" s="58"/>
      <c r="L10" s="78"/>
      <c r="M10" t="s" s="201">
        <v>146</v>
      </c>
      <c r="N10" s="202">
        <f t="shared" ref="N10:N23" si="0">D10+(K10*L10)</f>
      </c>
      <c r="O10" s="61">
        <f>ROUNDDOWN((D10)/100*I10,-1)</f>
      </c>
      <c r="P10" s="61"/>
      <c r="Q10" s="208">
        <v>3</v>
      </c>
      <c r="R10" s="209">
        <v>3</v>
      </c>
      <c r="S10" s="17">
        <f>8*350*1.25</f>
      </c>
      <c r="T10" s="17"/>
      <c r="U10" s="17"/>
    </row>
    <row r="11" spans="1:21" s="3" customFormat="1" ht="14.4" customHeight="1" x14ac:dyDescent="0.35">
      <c r="A11" s="161">
        <f>A10+1</f>
      </c>
      <c r="B11" s="53"/>
      <c r="C11" s="49"/>
      <c r="D11" s="57"/>
      <c r="E11" s="193"/>
      <c r="F11" s="194"/>
      <c r="G11" s="50"/>
      <c r="H11" s="50"/>
      <c r="I11" s="52"/>
      <c r="J11" s="205"/>
      <c r="K11" s="58"/>
      <c r="L11" s="78"/>
      <c r="M11" t="s" s="201">
        <v>146</v>
      </c>
      <c r="N11" s="202">
        <f t="shared" si="0"/>
      </c>
      <c r="O11" s="61">
        <f>ROUNDDOWN((D11)/100*I11,-1)</f>
      </c>
      <c r="P11" s="61"/>
      <c r="Q11" s="208">
        <v>2</v>
      </c>
      <c r="R11" s="209">
        <v>2</v>
      </c>
    </row>
    <row r="12" spans="1:21" s="3" customFormat="1" x14ac:dyDescent="0.35">
      <c r="A12" s="161">
        <f t="shared" ref="A12:A23" si="1">A11+1</f>
      </c>
      <c r="B12" s="53"/>
      <c r="C12" s="49"/>
      <c r="D12" s="57"/>
      <c r="E12" s="193"/>
      <c r="F12" s="194"/>
      <c r="G12" s="50"/>
      <c r="H12" s="50"/>
      <c r="I12" s="52"/>
      <c r="J12" s="205"/>
      <c r="K12" s="58"/>
      <c r="L12" s="78"/>
      <c r="M12" t="s" s="201">
        <v>146</v>
      </c>
      <c r="N12" s="202">
        <f t="shared" si="0"/>
      </c>
      <c r="O12" s="61">
        <f>ROUNDDOWN((D12)/100*I12,-1)</f>
      </c>
      <c r="P12" s="61"/>
      <c r="Q12" s="208">
        <v>2</v>
      </c>
      <c r="R12" s="209">
        <v>2</v>
      </c>
    </row>
    <row r="13" spans="1:21" s="3" customFormat="1" x14ac:dyDescent="0.35">
      <c r="A13" s="161">
        <f t="shared" si="1"/>
      </c>
      <c r="B13" s="53"/>
      <c r="C13" s="49"/>
      <c r="D13" s="57"/>
      <c r="E13" s="193"/>
      <c r="F13" s="194"/>
      <c r="G13" s="50"/>
      <c r="H13" s="50"/>
      <c r="I13" s="52"/>
      <c r="J13" s="205"/>
      <c r="K13" s="58"/>
      <c r="L13" s="78"/>
      <c r="M13" t="s" s="201">
        <v>146</v>
      </c>
      <c r="N13" s="202">
        <f t="shared" si="0"/>
      </c>
      <c r="O13" s="61">
        <f>ROUNDDOWN((D13)/100*I13,-1)</f>
      </c>
      <c r="P13" s="61"/>
      <c r="Q13" s="208">
        <v>3</v>
      </c>
      <c r="R13" s="209">
        <v>3</v>
      </c>
      <c r="S13" s="3">
        <f>6200*1.25</f>
      </c>
    </row>
    <row r="14" spans="1:21" s="3" customFormat="1" ht="24.65" customHeight="1" x14ac:dyDescent="0.35">
      <c r="A14" s="161">
        <f t="shared" si="1"/>
      </c>
      <c r="B14" s="48"/>
      <c r="C14" s="49"/>
      <c r="D14" s="57"/>
      <c r="E14" s="193"/>
      <c r="F14" s="194"/>
      <c r="G14" s="50"/>
      <c r="H14" s="50"/>
      <c r="I14" s="52"/>
      <c r="J14" s="205"/>
      <c r="K14" s="58"/>
      <c r="L14" s="78"/>
      <c r="M14" t="s" s="201">
        <v>146</v>
      </c>
      <c r="N14" s="202">
        <f t="shared" si="0"/>
      </c>
      <c r="O14" s="61">
        <f>ROUNDDOWN((D14)/100*I14,-1)</f>
      </c>
      <c r="P14" s="61"/>
      <c r="Q14" s="208">
        <v>3</v>
      </c>
      <c r="R14" s="209">
        <v>3</v>
      </c>
    </row>
    <row r="15" spans="1:21" s="3" customFormat="1" ht="14.4" customHeight="1" x14ac:dyDescent="0.35">
      <c r="A15" s="161">
        <f t="shared" si="1"/>
      </c>
      <c r="B15" s="48"/>
      <c r="C15" s="49"/>
      <c r="D15" s="57"/>
      <c r="E15" s="193"/>
      <c r="F15" s="195"/>
      <c r="G15" s="50"/>
      <c r="H15" s="50"/>
      <c r="I15" s="52"/>
      <c r="J15" s="205"/>
      <c r="K15" s="58"/>
      <c r="L15" s="78"/>
      <c r="M15" t="s" s="201">
        <v>146</v>
      </c>
      <c r="N15" s="202">
        <f t="shared" si="0"/>
      </c>
      <c r="O15" s="61">
        <f t="shared" ref="O15:O22" si="2">ROUNDDOWN((N15)/100*I15,-1)</f>
      </c>
      <c r="P15" s="61"/>
      <c r="Q15" s="208">
        <v>3</v>
      </c>
      <c r="R15" s="209">
        <v>3</v>
      </c>
    </row>
    <row r="16" spans="1:21" s="44" customFormat="1" ht="14.4" customHeight="1" x14ac:dyDescent="0.35">
      <c r="A16" s="161">
        <f t="shared" si="1"/>
      </c>
      <c r="B16" s="48"/>
      <c r="C16" s="49"/>
      <c r="D16" s="57"/>
      <c r="E16" s="193"/>
      <c r="F16" s="195"/>
      <c r="G16" s="50"/>
      <c r="H16" s="50"/>
      <c r="I16" s="52"/>
      <c r="J16" s="205"/>
      <c r="K16" s="58"/>
      <c r="L16" s="78"/>
      <c r="M16" t="s" s="201">
        <v>146</v>
      </c>
      <c r="N16" s="202">
        <f t="shared" si="0"/>
      </c>
      <c r="O16" s="61">
        <f t="shared" si="2"/>
      </c>
      <c r="P16" s="61"/>
      <c r="Q16" s="208">
        <v>3</v>
      </c>
      <c r="R16" s="209">
        <v>3</v>
      </c>
    </row>
    <row r="17" spans="1:21" s="44" customFormat="1" ht="14.4" customHeight="1" x14ac:dyDescent="0.35">
      <c r="A17" s="161">
        <f>A16+1</f>
      </c>
      <c r="B17" s="48"/>
      <c r="C17" s="49"/>
      <c r="D17" s="57"/>
      <c r="E17" s="193"/>
      <c r="F17" s="195"/>
      <c r="G17" s="50"/>
      <c r="H17" s="50"/>
      <c r="I17" s="52"/>
      <c r="J17" s="205"/>
      <c r="K17" s="58"/>
      <c r="L17" s="78"/>
      <c r="M17" t="s" s="201">
        <v>146</v>
      </c>
      <c r="N17" s="202">
        <f t="shared" si="0"/>
      </c>
      <c r="O17" s="61">
        <f t="shared" si="2"/>
      </c>
      <c r="P17" s="61"/>
      <c r="Q17" s="208">
        <v>3</v>
      </c>
      <c r="R17" s="209">
        <v>3</v>
      </c>
    </row>
    <row r="18" spans="1:21" s="3" customFormat="1" x14ac:dyDescent="0.35">
      <c r="A18" s="161">
        <f t="shared" si="1"/>
      </c>
      <c r="B18" s="53"/>
      <c r="C18" s="49"/>
      <c r="D18" s="57"/>
      <c r="E18" s="193"/>
      <c r="F18" s="195"/>
      <c r="G18" s="50"/>
      <c r="H18" s="50"/>
      <c r="I18" s="52"/>
      <c r="J18" s="205"/>
      <c r="K18" s="58"/>
      <c r="L18" s="78"/>
      <c r="M18" t="s" s="201">
        <v>146</v>
      </c>
      <c r="N18" s="202">
        <f t="shared" si="0"/>
      </c>
      <c r="O18" s="61">
        <f t="shared" si="2"/>
      </c>
      <c r="P18" s="61"/>
      <c r="Q18" s="208">
        <v>3</v>
      </c>
      <c r="R18" s="209">
        <v>3</v>
      </c>
      <c r="S18" s="17"/>
      <c r="T18" s="17"/>
      <c r="U18" s="17"/>
    </row>
    <row r="19" spans="1:21" s="3" customFormat="1" ht="14.4" customHeight="1" x14ac:dyDescent="0.35">
      <c r="A19" s="161"/>
      <c r="B19" t="s" s="162">
        <v>127</v>
      </c>
      <c r="C19" s="173"/>
      <c r="D19" s="174"/>
      <c r="E19" s="165"/>
      <c r="F19" s="164"/>
      <c r="G19" s="166"/>
      <c r="H19" s="166"/>
      <c r="I19" s="167"/>
      <c r="J19" s="168"/>
      <c r="K19" s="169"/>
      <c r="L19" s="168"/>
      <c r="M19" s="170"/>
      <c r="N19" s="171"/>
      <c r="O19" s="169"/>
      <c r="P19" s="169"/>
      <c r="Q19" s="172"/>
      <c r="R19" s="172"/>
    </row>
    <row r="20" spans="1:21" s="3" customFormat="1" x14ac:dyDescent="0.35">
      <c r="A20" s="161">
        <f>A18+1</f>
      </c>
      <c r="B20" s="53"/>
      <c r="C20" s="49"/>
      <c r="D20" s="57"/>
      <c r="E20" s="193"/>
      <c r="F20" s="195"/>
      <c r="G20" s="50"/>
      <c r="H20" s="50"/>
      <c r="I20" s="52"/>
      <c r="J20" s="205"/>
      <c r="K20" s="58"/>
      <c r="L20" s="78"/>
      <c r="M20" t="s" s="201">
        <v>146</v>
      </c>
      <c r="N20" s="202">
        <f t="shared" si="0"/>
      </c>
      <c r="O20" s="61">
        <f t="shared" si="2"/>
      </c>
      <c r="P20" s="61"/>
      <c r="Q20" s="208">
        <v>3</v>
      </c>
      <c r="R20" s="209">
        <v>3</v>
      </c>
    </row>
    <row r="21" spans="1:21" s="3" customFormat="1" x14ac:dyDescent="0.35">
      <c r="A21" s="161">
        <f t="shared" si="1"/>
      </c>
      <c r="B21" s="53"/>
      <c r="C21" s="49"/>
      <c r="D21" s="57"/>
      <c r="E21" s="193"/>
      <c r="F21" s="195"/>
      <c r="G21" s="50"/>
      <c r="H21" s="50"/>
      <c r="I21" s="52"/>
      <c r="J21" s="205"/>
      <c r="K21" s="58"/>
      <c r="L21" s="78"/>
      <c r="M21" t="s" s="201">
        <v>146</v>
      </c>
      <c r="N21" s="202">
        <f t="shared" si="0"/>
      </c>
      <c r="O21" s="61">
        <f t="shared" si="2"/>
      </c>
      <c r="P21" s="61"/>
      <c r="Q21" s="208">
        <v>3</v>
      </c>
      <c r="R21" s="209">
        <v>3</v>
      </c>
    </row>
    <row r="22" spans="1:21" s="3" customFormat="1" x14ac:dyDescent="0.35">
      <c r="A22" s="161">
        <f t="shared" si="1"/>
      </c>
      <c r="B22" s="53"/>
      <c r="C22" s="49"/>
      <c r="D22" s="57"/>
      <c r="E22" s="193"/>
      <c r="F22" s="195"/>
      <c r="G22" s="50"/>
      <c r="H22" s="50"/>
      <c r="I22" s="52"/>
      <c r="J22" s="205"/>
      <c r="K22" s="58"/>
      <c r="L22" s="78"/>
      <c r="M22" t="s" s="201">
        <v>146</v>
      </c>
      <c r="N22" s="202">
        <f t="shared" si="0"/>
      </c>
      <c r="O22" s="61">
        <f t="shared" si="2"/>
      </c>
      <c r="P22" s="61"/>
      <c r="Q22" s="208">
        <v>3</v>
      </c>
      <c r="R22" s="209">
        <v>3</v>
      </c>
    </row>
    <row r="23" spans="1:21" s="3" customFormat="1" ht="14.4" customHeight="1" x14ac:dyDescent="0.35">
      <c r="A23" s="161">
        <f t="shared" si="1"/>
      </c>
      <c r="B23" s="48"/>
      <c r="C23" s="49"/>
      <c r="D23" s="57"/>
      <c r="E23" s="193"/>
      <c r="F23" s="195"/>
      <c r="G23" s="50"/>
      <c r="H23" s="50"/>
      <c r="I23" s="52"/>
      <c r="J23" s="205"/>
      <c r="K23" s="58"/>
      <c r="L23" s="78"/>
      <c r="M23" t="s" s="201">
        <v>146</v>
      </c>
      <c r="N23" s="202">
        <f t="shared" si="0"/>
      </c>
      <c r="O23" s="61"/>
      <c r="P23" s="61">
        <f>ROUNDDOWN((N23)/100*I23,-1)</f>
      </c>
      <c r="Q23" s="208">
        <v>3</v>
      </c>
      <c r="R23" s="209">
        <v>3</v>
      </c>
    </row>
    <row r="24" spans="1:21" s="3" customFormat="1" x14ac:dyDescent="0.35">
      <c r="A24" s="161">
        <f>A23+1</f>
      </c>
      <c r="B24" s="53"/>
      <c r="C24" s="49"/>
      <c r="D24" s="57"/>
      <c r="E24" s="193"/>
      <c r="F24" s="194"/>
      <c r="G24" s="50"/>
      <c r="H24" s="50"/>
      <c r="I24" s="52"/>
      <c r="J24" s="205"/>
      <c r="K24" s="58"/>
      <c r="L24" s="78"/>
      <c r="M24" t="s" s="201">
        <v>146</v>
      </c>
      <c r="N24" s="202">
        <f t="shared" ref="N24:N32" si="3">D24+(K24*L24)</f>
      </c>
      <c r="O24" s="61">
        <f>ROUNDDOWN((N24)/100*I24,-1)</f>
      </c>
      <c r="P24" s="61"/>
      <c r="Q24" s="208">
        <v>2</v>
      </c>
      <c r="R24" s="209">
        <v>2</v>
      </c>
      <c r="S24" s="17">
        <f>8*350*1.25</f>
      </c>
      <c r="T24" s="17"/>
      <c r="U24" s="17"/>
    </row>
    <row r="25" spans="1:21" s="3" customFormat="1" ht="14.4" customHeight="1" x14ac:dyDescent="0.35">
      <c r="A25" s="161">
        <f>A24+1</f>
      </c>
      <c r="B25" s="53"/>
      <c r="C25" s="49"/>
      <c r="D25" s="57"/>
      <c r="E25" s="193"/>
      <c r="F25" s="194"/>
      <c r="G25" s="50"/>
      <c r="H25" s="50"/>
      <c r="I25" s="52"/>
      <c r="J25" s="205"/>
      <c r="K25" s="58"/>
      <c r="L25" s="78"/>
      <c r="M25" t="s" s="201">
        <v>146</v>
      </c>
      <c r="N25" s="202">
        <f t="shared" si="3"/>
      </c>
      <c r="O25" s="61">
        <f>ROUNDDOWN((N25)/100*I25,-1)</f>
      </c>
      <c r="P25" s="61"/>
      <c r="Q25" s="208">
        <v>3</v>
      </c>
      <c r="R25" s="209">
        <v>3</v>
      </c>
    </row>
    <row r="26" spans="1:21" s="3" customFormat="1" ht="14.4" customHeight="1" x14ac:dyDescent="0.35">
      <c r="A26" s="161">
        <f>A25+1</f>
      </c>
      <c r="B26" s="53"/>
      <c r="C26" s="49"/>
      <c r="D26" s="57"/>
      <c r="E26" s="193"/>
      <c r="F26" s="194"/>
      <c r="G26" s="50"/>
      <c r="H26" s="50"/>
      <c r="I26" s="52"/>
      <c r="J26" s="205"/>
      <c r="K26" s="58"/>
      <c r="L26" s="78"/>
      <c r="M26" t="s" s="201">
        <v>146</v>
      </c>
      <c r="N26" s="202">
        <f t="shared" si="3"/>
      </c>
      <c r="O26" s="61">
        <f>ROUNDDOWN((D26)/100*I26,-1)</f>
      </c>
      <c r="P26" s="61"/>
      <c r="Q26" s="208">
        <v>3</v>
      </c>
      <c r="R26" s="209">
        <v>3</v>
      </c>
    </row>
    <row r="27" spans="1:21" s="3" customFormat="1" ht="14.4" customHeight="1" x14ac:dyDescent="0.35">
      <c r="A27" s="161">
        <f>A26+1</f>
      </c>
      <c r="B27" s="48"/>
      <c r="C27" s="54"/>
      <c r="D27" s="59"/>
      <c r="E27" s="193"/>
      <c r="F27" s="194"/>
      <c r="G27" s="50"/>
      <c r="H27" s="50"/>
      <c r="I27" s="100"/>
      <c r="J27" s="205"/>
      <c r="K27" s="58"/>
      <c r="L27" s="78"/>
      <c r="M27" t="s" s="201">
        <v>146</v>
      </c>
      <c r="N27" s="202">
        <f t="shared" si="3"/>
      </c>
      <c r="O27" s="61">
        <f>ROUNDDOWN((N27)/100*I27,-1)</f>
      </c>
      <c r="P27" s="61"/>
      <c r="Q27" s="208">
        <v>3</v>
      </c>
      <c r="R27" s="209">
        <v>3</v>
      </c>
    </row>
    <row r="28" spans="1:21" s="44" customFormat="1" ht="14.4" customHeight="1" x14ac:dyDescent="0.35">
      <c r="A28" s="161"/>
      <c r="B28" t="s" s="162">
        <v>185</v>
      </c>
      <c r="C28" s="163"/>
      <c r="D28" s="164"/>
      <c r="E28" s="165"/>
      <c r="F28" s="164"/>
      <c r="G28" s="166"/>
      <c r="H28" s="166"/>
      <c r="I28" s="167"/>
      <c r="J28" s="168"/>
      <c r="K28" s="169"/>
      <c r="L28" s="168"/>
      <c r="M28" s="170"/>
      <c r="N28" s="171"/>
      <c r="O28" s="169"/>
      <c r="P28" s="169"/>
      <c r="Q28" s="172"/>
      <c r="R28" s="172"/>
    </row>
    <row r="29" spans="1:21" s="3" customFormat="1" ht="22.25" customHeight="1" x14ac:dyDescent="0.35">
      <c r="A29" s="161">
        <f>A27+1</f>
      </c>
      <c r="B29" s="48"/>
      <c r="C29" s="54"/>
      <c r="D29" s="59"/>
      <c r="E29" s="193"/>
      <c r="F29" s="195"/>
      <c r="G29" s="50"/>
      <c r="H29" s="50"/>
      <c r="I29" s="100"/>
      <c r="J29" s="205"/>
      <c r="K29" s="58"/>
      <c r="L29" s="78"/>
      <c r="M29" t="s" s="201">
        <v>146</v>
      </c>
      <c r="N29" s="202">
        <f t="shared" si="3"/>
      </c>
      <c r="O29" s="61">
        <f>ROUNDDOWN((N29)/100*I29,-1)</f>
      </c>
      <c r="P29" s="61"/>
      <c r="Q29" s="208">
        <v>3</v>
      </c>
      <c r="R29" s="209">
        <v>3</v>
      </c>
    </row>
    <row r="30" spans="1:21" s="3" customFormat="1" ht="14.4" customHeight="1" x14ac:dyDescent="0.35">
      <c r="A30" s="161">
        <f>A29+1</f>
      </c>
      <c r="B30" s="48"/>
      <c r="C30" s="54"/>
      <c r="D30" s="59"/>
      <c r="E30" s="193"/>
      <c r="F30" s="194"/>
      <c r="G30" s="50"/>
      <c r="H30" s="50"/>
      <c r="I30" s="100"/>
      <c r="J30" s="205"/>
      <c r="K30" s="58"/>
      <c r="L30" s="78"/>
      <c r="M30" t="s" s="201">
        <v>146</v>
      </c>
      <c r="N30" s="202">
        <f t="shared" si="3"/>
      </c>
      <c r="O30" s="61">
        <f>ROUNDDOWN((N30)/100*I30,-1)</f>
      </c>
      <c r="P30" s="61"/>
      <c r="Q30" s="208">
        <v>3</v>
      </c>
      <c r="R30" s="209">
        <v>3</v>
      </c>
    </row>
    <row r="31" spans="1:21" s="3" customFormat="1" ht="14.4" customHeight="1" x14ac:dyDescent="0.35">
      <c r="A31" s="161">
        <f>A29+1</f>
      </c>
      <c r="B31" s="48"/>
      <c r="C31" s="54"/>
      <c r="D31" s="59"/>
      <c r="E31" s="193"/>
      <c r="F31" s="194"/>
      <c r="G31" s="50"/>
      <c r="H31" s="50"/>
      <c r="I31" s="100"/>
      <c r="J31" s="205"/>
      <c r="K31" s="58"/>
      <c r="L31" s="78"/>
      <c r="M31" t="s" s="201">
        <v>146</v>
      </c>
      <c r="N31" s="202">
        <f t="shared" si="3"/>
      </c>
      <c r="O31" s="61">
        <f>ROUNDDOWN((N31)/100*I31,-1)</f>
      </c>
      <c r="P31" s="61"/>
      <c r="Q31" s="208">
        <v>3</v>
      </c>
      <c r="R31" s="209">
        <v>3</v>
      </c>
    </row>
    <row r="32" spans="1:21" s="3" customFormat="1" ht="14.4" customHeight="1" x14ac:dyDescent="0.35">
      <c r="A32" s="161">
        <f>A31+1</f>
      </c>
      <c r="B32" s="48"/>
      <c r="C32" s="54"/>
      <c r="D32" s="59"/>
      <c r="E32" s="193"/>
      <c r="F32" s="194"/>
      <c r="G32" s="50"/>
      <c r="H32" s="50"/>
      <c r="I32" s="100"/>
      <c r="J32" s="205"/>
      <c r="K32" s="58"/>
      <c r="L32" s="78"/>
      <c r="M32" t="s" s="201">
        <v>146</v>
      </c>
      <c r="N32" s="202">
        <f t="shared" si="3"/>
      </c>
      <c r="O32" s="61">
        <f>ROUNDDOWN((N32)/100*I32,-1)</f>
      </c>
      <c r="P32" s="61"/>
      <c r="Q32" s="208">
        <v>3</v>
      </c>
      <c r="R32" s="209">
        <v>3</v>
      </c>
    </row>
    <row r="33" spans="1:19" s="3" customFormat="1" ht="14.4" customHeight="1" x14ac:dyDescent="0.35">
      <c r="A33" s="161"/>
      <c r="B33" t="s" s="162">
        <v>131</v>
      </c>
      <c r="C33" s="173"/>
      <c r="D33" s="174"/>
      <c r="E33" s="165"/>
      <c r="F33" s="164"/>
      <c r="G33" s="166"/>
      <c r="H33" s="166"/>
      <c r="I33" s="167"/>
      <c r="J33" s="168"/>
      <c r="K33" s="169"/>
      <c r="L33" s="168"/>
      <c r="M33" s="170"/>
      <c r="N33" s="171"/>
      <c r="O33" s="169"/>
      <c r="P33" s="169"/>
      <c r="Q33" s="172"/>
      <c r="R33" s="172"/>
    </row>
    <row r="34" spans="1:19" s="44" customFormat="1" x14ac:dyDescent="0.35">
      <c r="A34" s="161">
        <f>A31+1</f>
      </c>
      <c r="B34" s="48"/>
      <c r="C34" s="54"/>
      <c r="D34" s="51"/>
      <c r="E34" s="193"/>
      <c r="F34" s="196"/>
      <c r="G34" s="50"/>
      <c r="H34" s="50"/>
      <c r="I34" s="52"/>
      <c r="J34" s="205"/>
      <c r="K34" s="58"/>
      <c r="L34" s="78"/>
      <c r="M34" t="s" s="201">
        <v>146</v>
      </c>
      <c r="N34" s="202">
        <f>D34+(K34*L34)</f>
      </c>
      <c r="O34" s="61">
        <f>ROUNDDOWN((N34-2500)/100*I34,-1)</f>
      </c>
      <c r="P34" s="61"/>
      <c r="Q34" s="208">
        <v>3</v>
      </c>
      <c r="R34" s="209">
        <v>3</v>
      </c>
      <c r="S34" s="44">
        <f>4200*1.25</f>
      </c>
    </row>
    <row r="35" spans="1:19" s="44" customFormat="1" x14ac:dyDescent="0.35">
      <c r="A35" s="161">
        <f>A34+1</f>
      </c>
      <c r="B35" s="94"/>
      <c r="C35" s="54"/>
      <c r="D35" s="51"/>
      <c r="E35" s="193"/>
      <c r="F35" s="196"/>
      <c r="G35" s="50"/>
      <c r="H35" s="50"/>
      <c r="I35" s="52"/>
      <c r="J35" s="205"/>
      <c r="K35" s="58"/>
      <c r="L35" s="78"/>
      <c r="M35" t="s" s="201">
        <v>146</v>
      </c>
      <c r="N35" s="202">
        <f>D35+(K35*L35)</f>
      </c>
      <c r="O35" s="61">
        <f>ROUNDDOWN((N35-1500)/100*I35,-1)</f>
      </c>
      <c r="P35" s="74"/>
      <c r="Q35" s="208"/>
      <c r="R35" s="209"/>
    </row>
    <row r="36" spans="1:19" s="44" customFormat="1" x14ac:dyDescent="0.35">
      <c r="A36" s="161">
        <f>A35+1</f>
      </c>
      <c r="B36" s="94"/>
      <c r="C36" s="95"/>
      <c r="D36" s="101"/>
      <c r="E36" s="197"/>
      <c r="F36" s="198"/>
      <c r="G36" s="96"/>
      <c r="H36" s="96"/>
      <c r="I36" s="97"/>
      <c r="J36" s="206"/>
      <c r="K36" s="98"/>
      <c r="L36" s="99"/>
      <c r="M36" t="s" s="201">
        <v>146</v>
      </c>
      <c r="N36" s="202">
        <f>D36+(K36*L36)</f>
      </c>
      <c r="O36" s="61"/>
      <c r="P36" s="61">
        <f>ROUNDDOWN((N36)/100*I36,-1)</f>
      </c>
      <c r="Q36" s="208"/>
      <c r="R36" s="209"/>
    </row>
    <row r="37" spans="1:19" s="44" customFormat="1" ht="15" thickBot="1" x14ac:dyDescent="0.4">
      <c r="A37" s="281">
        <f>A36+1</f>
      </c>
      <c r="B37" s="64"/>
      <c r="C37" s="82"/>
      <c r="D37" s="102"/>
      <c r="E37" s="199"/>
      <c r="F37" s="200"/>
      <c r="G37" s="80"/>
      <c r="H37" s="80"/>
      <c r="I37" s="81"/>
      <c r="J37" s="207"/>
      <c r="K37" s="65"/>
      <c r="L37" s="79"/>
      <c r="M37" t="s" s="203">
        <v>146</v>
      </c>
      <c r="N37" s="204">
        <f>D37+(K37*L37)</f>
      </c>
      <c r="O37" s="74"/>
      <c r="P37" s="74">
        <f>ROUNDDOWN((N37)/100*I37,-1)</f>
      </c>
      <c r="Q37" s="208">
        <v>3</v>
      </c>
      <c r="R37" s="209">
        <v>3</v>
      </c>
    </row>
    <row r="38" spans="1:19" ht="15" thickBot="1" x14ac:dyDescent="0.4">
      <c r="A38" s="175"/>
      <c r="B38" s="176"/>
      <c r="C38" t="s" s="266">
        <v>145</v>
      </c>
      <c r="D38" s="267"/>
      <c r="E38" s="267"/>
      <c r="F38" s="267"/>
      <c r="G38" s="267"/>
      <c r="H38" s="267"/>
      <c r="I38" s="267"/>
      <c r="J38" s="267"/>
      <c r="K38" s="267"/>
      <c r="L38" s="267"/>
      <c r="M38" s="267"/>
      <c r="N38" s="177">
        <f>SUM(N5:N37)</f>
      </c>
      <c r="O38" s="178"/>
      <c r="P38" s="178"/>
      <c r="Q38" s="179"/>
      <c r="R38" s="151"/>
    </row>
    <row r="39" spans="1:19" ht="15" thickBot="1" x14ac:dyDescent="0.4">
      <c r="A39" t="s" s="268">
        <v>174</v>
      </c>
      <c r="B39" s="269"/>
      <c r="C39" s="180"/>
      <c r="D39" s="181"/>
      <c r="E39" s="182"/>
      <c r="F39" s="182"/>
      <c r="G39" s="183"/>
      <c r="H39" s="184"/>
      <c r="I39" s="185"/>
      <c r="J39" s="186"/>
      <c r="K39" s="187"/>
      <c r="L39" s="188"/>
      <c r="M39" s="189"/>
      <c r="N39" t="s" s="190">
        <v>153</v>
      </c>
      <c r="O39" s="191">
        <f>SUM(O5:O37)</f>
      </c>
      <c r="P39" s="191">
        <f>SUM(P5:P37)</f>
      </c>
      <c r="Q39" s="192"/>
      <c r="R39" s="184"/>
    </row>
    <row r="41" spans="1:19" ht="15" thickBot="1" x14ac:dyDescent="0.4">
      <c r="A41" s="62"/>
      <c r="B41" s="63"/>
      <c r="C41" t="s" s="264">
        <v>145</v>
      </c>
      <c r="D41" s="265"/>
      <c r="E41" s="265"/>
      <c r="F41" s="265"/>
      <c r="G41" s="265"/>
      <c r="H41" s="265"/>
      <c r="I41" s="265"/>
      <c r="J41" s="265"/>
      <c r="K41" s="265"/>
      <c r="L41" s="265"/>
      <c r="M41" s="265"/>
      <c r="N41" s="77"/>
    </row>
    <row r="42" spans="1:19" ht="15" thickBot="1" x14ac:dyDescent="0.4">
      <c r="A42" t="s" s="270">
        <v>155</v>
      </c>
      <c r="B42" s="271"/>
      <c r="C42" s="66"/>
      <c r="D42" s="75"/>
      <c r="E42" s="76"/>
      <c r="F42" s="76"/>
      <c r="G42" s="67"/>
      <c r="H42" s="68"/>
      <c r="I42" s="69"/>
      <c r="J42" s="70"/>
      <c r="K42" s="71"/>
      <c r="L42" s="72"/>
      <c r="M42" s="73"/>
      <c r="N42" t="s" s="83">
        <v>154</v>
      </c>
    </row>
  </sheetData>
  <mergeCells count="5">
    <mergeCell ref="P2:R2"/>
    <mergeCell ref="C41:M41"/>
    <mergeCell ref="C38:M38"/>
    <mergeCell ref="A39:B39"/>
    <mergeCell ref="A42:B42"/>
  </mergeCells>
  <phoneticPr fontId="0" type="noConversion"/>
  <pageMargins left="0.70866141732283472" right="0.39370078740157483" top="0.39370078740157483" bottom="0.19685039370078741" header="0.31496062992125984" footer="0.31496062992125984"/>
  <pageSetup paperSize="9" scale="85" orientation="portrait"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zoomScale="101" zoomScaleNormal="101" workbookViewId="0">
      <selection activeCell="I7" sqref="I7"/>
    </sheetView>
  </sheetViews>
  <sheetFormatPr defaultRowHeight="14.5" x14ac:dyDescent="0.35"/>
  <cols>
    <col min="1" max="1" width="9.90625" customWidth="1"/>
    <col min="2" max="2" width="2.81640625" customWidth="1"/>
    <col min="3" max="3" width="14" customWidth="1"/>
    <col min="4" max="8" width="3.6328125" customWidth="1"/>
    <col min="9" max="10" width="6.08984375" customWidth="1"/>
    <col min="11" max="11" width="42.36328125" customWidth="1"/>
    <col min="12" max="13" width="5.6328125" customWidth="1"/>
    <col min="14" max="14" width="6.6328125" customWidth="1"/>
    <col min="15" max="15" width="5.6328125" customWidth="1"/>
    <col min="16" max="17" width="6.6328125" customWidth="1"/>
    <col min="18" max="19" width="2.6328125" customWidth="1"/>
  </cols>
  <sheetData>
    <row r="1" spans="1:17" s="7" customFormat="1" ht="18.649999999999999" customHeight="1" x14ac:dyDescent="0.35">
      <c r="A1" t="s" s="210">
        <v>52</v>
      </c>
      <c r="B1" s="211">
        <f>'Side 1'!B4</f>
      </c>
      <c r="C1" s="212"/>
      <c r="D1" s="212"/>
      <c r="E1" s="213"/>
      <c r="F1" s="213"/>
      <c r="G1" s="213"/>
      <c r="H1" s="212"/>
      <c r="I1" s="212"/>
      <c r="J1" t="s" s="214">
        <v>9</v>
      </c>
      <c r="K1" s="211">
        <f>'Side 1'!B5</f>
      </c>
      <c r="L1" s="14"/>
      <c r="M1" s="14"/>
    </row>
    <row r="2" spans="1:17" s="7" customFormat="1" ht="18.649999999999999" customHeight="1" x14ac:dyDescent="0.35">
      <c r="A2" t="s" s="275">
        <v>54</v>
      </c>
      <c r="B2" s="275"/>
      <c r="C2" s="275"/>
      <c r="D2" s="275"/>
      <c r="E2" s="275"/>
      <c r="F2" s="275"/>
      <c r="G2" s="275"/>
      <c r="H2" s="275"/>
      <c r="I2" s="215"/>
      <c r="J2" t="s" s="216">
        <v>135</v>
      </c>
      <c r="K2" s="217">
        <f>'Side 1'!K5:M5</f>
      </c>
      <c r="L2" s="14"/>
      <c r="Q2" s="14"/>
    </row>
    <row r="3" spans="1:17" ht="15.65" customHeight="1" x14ac:dyDescent="0.35">
      <c r="A3" s="276"/>
      <c r="B3" s="276"/>
      <c r="C3" s="276"/>
      <c r="D3" s="276"/>
      <c r="E3" s="276"/>
      <c r="F3" s="276"/>
      <c r="G3" s="276"/>
      <c r="H3" s="276"/>
      <c r="I3" s="218"/>
      <c r="J3" t="s" s="219">
        <v>53</v>
      </c>
      <c r="K3" s="217">
        <f>'Side 1'!K6:M6</f>
      </c>
    </row>
    <row r="4" spans="1:17" ht="86.4" customHeight="1" x14ac:dyDescent="0.35">
      <c r="A4" t="s" s="282">
        <v>55</v>
      </c>
      <c r="B4" t="s" s="283">
        <v>142</v>
      </c>
      <c r="C4" s="284"/>
      <c r="D4" t="s" s="296">
        <v>56</v>
      </c>
      <c r="E4" t="s" s="297">
        <v>57</v>
      </c>
      <c r="F4" t="s" s="298">
        <v>58</v>
      </c>
      <c r="G4" t="s" s="299">
        <v>59</v>
      </c>
      <c r="H4" t="s" s="300">
        <v>60</v>
      </c>
      <c r="I4" t="s" s="84">
        <v>61</v>
      </c>
      <c r="J4" t="s" s="84">
        <v>62</v>
      </c>
      <c r="K4" t="s" s="91">
        <v>157</v>
      </c>
    </row>
    <row r="5" spans="1:17" ht="13.25" customHeight="1" x14ac:dyDescent="0.35">
      <c r="A5" t="s" s="285">
        <v>132</v>
      </c>
      <c r="B5" s="286">
        <v>1</v>
      </c>
      <c r="C5" t="s" s="287">
        <v>63</v>
      </c>
      <c r="D5" t="s" s="301">
        <v>187</v>
      </c>
      <c r="E5" t="s" s="302">
        <v>187</v>
      </c>
      <c r="F5" t="s" s="303">
        <v>187</v>
      </c>
      <c r="G5" t="s" s="301">
        <v>187</v>
      </c>
      <c r="H5" t="s" s="304">
        <v>187</v>
      </c>
      <c r="I5" s="103">
        <v>0</v>
      </c>
      <c r="J5" s="103">
        <v>0</v>
      </c>
      <c r="K5" t="s" s="104">
        <v>187</v>
      </c>
    </row>
    <row r="6" spans="1:17" ht="13.25" customHeight="1" x14ac:dyDescent="0.35">
      <c r="A6" s="288"/>
      <c r="B6" s="288">
        <f t="shared" ref="B6:B37" si="0">B5+1</f>
      </c>
      <c r="C6" t="s" s="289">
        <v>64</v>
      </c>
      <c r="D6" t="s" s="305">
        <v>187</v>
      </c>
      <c r="E6" t="s" s="306">
        <v>187</v>
      </c>
      <c r="F6" t="s" s="307">
        <v>187</v>
      </c>
      <c r="G6" t="s" s="305">
        <v>187</v>
      </c>
      <c r="H6" t="s" s="308">
        <v>187</v>
      </c>
      <c r="I6" s="85">
        <v>0</v>
      </c>
      <c r="J6" s="85">
        <v>0</v>
      </c>
      <c r="K6" t="s" s="105">
        <v>187</v>
      </c>
    </row>
    <row r="7" spans="1:17" ht="13.25" customHeight="1" x14ac:dyDescent="0.35">
      <c r="A7" s="288"/>
      <c r="B7" s="288">
        <f t="shared" si="0"/>
      </c>
      <c r="C7" t="s" s="289">
        <v>65</v>
      </c>
      <c r="D7" t="s" s="305">
        <v>187</v>
      </c>
      <c r="E7" t="s" s="306">
        <v>187</v>
      </c>
      <c r="F7" t="s" s="307">
        <v>187</v>
      </c>
      <c r="G7" t="s" s="305">
        <v>187</v>
      </c>
      <c r="H7" t="s" s="308">
        <v>187</v>
      </c>
      <c r="I7" s="85">
        <v>0</v>
      </c>
      <c r="J7" s="85">
        <v>0</v>
      </c>
      <c r="K7" t="s" s="88">
        <v>187</v>
      </c>
    </row>
    <row r="8" spans="1:17" ht="13.25" customHeight="1" x14ac:dyDescent="0.35">
      <c r="A8" s="288"/>
      <c r="B8" s="288">
        <f t="shared" si="0"/>
      </c>
      <c r="C8" t="s" s="289">
        <v>66</v>
      </c>
      <c r="D8" t="s" s="305">
        <v>187</v>
      </c>
      <c r="E8" t="s" s="306">
        <v>187</v>
      </c>
      <c r="F8" t="s" s="307">
        <v>187</v>
      </c>
      <c r="G8" t="s" s="305">
        <v>187</v>
      </c>
      <c r="H8" t="s" s="308">
        <v>187</v>
      </c>
      <c r="I8" s="85">
        <v>0</v>
      </c>
      <c r="J8" s="85">
        <v>0</v>
      </c>
      <c r="K8" t="s" s="88">
        <v>187</v>
      </c>
    </row>
    <row r="9" spans="1:17" ht="13.25" customHeight="1" x14ac:dyDescent="0.35">
      <c r="A9" s="288"/>
      <c r="B9" s="288">
        <f t="shared" si="0"/>
      </c>
      <c r="C9" t="s" s="289">
        <v>67</v>
      </c>
      <c r="D9" t="s" s="305">
        <v>187</v>
      </c>
      <c r="E9" t="s" s="306">
        <v>187</v>
      </c>
      <c r="F9" t="s" s="307">
        <v>187</v>
      </c>
      <c r="G9" t="s" s="305">
        <v>187</v>
      </c>
      <c r="H9" t="s" s="308">
        <v>187</v>
      </c>
      <c r="I9" s="85">
        <v>0</v>
      </c>
      <c r="J9" s="85">
        <v>0</v>
      </c>
      <c r="K9" t="s" s="88">
        <v>187</v>
      </c>
    </row>
    <row r="10" spans="1:17" ht="13.25" customHeight="1" x14ac:dyDescent="0.35">
      <c r="A10" s="288"/>
      <c r="B10" s="288">
        <f t="shared" si="0"/>
      </c>
      <c r="C10" t="s" s="289">
        <v>68</v>
      </c>
      <c r="D10" t="s" s="305">
        <v>187</v>
      </c>
      <c r="E10" t="s" s="306">
        <v>187</v>
      </c>
      <c r="F10" t="s" s="307">
        <v>187</v>
      </c>
      <c r="G10" t="s" s="305">
        <v>187</v>
      </c>
      <c r="H10" t="s" s="308">
        <v>187</v>
      </c>
      <c r="I10" s="85">
        <v>0</v>
      </c>
      <c r="J10" s="85">
        <v>0</v>
      </c>
      <c r="K10" t="s" s="88">
        <v>187</v>
      </c>
    </row>
    <row r="11" spans="1:17" ht="13.25" customHeight="1" x14ac:dyDescent="0.35">
      <c r="A11" s="288"/>
      <c r="B11" s="288">
        <f t="shared" si="0"/>
      </c>
      <c r="C11" t="s" s="289">
        <v>69</v>
      </c>
      <c r="D11" t="s" s="305">
        <v>187</v>
      </c>
      <c r="E11" t="s" s="306">
        <v>187</v>
      </c>
      <c r="F11" t="s" s="307">
        <v>187</v>
      </c>
      <c r="G11" t="s" s="305">
        <v>187</v>
      </c>
      <c r="H11" t="s" s="308">
        <v>187</v>
      </c>
      <c r="I11" s="85">
        <v>0</v>
      </c>
      <c r="J11" s="85">
        <v>0</v>
      </c>
      <c r="K11" t="s" s="88">
        <v>187</v>
      </c>
    </row>
    <row r="12" spans="1:17" ht="13.25" customHeight="1" x14ac:dyDescent="0.35">
      <c r="A12" s="290"/>
      <c r="B12" s="290">
        <f t="shared" si="0"/>
      </c>
      <c r="C12" s="291"/>
      <c r="D12" s="309"/>
      <c r="E12" s="310"/>
      <c r="F12" s="311"/>
      <c r="G12" s="309"/>
      <c r="H12" s="312"/>
      <c r="I12" s="86"/>
      <c r="J12" s="86"/>
      <c r="K12" s="89"/>
    </row>
    <row r="13" spans="1:17" ht="13.25" customHeight="1" x14ac:dyDescent="0.35">
      <c r="A13" t="s" s="292">
        <v>70</v>
      </c>
      <c r="B13" s="293">
        <f t="shared" si="0"/>
      </c>
      <c r="C13" t="s" s="294">
        <v>71</v>
      </c>
      <c r="D13" t="s" s="313">
        <v>187</v>
      </c>
      <c r="E13" t="s" s="314">
        <v>187</v>
      </c>
      <c r="F13" t="s" s="315">
        <v>187</v>
      </c>
      <c r="G13" t="s" s="313">
        <v>187</v>
      </c>
      <c r="H13" t="s" s="316">
        <v>187</v>
      </c>
      <c r="I13" s="87">
        <v>0</v>
      </c>
      <c r="J13" s="87">
        <v>0</v>
      </c>
      <c r="K13" t="s" s="90">
        <v>187</v>
      </c>
    </row>
    <row r="14" spans="1:17" ht="13.25" customHeight="1" x14ac:dyDescent="0.35">
      <c r="A14" s="288"/>
      <c r="B14" s="295">
        <f t="shared" si="0"/>
      </c>
      <c r="C14" t="s" s="289">
        <v>72</v>
      </c>
      <c r="D14" t="s" s="305">
        <v>187</v>
      </c>
      <c r="E14" t="s" s="306">
        <v>187</v>
      </c>
      <c r="F14" t="s" s="307">
        <v>187</v>
      </c>
      <c r="G14" t="s" s="305">
        <v>187</v>
      </c>
      <c r="H14" t="s" s="308">
        <v>187</v>
      </c>
      <c r="I14" s="85">
        <v>0</v>
      </c>
      <c r="J14" s="85">
        <v>0</v>
      </c>
      <c r="K14" t="s" s="88">
        <v>187</v>
      </c>
    </row>
    <row r="15" spans="1:17" ht="13.25" customHeight="1" x14ac:dyDescent="0.35">
      <c r="A15" s="288"/>
      <c r="B15" s="288">
        <f t="shared" si="0"/>
      </c>
      <c r="C15" t="s" s="289">
        <v>73</v>
      </c>
      <c r="D15" t="s" s="305">
        <v>187</v>
      </c>
      <c r="E15" t="s" s="306">
        <v>187</v>
      </c>
      <c r="F15" t="s" s="307">
        <v>187</v>
      </c>
      <c r="G15" t="s" s="305">
        <v>187</v>
      </c>
      <c r="H15" t="s" s="308">
        <v>187</v>
      </c>
      <c r="I15" s="85">
        <v>0</v>
      </c>
      <c r="J15" s="85">
        <v>0</v>
      </c>
      <c r="K15" t="s" s="88">
        <v>187</v>
      </c>
    </row>
    <row r="16" spans="1:17" ht="13.25" customHeight="1" x14ac:dyDescent="0.35">
      <c r="A16" s="288"/>
      <c r="B16" s="288">
        <f t="shared" si="0"/>
      </c>
      <c r="C16" t="s" s="289">
        <v>74</v>
      </c>
      <c r="D16" t="s" s="305">
        <v>187</v>
      </c>
      <c r="E16" t="s" s="306">
        <v>187</v>
      </c>
      <c r="F16" t="s" s="307">
        <v>187</v>
      </c>
      <c r="G16" t="s" s="305">
        <v>187</v>
      </c>
      <c r="H16" t="s" s="308">
        <v>187</v>
      </c>
      <c r="I16" s="85">
        <v>0</v>
      </c>
      <c r="J16" s="85">
        <v>0</v>
      </c>
      <c r="K16" t="s" s="88">
        <v>187</v>
      </c>
    </row>
    <row r="17" spans="1:11" ht="13.25" customHeight="1" x14ac:dyDescent="0.35">
      <c r="A17" s="290"/>
      <c r="B17" s="290">
        <f t="shared" si="0"/>
      </c>
      <c r="C17" s="291"/>
      <c r="D17" s="309"/>
      <c r="E17" s="310"/>
      <c r="F17" s="311"/>
      <c r="G17" s="309"/>
      <c r="H17" s="312"/>
      <c r="I17" s="86"/>
      <c r="J17" s="86"/>
      <c r="K17" s="89"/>
    </row>
    <row r="18" spans="1:11" ht="13.25" customHeight="1" x14ac:dyDescent="0.35">
      <c r="A18" t="s" s="292">
        <v>8</v>
      </c>
      <c r="B18" s="293">
        <f t="shared" si="0"/>
      </c>
      <c r="C18" t="s" s="294">
        <v>71</v>
      </c>
      <c r="D18" t="s" s="313">
        <v>187</v>
      </c>
      <c r="E18" t="s" s="314">
        <v>187</v>
      </c>
      <c r="F18" t="s" s="315">
        <v>187</v>
      </c>
      <c r="G18" t="s" s="313">
        <v>187</v>
      </c>
      <c r="H18" t="s" s="316">
        <v>187</v>
      </c>
      <c r="I18" s="87">
        <v>0</v>
      </c>
      <c r="J18" s="87">
        <v>0</v>
      </c>
      <c r="K18" t="s" s="90">
        <v>187</v>
      </c>
    </row>
    <row r="19" spans="1:11" ht="13.25" customHeight="1" x14ac:dyDescent="0.35">
      <c r="A19" s="288"/>
      <c r="B19" s="295">
        <f t="shared" si="0"/>
      </c>
      <c r="C19" t="s" s="289">
        <v>72</v>
      </c>
      <c r="D19" t="s" s="305">
        <v>187</v>
      </c>
      <c r="E19" t="s" s="306">
        <v>187</v>
      </c>
      <c r="F19" t="s" s="307">
        <v>187</v>
      </c>
      <c r="G19" t="s" s="305">
        <v>187</v>
      </c>
      <c r="H19" t="s" s="308">
        <v>187</v>
      </c>
      <c r="I19" s="85">
        <v>0</v>
      </c>
      <c r="J19" s="85">
        <v>0</v>
      </c>
      <c r="K19" t="s" s="88">
        <v>187</v>
      </c>
    </row>
    <row r="20" spans="1:11" ht="13.25" customHeight="1" x14ac:dyDescent="0.35">
      <c r="A20" s="288"/>
      <c r="B20" s="288">
        <f t="shared" si="0"/>
      </c>
      <c r="C20" t="s" s="289">
        <v>73</v>
      </c>
      <c r="D20" t="s" s="305">
        <v>187</v>
      </c>
      <c r="E20" t="s" s="306">
        <v>187</v>
      </c>
      <c r="F20" t="s" s="307">
        <v>187</v>
      </c>
      <c r="G20" t="s" s="305">
        <v>187</v>
      </c>
      <c r="H20" t="s" s="308">
        <v>187</v>
      </c>
      <c r="I20" s="85">
        <v>0</v>
      </c>
      <c r="J20" s="85">
        <v>0</v>
      </c>
      <c r="K20" t="s" s="88">
        <v>187</v>
      </c>
    </row>
    <row r="21" spans="1:11" ht="13.25" customHeight="1" x14ac:dyDescent="0.35">
      <c r="A21" s="288"/>
      <c r="B21" s="288">
        <f t="shared" si="0"/>
      </c>
      <c r="C21" t="s" s="289">
        <v>74</v>
      </c>
      <c r="D21" t="s" s="305">
        <v>187</v>
      </c>
      <c r="E21" t="s" s="306">
        <v>187</v>
      </c>
      <c r="F21" t="s" s="307">
        <v>187</v>
      </c>
      <c r="G21" t="s" s="305">
        <v>187</v>
      </c>
      <c r="H21" t="s" s="308">
        <v>187</v>
      </c>
      <c r="I21" s="85">
        <v>0</v>
      </c>
      <c r="J21" s="85">
        <v>0</v>
      </c>
      <c r="K21" t="s" s="88">
        <v>187</v>
      </c>
    </row>
    <row r="22" spans="1:11" ht="13.25" customHeight="1" x14ac:dyDescent="0.35">
      <c r="A22" s="288"/>
      <c r="B22" s="288">
        <f t="shared" si="0"/>
      </c>
      <c r="C22" t="s" s="289">
        <v>75</v>
      </c>
      <c r="D22" t="s" s="305">
        <v>187</v>
      </c>
      <c r="E22" t="s" s="306">
        <v>187</v>
      </c>
      <c r="F22" t="s" s="307">
        <v>187</v>
      </c>
      <c r="G22" t="s" s="305">
        <v>187</v>
      </c>
      <c r="H22" t="s" s="308">
        <v>187</v>
      </c>
      <c r="I22" s="85">
        <v>0</v>
      </c>
      <c r="J22" s="85">
        <v>0</v>
      </c>
      <c r="K22" t="s" s="88">
        <v>187</v>
      </c>
    </row>
    <row r="23" spans="1:11" ht="13.25" customHeight="1" x14ac:dyDescent="0.35">
      <c r="A23" s="288"/>
      <c r="B23" s="288">
        <f t="shared" si="0"/>
      </c>
      <c r="C23" t="s" s="289">
        <v>76</v>
      </c>
      <c r="D23" t="s" s="305">
        <v>187</v>
      </c>
      <c r="E23" t="s" s="306">
        <v>187</v>
      </c>
      <c r="F23" t="s" s="307">
        <v>187</v>
      </c>
      <c r="G23" t="s" s="305">
        <v>187</v>
      </c>
      <c r="H23" t="s" s="308">
        <v>187</v>
      </c>
      <c r="I23" s="85">
        <v>0</v>
      </c>
      <c r="J23" s="85">
        <v>0</v>
      </c>
      <c r="K23" t="s" s="88">
        <v>187</v>
      </c>
    </row>
    <row r="24" spans="1:11" ht="13.25" customHeight="1" x14ac:dyDescent="0.35">
      <c r="A24" s="288"/>
      <c r="B24" s="288">
        <f t="shared" si="0"/>
      </c>
      <c r="C24" t="s" s="289">
        <v>77</v>
      </c>
      <c r="D24" t="s" s="305">
        <v>187</v>
      </c>
      <c r="E24" t="s" s="306">
        <v>187</v>
      </c>
      <c r="F24" t="s" s="307">
        <v>187</v>
      </c>
      <c r="G24" t="s" s="305">
        <v>187</v>
      </c>
      <c r="H24" t="s" s="308">
        <v>187</v>
      </c>
      <c r="I24" s="85">
        <v>0</v>
      </c>
      <c r="J24" s="85">
        <v>0</v>
      </c>
      <c r="K24" t="s" s="88">
        <v>187</v>
      </c>
    </row>
    <row r="25" spans="1:11" ht="13.25" customHeight="1" x14ac:dyDescent="0.35">
      <c r="A25" s="288"/>
      <c r="B25" s="288">
        <f t="shared" si="0"/>
      </c>
      <c r="C25" t="s" s="289">
        <v>78</v>
      </c>
      <c r="D25" s="305"/>
      <c r="E25" s="306"/>
      <c r="F25" s="307"/>
      <c r="G25" s="305"/>
      <c r="H25" s="308"/>
      <c r="I25" s="85"/>
      <c r="J25" s="85"/>
      <c r="K25" s="88"/>
    </row>
    <row r="26" spans="1:11" ht="13.25" customHeight="1" x14ac:dyDescent="0.35">
      <c r="A26" s="288"/>
      <c r="B26" s="288">
        <f t="shared" si="0"/>
      </c>
      <c r="C26" t="s" s="289">
        <v>79</v>
      </c>
      <c r="D26" s="305"/>
      <c r="E26" s="306"/>
      <c r="F26" s="307"/>
      <c r="G26" s="305"/>
      <c r="H26" s="308"/>
      <c r="I26" s="85"/>
      <c r="J26" s="85"/>
      <c r="K26" s="88"/>
    </row>
    <row r="27" spans="1:11" ht="13.25" customHeight="1" x14ac:dyDescent="0.35">
      <c r="A27" s="288"/>
      <c r="B27" s="288">
        <f t="shared" si="0"/>
      </c>
      <c r="C27" t="s" s="289">
        <v>80</v>
      </c>
      <c r="D27" s="305"/>
      <c r="E27" s="306"/>
      <c r="F27" s="307"/>
      <c r="G27" s="305"/>
      <c r="H27" s="308"/>
      <c r="I27" s="85"/>
      <c r="J27" s="85"/>
      <c r="K27" s="88"/>
    </row>
    <row r="28" spans="1:11" ht="13.25" customHeight="1" x14ac:dyDescent="0.35">
      <c r="A28" s="288"/>
      <c r="B28" s="288">
        <f t="shared" si="0"/>
      </c>
      <c r="C28" t="s" s="289">
        <v>128</v>
      </c>
      <c r="D28" s="305"/>
      <c r="E28" s="306"/>
      <c r="F28" s="307"/>
      <c r="G28" s="305"/>
      <c r="H28" s="308"/>
      <c r="I28" s="85"/>
      <c r="J28" s="85"/>
      <c r="K28" s="88"/>
    </row>
    <row r="29" spans="1:11" ht="13.25" customHeight="1" x14ac:dyDescent="0.35">
      <c r="A29" s="290"/>
      <c r="B29" s="290">
        <f t="shared" si="0"/>
      </c>
      <c r="C29" s="291"/>
      <c r="D29" s="309"/>
      <c r="E29" s="310"/>
      <c r="F29" s="311"/>
      <c r="G29" s="309"/>
      <c r="H29" s="312"/>
      <c r="I29" s="86"/>
      <c r="J29" s="86"/>
      <c r="K29" s="89"/>
    </row>
    <row r="30" spans="1:11" ht="13.25" customHeight="1" x14ac:dyDescent="0.35">
      <c r="A30" t="s" s="292">
        <v>197</v>
      </c>
      <c r="B30" s="293">
        <f t="shared" si="0"/>
      </c>
      <c r="C30" t="s" s="294">
        <v>71</v>
      </c>
      <c r="D30" t="s" s="313">
        <v>187</v>
      </c>
      <c r="E30" t="s" s="314">
        <v>187</v>
      </c>
      <c r="F30" t="s" s="315">
        <v>187</v>
      </c>
      <c r="G30" t="s" s="313">
        <v>187</v>
      </c>
      <c r="H30" t="s" s="316">
        <v>187</v>
      </c>
      <c r="I30" s="87">
        <v>0</v>
      </c>
      <c r="J30" s="87">
        <v>0</v>
      </c>
      <c r="K30" t="s" s="90">
        <v>187</v>
      </c>
    </row>
    <row r="31" spans="1:11" ht="13.25" customHeight="1" x14ac:dyDescent="0.35">
      <c r="A31" s="288"/>
      <c r="B31" s="295">
        <f t="shared" si="0"/>
      </c>
      <c r="C31" t="s" s="289">
        <v>72</v>
      </c>
      <c r="D31" t="s" s="305">
        <v>187</v>
      </c>
      <c r="E31" t="s" s="306">
        <v>187</v>
      </c>
      <c r="F31" t="s" s="307">
        <v>187</v>
      </c>
      <c r="G31" t="s" s="305">
        <v>187</v>
      </c>
      <c r="H31" t="s" s="308">
        <v>187</v>
      </c>
      <c r="I31" s="85">
        <v>0</v>
      </c>
      <c r="J31" s="85">
        <v>0</v>
      </c>
      <c r="K31" t="s" s="88">
        <v>187</v>
      </c>
    </row>
    <row r="32" spans="1:11" ht="13.25" customHeight="1" x14ac:dyDescent="0.35">
      <c r="A32" s="288"/>
      <c r="B32" s="288">
        <f t="shared" si="0"/>
      </c>
      <c r="C32" t="s" s="289">
        <v>73</v>
      </c>
      <c r="D32" t="s" s="305">
        <v>187</v>
      </c>
      <c r="E32" t="s" s="306">
        <v>187</v>
      </c>
      <c r="F32" t="s" s="307">
        <v>187</v>
      </c>
      <c r="G32" t="s" s="305">
        <v>187</v>
      </c>
      <c r="H32" t="s" s="308">
        <v>187</v>
      </c>
      <c r="I32" s="85">
        <v>0</v>
      </c>
      <c r="J32" s="85">
        <v>0</v>
      </c>
      <c r="K32" t="s" s="88">
        <v>187</v>
      </c>
    </row>
    <row r="33" spans="1:11" ht="13.25" customHeight="1" x14ac:dyDescent="0.35">
      <c r="A33" s="288"/>
      <c r="B33" s="288">
        <f t="shared" si="0"/>
      </c>
      <c r="C33" t="s" s="289">
        <v>74</v>
      </c>
      <c r="D33" t="s" s="305">
        <v>187</v>
      </c>
      <c r="E33" t="s" s="306">
        <v>187</v>
      </c>
      <c r="F33" t="s" s="307">
        <v>187</v>
      </c>
      <c r="G33" t="s" s="305">
        <v>187</v>
      </c>
      <c r="H33" t="s" s="308">
        <v>187</v>
      </c>
      <c r="I33" s="85">
        <v>0</v>
      </c>
      <c r="J33" s="85">
        <v>0</v>
      </c>
      <c r="K33" t="s" s="88">
        <v>187</v>
      </c>
    </row>
    <row r="34" spans="1:11" ht="13.25" customHeight="1" x14ac:dyDescent="0.35">
      <c r="A34" s="288"/>
      <c r="B34" s="288">
        <f t="shared" si="0"/>
      </c>
      <c r="C34" t="s" s="289">
        <v>82</v>
      </c>
      <c r="D34" t="s" s="305">
        <v>187</v>
      </c>
      <c r="E34" t="s" s="306">
        <v>187</v>
      </c>
      <c r="F34" t="s" s="307">
        <v>187</v>
      </c>
      <c r="G34" t="s" s="305">
        <v>187</v>
      </c>
      <c r="H34" t="s" s="308">
        <v>187</v>
      </c>
      <c r="I34" s="85">
        <v>0</v>
      </c>
      <c r="J34" s="85">
        <v>0</v>
      </c>
      <c r="K34" t="s" s="88">
        <v>187</v>
      </c>
    </row>
    <row r="35" spans="1:11" ht="13.25" customHeight="1" x14ac:dyDescent="0.35">
      <c r="A35" s="288"/>
      <c r="B35" s="288">
        <f t="shared" si="0"/>
      </c>
      <c r="C35" t="s" s="289">
        <v>83</v>
      </c>
      <c r="D35" t="s" s="305">
        <v>187</v>
      </c>
      <c r="E35" t="s" s="306">
        <v>187</v>
      </c>
      <c r="F35" t="s" s="307">
        <v>187</v>
      </c>
      <c r="G35" t="s" s="305">
        <v>187</v>
      </c>
      <c r="H35" t="s" s="308">
        <v>187</v>
      </c>
      <c r="I35" s="85">
        <v>0</v>
      </c>
      <c r="J35" s="85">
        <v>0</v>
      </c>
      <c r="K35" t="s" s="88">
        <v>187</v>
      </c>
    </row>
    <row r="36" spans="1:11" ht="13.25" customHeight="1" x14ac:dyDescent="0.35">
      <c r="A36" s="288"/>
      <c r="B36" s="288">
        <f t="shared" si="0"/>
      </c>
      <c r="C36" t="s" s="289">
        <v>130</v>
      </c>
      <c r="D36" t="s" s="305">
        <v>187</v>
      </c>
      <c r="E36" t="s" s="306">
        <v>187</v>
      </c>
      <c r="F36" t="s" s="307">
        <v>187</v>
      </c>
      <c r="G36" t="s" s="305">
        <v>187</v>
      </c>
      <c r="H36" t="s" s="308">
        <v>187</v>
      </c>
      <c r="I36" s="85">
        <v>0</v>
      </c>
      <c r="J36" s="85">
        <v>0</v>
      </c>
      <c r="K36" t="s" s="88">
        <v>187</v>
      </c>
    </row>
    <row r="37" spans="1:11" ht="13.25" customHeight="1" x14ac:dyDescent="0.35">
      <c r="A37" s="288"/>
      <c r="B37" s="288">
        <f t="shared" si="0"/>
      </c>
      <c r="C37" t="s" s="289">
        <v>79</v>
      </c>
      <c r="D37" t="s" s="305">
        <v>187</v>
      </c>
      <c r="E37" t="s" s="306">
        <v>187</v>
      </c>
      <c r="F37" t="s" s="307">
        <v>187</v>
      </c>
      <c r="G37" t="s" s="305">
        <v>187</v>
      </c>
      <c r="H37" t="s" s="308">
        <v>187</v>
      </c>
      <c r="I37" s="85">
        <v>0</v>
      </c>
      <c r="J37" s="85">
        <v>0</v>
      </c>
      <c r="K37" t="s" s="88">
        <v>187</v>
      </c>
    </row>
    <row r="38" spans="1:11" ht="13.25" customHeight="1" x14ac:dyDescent="0.35">
      <c r="A38" s="288"/>
      <c r="B38" s="288">
        <f t="shared" ref="B38:B54" si="1">B37+1</f>
      </c>
      <c r="C38" t="s" s="289">
        <v>78</v>
      </c>
      <c r="D38" t="s" s="305">
        <v>187</v>
      </c>
      <c r="E38" t="s" s="306">
        <v>187</v>
      </c>
      <c r="F38" t="s" s="307">
        <v>187</v>
      </c>
      <c r="G38" t="s" s="305">
        <v>187</v>
      </c>
      <c r="H38" t="s" s="308">
        <v>187</v>
      </c>
      <c r="I38" s="85">
        <v>0</v>
      </c>
      <c r="J38" s="85">
        <v>0</v>
      </c>
      <c r="K38" t="s" s="88">
        <v>187</v>
      </c>
    </row>
    <row r="39" spans="1:11" ht="13.25" customHeight="1" x14ac:dyDescent="0.35">
      <c r="A39" s="288"/>
      <c r="B39" s="288">
        <f t="shared" si="1"/>
      </c>
      <c r="C39" t="s" s="289">
        <v>156</v>
      </c>
      <c r="D39" t="s" s="305">
        <v>187</v>
      </c>
      <c r="E39" t="s" s="306">
        <v>187</v>
      </c>
      <c r="F39" t="s" s="307">
        <v>187</v>
      </c>
      <c r="G39" t="s" s="305">
        <v>187</v>
      </c>
      <c r="H39" t="s" s="308">
        <v>187</v>
      </c>
      <c r="I39" s="85">
        <v>0</v>
      </c>
      <c r="J39" s="85">
        <v>0</v>
      </c>
      <c r="K39" t="s" s="88">
        <v>187</v>
      </c>
    </row>
    <row r="40" spans="1:11" ht="13.25" customHeight="1" x14ac:dyDescent="0.35">
      <c r="A40" s="290"/>
      <c r="B40" s="290">
        <f t="shared" si="1"/>
      </c>
      <c r="C40" s="291"/>
      <c r="D40" s="309"/>
      <c r="E40" s="310"/>
      <c r="F40" s="311"/>
      <c r="G40" s="309"/>
      <c r="H40" s="312"/>
      <c r="I40" s="86"/>
      <c r="J40" s="86"/>
      <c r="K40" s="89"/>
    </row>
    <row r="41" spans="1:11" ht="13.25" customHeight="1" x14ac:dyDescent="0.35">
      <c r="A41" t="s" s="292">
        <v>169</v>
      </c>
      <c r="B41" s="293">
        <f t="shared" si="1"/>
      </c>
      <c r="C41" t="s" s="294">
        <v>71</v>
      </c>
      <c r="D41" t="s" s="313">
        <v>187</v>
      </c>
      <c r="E41" t="s" s="314">
        <v>187</v>
      </c>
      <c r="F41" t="s" s="315">
        <v>187</v>
      </c>
      <c r="G41" t="s" s="313">
        <v>187</v>
      </c>
      <c r="H41" t="s" s="316">
        <v>187</v>
      </c>
      <c r="I41" s="87">
        <v>0</v>
      </c>
      <c r="J41" s="87">
        <v>0</v>
      </c>
      <c r="K41" t="s" s="90">
        <v>187</v>
      </c>
    </row>
    <row r="42" spans="1:11" ht="13.25" customHeight="1" x14ac:dyDescent="0.35">
      <c r="A42" s="288"/>
      <c r="B42" s="295">
        <f t="shared" si="1"/>
      </c>
      <c r="C42" t="s" s="289">
        <v>72</v>
      </c>
      <c r="D42" t="s" s="305">
        <v>187</v>
      </c>
      <c r="E42" t="s" s="306">
        <v>187</v>
      </c>
      <c r="F42" t="s" s="307">
        <v>187</v>
      </c>
      <c r="G42" t="s" s="305">
        <v>187</v>
      </c>
      <c r="H42" t="s" s="308">
        <v>187</v>
      </c>
      <c r="I42" s="85">
        <v>0</v>
      </c>
      <c r="J42" s="85">
        <v>0</v>
      </c>
      <c r="K42" t="s" s="106">
        <v>187</v>
      </c>
    </row>
    <row r="43" spans="1:11" ht="13.25" customHeight="1" x14ac:dyDescent="0.35">
      <c r="A43" s="288"/>
      <c r="B43" s="288">
        <f t="shared" si="1"/>
      </c>
      <c r="C43" t="s" s="289">
        <v>73</v>
      </c>
      <c r="D43" t="s" s="305">
        <v>187</v>
      </c>
      <c r="E43" t="s" s="306">
        <v>187</v>
      </c>
      <c r="F43" t="s" s="307">
        <v>187</v>
      </c>
      <c r="G43" t="s" s="305">
        <v>187</v>
      </c>
      <c r="H43" t="s" s="308">
        <v>187</v>
      </c>
      <c r="I43" s="85">
        <v>0</v>
      </c>
      <c r="J43" s="85">
        <v>0</v>
      </c>
      <c r="K43" t="s" s="88">
        <v>187</v>
      </c>
    </row>
    <row r="44" spans="1:11" ht="13.25" customHeight="1" x14ac:dyDescent="0.35">
      <c r="A44" s="288"/>
      <c r="B44" s="288">
        <f t="shared" si="1"/>
      </c>
      <c r="C44" t="s" s="289">
        <v>74</v>
      </c>
      <c r="D44" t="s" s="305">
        <v>187</v>
      </c>
      <c r="E44" t="s" s="306">
        <v>187</v>
      </c>
      <c r="F44" t="s" s="307">
        <v>187</v>
      </c>
      <c r="G44" t="s" s="305">
        <v>187</v>
      </c>
      <c r="H44" t="s" s="308">
        <v>187</v>
      </c>
      <c r="I44" s="85">
        <v>0</v>
      </c>
      <c r="J44" s="85">
        <v>0</v>
      </c>
      <c r="K44" t="s" s="88">
        <v>187</v>
      </c>
    </row>
    <row r="45" spans="1:11" ht="13.25" customHeight="1" x14ac:dyDescent="0.35">
      <c r="A45" s="288"/>
      <c r="B45" s="288">
        <f t="shared" si="1"/>
      </c>
      <c r="C45" t="s" s="289">
        <v>129</v>
      </c>
      <c r="D45" t="s" s="305">
        <v>187</v>
      </c>
      <c r="E45" t="s" s="306">
        <v>187</v>
      </c>
      <c r="F45" t="s" s="307">
        <v>187</v>
      </c>
      <c r="G45" t="s" s="305">
        <v>187</v>
      </c>
      <c r="H45" t="s" s="308">
        <v>187</v>
      </c>
      <c r="I45" s="85">
        <v>0</v>
      </c>
      <c r="J45" s="85">
        <v>0</v>
      </c>
      <c r="K45" t="s" s="88">
        <v>187</v>
      </c>
    </row>
    <row r="46" spans="1:11" ht="13.25" customHeight="1" x14ac:dyDescent="0.35">
      <c r="A46" s="290"/>
      <c r="B46" s="290">
        <f t="shared" si="1"/>
      </c>
      <c r="C46" s="291"/>
      <c r="D46" s="309"/>
      <c r="E46" s="310"/>
      <c r="F46" s="311"/>
      <c r="G46" s="309"/>
      <c r="H46" s="312"/>
      <c r="I46" s="86"/>
      <c r="J46" s="86"/>
      <c r="K46" s="89"/>
    </row>
    <row r="47" spans="1:11" ht="13.25" customHeight="1" x14ac:dyDescent="0.35">
      <c r="A47" t="s" s="292">
        <v>151</v>
      </c>
      <c r="B47" s="293">
        <f t="shared" si="1"/>
      </c>
      <c r="C47" t="s" s="294">
        <v>71</v>
      </c>
      <c r="D47" s="313"/>
      <c r="E47" s="314"/>
      <c r="F47" s="315"/>
      <c r="G47" s="313"/>
      <c r="H47" s="316"/>
      <c r="I47" s="87"/>
      <c r="J47" s="87"/>
      <c r="K47" s="90"/>
    </row>
    <row r="48" spans="1:11" ht="13.25" customHeight="1" x14ac:dyDescent="0.35">
      <c r="A48" s="288"/>
      <c r="B48" s="295">
        <f t="shared" si="1"/>
      </c>
      <c r="C48" t="s" s="289">
        <v>72</v>
      </c>
      <c r="D48" s="305"/>
      <c r="E48" s="306"/>
      <c r="F48" s="307"/>
      <c r="G48" s="305"/>
      <c r="H48" s="308"/>
      <c r="I48" s="85"/>
      <c r="J48" s="85"/>
      <c r="K48" s="88"/>
    </row>
    <row r="49" spans="1:11" ht="13.25" customHeight="1" x14ac:dyDescent="0.35">
      <c r="A49" s="288"/>
      <c r="B49" s="288">
        <f t="shared" si="1"/>
      </c>
      <c r="C49" t="s" s="289">
        <v>73</v>
      </c>
      <c r="D49" s="305"/>
      <c r="E49" s="306"/>
      <c r="F49" s="307"/>
      <c r="G49" s="305"/>
      <c r="H49" s="308"/>
      <c r="I49" s="85"/>
      <c r="J49" s="85"/>
      <c r="K49" s="88"/>
    </row>
    <row r="50" spans="1:11" ht="13.25" customHeight="1" x14ac:dyDescent="0.35">
      <c r="A50" s="288"/>
      <c r="B50" s="288">
        <f t="shared" si="1"/>
      </c>
      <c r="C50" t="s" s="289">
        <v>74</v>
      </c>
      <c r="D50" s="305"/>
      <c r="E50" s="306"/>
      <c r="F50" s="307"/>
      <c r="G50" s="305"/>
      <c r="H50" s="308"/>
      <c r="I50" s="85"/>
      <c r="J50" s="85"/>
      <c r="K50" s="88"/>
    </row>
    <row r="51" spans="1:11" ht="13.25" customHeight="1" x14ac:dyDescent="0.35">
      <c r="A51" s="288"/>
      <c r="B51" s="288">
        <f t="shared" si="1"/>
      </c>
      <c r="C51" t="s" s="289">
        <v>129</v>
      </c>
      <c r="D51" s="305"/>
      <c r="E51" s="306"/>
      <c r="F51" s="307"/>
      <c r="G51" s="305"/>
      <c r="H51" s="308"/>
      <c r="I51" s="85"/>
      <c r="J51" s="85"/>
      <c r="K51" s="88"/>
    </row>
    <row r="52" spans="1:11" ht="13.25" customHeight="1" x14ac:dyDescent="0.35">
      <c r="A52" s="290"/>
      <c r="B52" s="290">
        <f t="shared" si="1"/>
      </c>
      <c r="C52" s="291"/>
      <c r="D52" s="309"/>
      <c r="E52" s="310"/>
      <c r="F52" s="311"/>
      <c r="G52" s="309"/>
      <c r="H52" s="312"/>
      <c r="I52" s="86"/>
      <c r="J52" s="86"/>
      <c r="K52" s="89"/>
    </row>
    <row r="53" spans="1:11" ht="13.25" customHeight="1" x14ac:dyDescent="0.35">
      <c r="A53" t="s" s="292">
        <v>152</v>
      </c>
      <c r="B53" s="293">
        <f t="shared" si="1"/>
      </c>
      <c r="C53" t="s" s="294">
        <v>71</v>
      </c>
      <c r="D53" s="313"/>
      <c r="E53" s="314"/>
      <c r="F53" s="315"/>
      <c r="G53" s="313"/>
      <c r="H53" s="316"/>
      <c r="I53" s="87"/>
      <c r="J53" s="87"/>
      <c r="K53" s="90"/>
    </row>
    <row r="54" spans="1:11" ht="13.25" customHeight="1" x14ac:dyDescent="0.35">
      <c r="A54" s="288"/>
      <c r="B54" s="295">
        <f t="shared" si="1"/>
      </c>
      <c r="C54" t="s" s="289">
        <v>72</v>
      </c>
      <c r="D54" s="305"/>
      <c r="E54" s="306"/>
      <c r="F54" s="307"/>
      <c r="G54" s="305"/>
      <c r="H54" s="308"/>
      <c r="I54" s="85"/>
      <c r="J54" s="85"/>
      <c r="K54" s="88"/>
    </row>
    <row r="55" spans="1:11" ht="13.25" customHeight="1" x14ac:dyDescent="0.35">
      <c r="A55" s="288"/>
      <c r="B55" s="288">
        <f>B54+1</f>
      </c>
      <c r="C55" t="s" s="289">
        <v>73</v>
      </c>
      <c r="D55" s="305"/>
      <c r="E55" s="306"/>
      <c r="F55" s="307"/>
      <c r="G55" s="305"/>
      <c r="H55" s="308"/>
      <c r="I55" s="85"/>
      <c r="J55" s="85"/>
      <c r="K55" s="88"/>
    </row>
    <row r="56" spans="1:11" ht="13.25" customHeight="1" x14ac:dyDescent="0.35">
      <c r="A56" s="288"/>
      <c r="B56" s="288">
        <f>B55+1</f>
      </c>
      <c r="C56" t="s" s="289">
        <v>74</v>
      </c>
      <c r="D56" s="305"/>
      <c r="E56" s="306"/>
      <c r="F56" s="307"/>
      <c r="G56" s="305"/>
      <c r="H56" s="308"/>
      <c r="I56" s="85"/>
      <c r="J56" s="85"/>
      <c r="K56" s="88"/>
    </row>
    <row r="57" spans="1:11" ht="13.25" customHeight="1" x14ac:dyDescent="0.35">
      <c r="A57" s="290"/>
      <c r="B57" s="290">
        <f>B56+1</f>
      </c>
      <c r="C57" t="s" s="291">
        <v>129</v>
      </c>
      <c r="D57" s="309"/>
      <c r="E57" s="310"/>
      <c r="F57" s="311"/>
      <c r="G57" s="309"/>
      <c r="H57" s="312"/>
      <c r="I57" s="86"/>
      <c r="J57" s="86"/>
      <c r="K57" s="89"/>
    </row>
    <row r="58" spans="1:11" ht="13.25" customHeight="1" x14ac:dyDescent="0.35">
      <c r="A58" s="220"/>
      <c r="B58" s="221"/>
      <c r="C58" t="s" s="272">
        <v>84</v>
      </c>
      <c r="D58" s="273"/>
      <c r="E58" s="273"/>
      <c r="F58" s="273"/>
      <c r="G58" s="273"/>
      <c r="H58" s="274"/>
      <c r="I58" s="222">
        <f>SUM(I5:I57)</f>
      </c>
      <c r="J58" s="222">
        <f>SUM(J5:J57)</f>
      </c>
      <c r="K58" t="s" s="223">
        <v>158</v>
      </c>
    </row>
    <row r="59" spans="1:11" ht="13.25" customHeight="1" x14ac:dyDescent="0.35">
      <c r="A59" s="224"/>
      <c r="B59" s="225"/>
      <c r="C59" s="225"/>
      <c r="D59" s="225"/>
      <c r="E59" s="225"/>
      <c r="F59" s="225"/>
      <c r="G59" s="225"/>
      <c r="H59" s="225"/>
      <c r="I59" t="s" s="226">
        <v>171</v>
      </c>
      <c r="J59" s="225"/>
      <c r="K59" s="225"/>
    </row>
  </sheetData>
  <mergeCells count="2">
    <mergeCell ref="C58:H58"/>
    <mergeCell ref="A2:H3"/>
  </mergeCells>
  <phoneticPr fontId="0" type="noConversion"/>
  <pageMargins left="0.70866141732283472" right="0.39370078740157483" top="0.39370078740157483" bottom="0.19685039370078741" header="0.31496062992125984" footer="0.31496062992125984"/>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tabSelected="1" workbookViewId="0">
      <selection activeCell="A47" sqref="A47"/>
    </sheetView>
  </sheetViews>
  <sheetFormatPr defaultColWidth="8.90625" defaultRowHeight="14" x14ac:dyDescent="0.3"/>
  <cols>
    <col min="1" max="1" width="2.36328125" style="8" customWidth="1"/>
    <col min="2" max="9" width="8.90625" style="8" customWidth="1"/>
    <col min="10" max="10" width="22.7265625" style="8" customWidth="1"/>
    <col min="11" max="16384" width="8.90625" style="8"/>
  </cols>
  <sheetData>
    <row r="1" spans="1:10" x14ac:dyDescent="0.3">
      <c r="A1" t="s" s="277">
        <v>85</v>
      </c>
      <c r="B1" s="277"/>
      <c r="C1" s="277"/>
      <c r="D1" s="277"/>
      <c r="E1" s="277"/>
      <c r="F1" s="277"/>
      <c r="G1" s="277"/>
      <c r="H1" s="277"/>
      <c r="I1" s="277"/>
      <c r="J1" s="277"/>
    </row>
    <row r="2" spans="1:10" ht="12" customHeight="1" x14ac:dyDescent="0.3">
      <c r="A2" t="s" s="9">
        <v>89</v>
      </c>
      <c r="B2" t="s" s="279">
        <v>180</v>
      </c>
      <c r="C2" s="279"/>
      <c r="D2" s="279"/>
      <c r="E2" s="279"/>
      <c r="F2" s="279"/>
      <c r="G2" s="279"/>
      <c r="H2" s="279"/>
      <c r="I2" s="279"/>
      <c r="J2" s="279"/>
    </row>
    <row r="3" spans="1:10" ht="23" customHeight="1" x14ac:dyDescent="0.3">
      <c r="A3" t="s" s="10">
        <v>89</v>
      </c>
      <c r="B3" t="s" s="278">
        <v>90</v>
      </c>
      <c r="C3" s="278"/>
      <c r="D3" s="278"/>
      <c r="E3" s="278"/>
      <c r="F3" s="278"/>
      <c r="G3" s="278"/>
      <c r="H3" s="278"/>
      <c r="I3" s="278"/>
      <c r="J3" s="278"/>
    </row>
    <row r="4" spans="1:10" ht="12" customHeight="1" x14ac:dyDescent="0.3">
      <c r="A4" t="s" s="13">
        <v>89</v>
      </c>
      <c r="B4" t="s" s="232">
        <v>91</v>
      </c>
      <c r="C4" s="232"/>
      <c r="D4" s="232"/>
      <c r="E4" s="232"/>
      <c r="F4" s="232"/>
      <c r="G4" s="232"/>
      <c r="H4" s="232"/>
      <c r="I4" s="232"/>
      <c r="J4" s="232"/>
    </row>
    <row r="5" spans="1:10" ht="12" customHeight="1" x14ac:dyDescent="0.3">
      <c r="A5" t="s" s="13">
        <v>89</v>
      </c>
      <c r="B5" t="s" s="232">
        <v>92</v>
      </c>
      <c r="C5" s="232"/>
      <c r="D5" s="232"/>
      <c r="E5" s="232"/>
      <c r="F5" s="232"/>
      <c r="G5" s="232"/>
      <c r="H5" s="232"/>
      <c r="I5" s="232"/>
      <c r="J5" s="232"/>
    </row>
    <row r="6" spans="1:10" ht="23" customHeight="1" x14ac:dyDescent="0.3">
      <c r="A6" t="s" s="11">
        <v>89</v>
      </c>
      <c r="B6" t="s" s="248">
        <v>93</v>
      </c>
      <c r="C6" s="248"/>
      <c r="D6" s="248"/>
      <c r="E6" s="248"/>
      <c r="F6" s="248"/>
      <c r="G6" s="248"/>
      <c r="H6" s="248"/>
      <c r="I6" s="248"/>
      <c r="J6" s="248"/>
    </row>
    <row r="7" spans="1:10" ht="23" customHeight="1" x14ac:dyDescent="0.3">
      <c r="A7" t="s" s="11">
        <v>89</v>
      </c>
      <c r="B7" t="s" s="248">
        <v>94</v>
      </c>
      <c r="C7" s="248"/>
      <c r="D7" s="248"/>
      <c r="E7" s="248"/>
      <c r="F7" s="248"/>
      <c r="G7" s="248"/>
      <c r="H7" s="248"/>
      <c r="I7" s="248"/>
      <c r="J7" s="248"/>
    </row>
    <row r="8" spans="1:10" ht="32" customHeight="1" x14ac:dyDescent="0.3">
      <c r="A8" t="s" s="11">
        <v>89</v>
      </c>
      <c r="B8" t="s" s="248">
        <v>95</v>
      </c>
      <c r="C8" s="248"/>
      <c r="D8" s="248"/>
      <c r="E8" s="248"/>
      <c r="F8" s="248"/>
      <c r="G8" s="248"/>
      <c r="H8" s="248"/>
      <c r="I8" s="248"/>
      <c r="J8" s="248"/>
    </row>
    <row r="9" spans="1:10" ht="32" customHeight="1" x14ac:dyDescent="0.3">
      <c r="A9" t="s" s="11">
        <v>89</v>
      </c>
      <c r="B9" t="s" s="280">
        <v>96</v>
      </c>
      <c r="C9" s="280"/>
      <c r="D9" s="280"/>
      <c r="E9" s="280"/>
      <c r="F9" s="280"/>
      <c r="G9" s="280"/>
      <c r="H9" s="280"/>
      <c r="I9" s="280"/>
      <c r="J9" s="280"/>
    </row>
    <row r="10" spans="1:10" ht="12" customHeight="1" x14ac:dyDescent="0.3">
      <c r="A10" t="s" s="12">
        <v>89</v>
      </c>
      <c r="B10" t="s" s="1">
        <v>97</v>
      </c>
    </row>
    <row r="11" spans="1:10" ht="12" customHeight="1" x14ac:dyDescent="0.3">
      <c r="A11" t="s" s="12">
        <v>89</v>
      </c>
      <c r="B11" t="s" s="1">
        <v>98</v>
      </c>
    </row>
    <row r="12" spans="1:10" ht="8" customHeight="1" x14ac:dyDescent="0.3">
      <c r="B12" s="1"/>
    </row>
    <row r="13" spans="1:10" x14ac:dyDescent="0.3">
      <c r="A13" t="s" s="230">
        <v>86</v>
      </c>
      <c r="B13" s="227"/>
      <c r="C13" s="227"/>
      <c r="D13" s="227"/>
      <c r="E13" s="227"/>
      <c r="F13" s="227"/>
      <c r="G13" s="227"/>
      <c r="H13" s="227"/>
      <c r="I13" s="227"/>
      <c r="J13" s="227"/>
    </row>
    <row r="14" spans="1:10" ht="12" customHeight="1" x14ac:dyDescent="0.3">
      <c r="A14" t="s" s="10">
        <v>89</v>
      </c>
      <c r="B14" t="s" s="1">
        <v>99</v>
      </c>
    </row>
    <row r="15" spans="1:10" ht="12" customHeight="1" x14ac:dyDescent="0.3">
      <c r="A15" t="s" s="10">
        <v>89</v>
      </c>
      <c r="B15" t="s" s="1">
        <v>100</v>
      </c>
    </row>
    <row r="16" spans="1:10" ht="12" customHeight="1" x14ac:dyDescent="0.3">
      <c r="A16" t="s" s="10">
        <v>89</v>
      </c>
      <c r="B16" t="s" s="1">
        <v>101</v>
      </c>
    </row>
    <row r="17" spans="1:10" ht="12" customHeight="1" x14ac:dyDescent="0.3">
      <c r="A17" t="s" s="10">
        <v>89</v>
      </c>
      <c r="B17" t="s" s="1">
        <v>102</v>
      </c>
    </row>
    <row r="18" spans="1:10" ht="23" customHeight="1" x14ac:dyDescent="0.3">
      <c r="A18" t="s" s="10">
        <v>89</v>
      </c>
      <c r="B18" t="s" s="278">
        <v>103</v>
      </c>
      <c r="C18" s="278"/>
      <c r="D18" s="278"/>
      <c r="E18" s="278"/>
      <c r="F18" s="278"/>
      <c r="G18" s="278"/>
      <c r="H18" s="278"/>
      <c r="I18" s="278"/>
      <c r="J18" s="278"/>
    </row>
    <row r="19" spans="1:10" ht="12" customHeight="1" x14ac:dyDescent="0.3">
      <c r="A19" t="s" s="10">
        <v>89</v>
      </c>
      <c r="B19" t="s" s="1">
        <v>104</v>
      </c>
    </row>
    <row r="20" spans="1:10" ht="8" customHeight="1" x14ac:dyDescent="0.3">
      <c r="B20" s="1"/>
    </row>
    <row r="21" spans="1:10" x14ac:dyDescent="0.3">
      <c r="A21" t="s" s="230">
        <v>87</v>
      </c>
      <c r="B21" s="227"/>
      <c r="C21" s="227"/>
      <c r="D21" s="227"/>
      <c r="E21" s="227"/>
      <c r="F21" s="227"/>
      <c r="G21" s="227"/>
      <c r="H21" s="227"/>
      <c r="I21" s="227"/>
      <c r="J21" s="227"/>
    </row>
    <row r="22" spans="1:10" ht="23" customHeight="1" x14ac:dyDescent="0.3">
      <c r="A22" t="s" s="10">
        <v>89</v>
      </c>
      <c r="B22" t="s" s="278">
        <v>105</v>
      </c>
      <c r="C22" s="278"/>
      <c r="D22" s="278"/>
      <c r="E22" s="278"/>
      <c r="F22" s="278"/>
      <c r="G22" s="278"/>
      <c r="H22" s="278"/>
      <c r="I22" s="278"/>
      <c r="J22" s="278"/>
    </row>
    <row r="23" spans="1:10" ht="23" customHeight="1" x14ac:dyDescent="0.3">
      <c r="A23" t="s" s="10">
        <v>89</v>
      </c>
      <c r="B23" t="s" s="278">
        <v>106</v>
      </c>
      <c r="C23" s="278"/>
      <c r="D23" s="278"/>
      <c r="E23" s="278"/>
      <c r="F23" s="278"/>
      <c r="G23" s="278"/>
      <c r="H23" s="278"/>
      <c r="I23" s="278"/>
      <c r="J23" s="278"/>
    </row>
    <row r="24" spans="1:10" ht="32" customHeight="1" x14ac:dyDescent="0.3">
      <c r="A24" t="s" s="10">
        <v>89</v>
      </c>
      <c r="B24" t="s" s="278">
        <v>107</v>
      </c>
      <c r="C24" s="278"/>
      <c r="D24" s="278"/>
      <c r="E24" s="278"/>
      <c r="F24" s="278"/>
      <c r="G24" s="278"/>
      <c r="H24" s="278"/>
      <c r="I24" s="278"/>
      <c r="J24" s="278"/>
    </row>
    <row r="25" spans="1:10" ht="12" customHeight="1" x14ac:dyDescent="0.3">
      <c r="A25" t="s" s="10">
        <v>89</v>
      </c>
      <c r="B25" t="s" s="1">
        <v>108</v>
      </c>
    </row>
    <row r="26" spans="1:10" ht="12" customHeight="1" x14ac:dyDescent="0.3">
      <c r="A26" t="s" s="10">
        <v>89</v>
      </c>
      <c r="B26" t="s" s="1">
        <v>109</v>
      </c>
    </row>
    <row r="27" spans="1:10" ht="32" customHeight="1" x14ac:dyDescent="0.3">
      <c r="A27" t="s" s="10">
        <v>89</v>
      </c>
      <c r="B27" t="s" s="278">
        <v>110</v>
      </c>
      <c r="C27" s="278"/>
      <c r="D27" s="278"/>
      <c r="E27" s="278"/>
      <c r="F27" s="278"/>
      <c r="G27" s="278"/>
      <c r="H27" s="278"/>
      <c r="I27" s="278"/>
      <c r="J27" s="278"/>
    </row>
    <row r="28" spans="1:10" ht="12" customHeight="1" x14ac:dyDescent="0.3">
      <c r="A28" t="s" s="11">
        <v>89</v>
      </c>
      <c r="B28" t="s" s="6">
        <v>111</v>
      </c>
    </row>
    <row r="29" spans="1:10" ht="12" customHeight="1" x14ac:dyDescent="0.3">
      <c r="A29" t="s" s="10">
        <v>89</v>
      </c>
      <c r="B29" t="s" s="6">
        <v>112</v>
      </c>
    </row>
    <row r="30" spans="1:10" ht="12" customHeight="1" x14ac:dyDescent="0.3">
      <c r="A30" t="s" s="10">
        <v>89</v>
      </c>
      <c r="B30" t="s" s="6">
        <v>113</v>
      </c>
    </row>
    <row r="31" spans="1:10" ht="12" customHeight="1" x14ac:dyDescent="0.3">
      <c r="A31" t="s" s="10">
        <v>89</v>
      </c>
      <c r="B31" t="s" s="1">
        <v>114</v>
      </c>
    </row>
    <row r="32" spans="1:10" ht="23" customHeight="1" x14ac:dyDescent="0.3">
      <c r="A32" t="s" s="10">
        <v>89</v>
      </c>
      <c r="B32" t="s" s="278">
        <v>115</v>
      </c>
      <c r="C32" s="278"/>
      <c r="D32" s="278"/>
      <c r="E32" s="278"/>
      <c r="F32" s="278"/>
      <c r="G32" s="278"/>
      <c r="H32" s="278"/>
      <c r="I32" s="278"/>
      <c r="J32" s="278"/>
    </row>
    <row r="33" spans="1:10" x14ac:dyDescent="0.3">
      <c r="A33" t="s" s="230">
        <v>88</v>
      </c>
      <c r="B33" s="227"/>
      <c r="C33" s="227"/>
      <c r="D33" s="227"/>
      <c r="E33" s="227"/>
      <c r="F33" s="227"/>
      <c r="G33" s="227"/>
      <c r="H33" s="227"/>
      <c r="I33" s="227"/>
      <c r="J33" s="227"/>
    </row>
    <row r="34" spans="1:10" ht="23" customHeight="1" x14ac:dyDescent="0.3">
      <c r="A34" t="s" s="11">
        <v>89</v>
      </c>
      <c r="B34" t="s" s="248">
        <v>116</v>
      </c>
      <c r="C34" s="248"/>
      <c r="D34" s="248"/>
      <c r="E34" s="248"/>
      <c r="F34" s="248"/>
      <c r="G34" s="248"/>
      <c r="H34" s="248"/>
      <c r="I34" s="248"/>
      <c r="J34" s="248"/>
    </row>
    <row r="35" spans="1:10" ht="23" customHeight="1" x14ac:dyDescent="0.3">
      <c r="A35" t="s" s="11">
        <v>89</v>
      </c>
      <c r="B35" t="s" s="248">
        <v>117</v>
      </c>
      <c r="C35" s="248"/>
      <c r="D35" s="248"/>
      <c r="E35" s="248"/>
      <c r="F35" s="248"/>
      <c r="G35" s="248"/>
      <c r="H35" s="248"/>
      <c r="I35" s="248"/>
      <c r="J35" s="248"/>
    </row>
    <row r="36" spans="1:10" ht="23" customHeight="1" x14ac:dyDescent="0.3">
      <c r="A36" t="s" s="11">
        <v>89</v>
      </c>
      <c r="B36" t="s" s="248">
        <v>118</v>
      </c>
      <c r="C36" s="248"/>
      <c r="D36" s="248"/>
      <c r="E36" s="248"/>
      <c r="F36" s="248"/>
      <c r="G36" s="248"/>
      <c r="H36" s="248"/>
      <c r="I36" s="248"/>
      <c r="J36" s="248"/>
    </row>
    <row r="37" spans="1:10" ht="12" customHeight="1" x14ac:dyDescent="0.3">
      <c r="A37" t="s" s="10">
        <v>89</v>
      </c>
      <c r="B37" t="s" s="1">
        <v>119</v>
      </c>
    </row>
    <row r="38" spans="1:10" ht="23" customHeight="1" x14ac:dyDescent="0.3">
      <c r="A38" t="s" s="10">
        <v>89</v>
      </c>
      <c r="B38" t="s" s="278">
        <v>106</v>
      </c>
      <c r="C38" s="278"/>
      <c r="D38" s="278"/>
      <c r="E38" s="278"/>
      <c r="F38" s="278"/>
      <c r="G38" s="278"/>
      <c r="H38" s="278"/>
      <c r="I38" s="278"/>
      <c r="J38" s="278"/>
    </row>
    <row r="39" spans="1:10" ht="32" customHeight="1" x14ac:dyDescent="0.3">
      <c r="A39" t="s" s="10">
        <v>89</v>
      </c>
      <c r="B39" t="s" s="278">
        <v>120</v>
      </c>
      <c r="C39" s="278"/>
      <c r="D39" s="278"/>
      <c r="E39" s="278"/>
      <c r="F39" s="278"/>
      <c r="G39" s="278"/>
      <c r="H39" s="278"/>
      <c r="I39" s="278"/>
      <c r="J39" s="278"/>
    </row>
    <row r="40" spans="1:10" ht="12" customHeight="1" x14ac:dyDescent="0.3">
      <c r="A40" t="s" s="10">
        <v>89</v>
      </c>
      <c r="B40" t="s" s="1">
        <v>108</v>
      </c>
    </row>
    <row r="41" spans="1:10" ht="23" customHeight="1" x14ac:dyDescent="0.3">
      <c r="A41" t="s" s="10">
        <v>89</v>
      </c>
      <c r="B41" t="s" s="278">
        <v>121</v>
      </c>
      <c r="C41" s="278"/>
      <c r="D41" s="278"/>
      <c r="E41" s="278"/>
      <c r="F41" s="278"/>
      <c r="G41" s="278"/>
      <c r="H41" s="278"/>
      <c r="I41" s="278"/>
      <c r="J41" s="278"/>
    </row>
    <row r="42" spans="1:10" ht="23" customHeight="1" x14ac:dyDescent="0.3">
      <c r="A42" t="s" s="10">
        <v>89</v>
      </c>
      <c r="B42" t="s" s="278">
        <v>122</v>
      </c>
      <c r="C42" s="278"/>
      <c r="D42" s="278"/>
      <c r="E42" s="278"/>
      <c r="F42" s="278"/>
      <c r="G42" s="278"/>
      <c r="H42" s="278"/>
      <c r="I42" s="278"/>
      <c r="J42" s="278"/>
    </row>
    <row r="43" spans="1:10" ht="32" customHeight="1" x14ac:dyDescent="0.3">
      <c r="A43" t="s" s="10">
        <v>89</v>
      </c>
      <c r="B43" t="s" s="278">
        <v>123</v>
      </c>
      <c r="C43" s="278"/>
      <c r="D43" s="278"/>
      <c r="E43" s="278"/>
      <c r="F43" s="278"/>
      <c r="G43" s="278"/>
      <c r="H43" s="278"/>
      <c r="I43" s="278"/>
      <c r="J43" s="278"/>
    </row>
    <row r="44" spans="1:10" ht="32" customHeight="1" x14ac:dyDescent="0.3">
      <c r="A44" t="s" s="10">
        <v>89</v>
      </c>
      <c r="B44" t="s" s="278">
        <v>170</v>
      </c>
      <c r="C44" s="278"/>
      <c r="D44" s="278"/>
      <c r="E44" s="278"/>
      <c r="F44" s="278"/>
      <c r="G44" s="278"/>
      <c r="H44" s="278"/>
      <c r="I44" s="278"/>
      <c r="J44" s="278"/>
    </row>
    <row r="45" spans="1:10" ht="23" customHeight="1" x14ac:dyDescent="0.3">
      <c r="A45" t="s" s="10">
        <v>89</v>
      </c>
      <c r="B45" t="s" s="278">
        <v>124</v>
      </c>
      <c r="C45" s="278"/>
      <c r="D45" s="278"/>
      <c r="E45" s="278"/>
      <c r="F45" s="278"/>
      <c r="G45" s="278"/>
      <c r="H45" s="278"/>
      <c r="I45" s="278"/>
      <c r="J45" s="278"/>
    </row>
    <row r="46" spans="1:10" ht="8" customHeight="1" x14ac:dyDescent="0.3">
      <c r="B46" s="1"/>
    </row>
    <row r="47" spans="1:10" x14ac:dyDescent="0.3">
      <c r="A47" t="s" s="231">
        <v>198</v>
      </c>
      <c r="B47" s="227"/>
      <c r="C47" s="227"/>
      <c r="D47" s="227"/>
      <c r="E47" s="227"/>
      <c r="F47" s="227"/>
      <c r="G47" s="227"/>
      <c r="H47" s="227"/>
      <c r="I47" s="227"/>
      <c r="J47" s="227"/>
    </row>
  </sheetData>
  <mergeCells count="25">
    <mergeCell ref="B44:J44"/>
    <mergeCell ref="B45:J45"/>
    <mergeCell ref="B36:J36"/>
    <mergeCell ref="B38:J38"/>
    <mergeCell ref="B39:J39"/>
    <mergeCell ref="B41:J41"/>
    <mergeCell ref="B42:J42"/>
    <mergeCell ref="B43:J43"/>
    <mergeCell ref="B34:J34"/>
    <mergeCell ref="B2:J2"/>
    <mergeCell ref="B3:J3"/>
    <mergeCell ref="B35:J35"/>
    <mergeCell ref="B6:J6"/>
    <mergeCell ref="B7:J7"/>
    <mergeCell ref="B8:J8"/>
    <mergeCell ref="B9:J9"/>
    <mergeCell ref="B18:J18"/>
    <mergeCell ref="B22:J22"/>
    <mergeCell ref="A1:J1"/>
    <mergeCell ref="B4:J4"/>
    <mergeCell ref="B5:J5"/>
    <mergeCell ref="B32:J32"/>
    <mergeCell ref="B23:J23"/>
    <mergeCell ref="B24:J24"/>
    <mergeCell ref="B27:J27"/>
  </mergeCells>
  <phoneticPr fontId="0" type="noConversion"/>
  <pageMargins left="0.70866141732283472" right="0.70866141732283472" top="0.39370078740157483" bottom="0.39370078740157483" header="0.31496062992125984" footer="0.31496062992125984"/>
  <pageSetup paperSize="9" scale="90"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5</vt:i4>
      </vt:variant>
      <vt:variant>
        <vt:lpstr>Navngivne områder</vt:lpstr>
      </vt:variant>
      <vt:variant>
        <vt:i4>3</vt:i4>
      </vt:variant>
    </vt:vector>
  </HeadingPairs>
  <TitlesOfParts>
    <vt:vector size="8" baseType="lpstr">
      <vt:lpstr>Side 1</vt:lpstr>
      <vt:lpstr>Side2.1</vt:lpstr>
      <vt:lpstr>Side 3 - Vedligehold</vt:lpstr>
      <vt:lpstr>Side 4</vt:lpstr>
      <vt:lpstr>Ark1</vt:lpstr>
      <vt:lpstr>'Side 1'!Udskriftsområde</vt:lpstr>
      <vt:lpstr>'Side 3 - Vedligehold'!Udskriftsområde</vt:lpstr>
      <vt:lpstr>Side2.1!Udskriftsområde</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dc:creator>
  <cp:lastModifiedBy>Bruger</cp:lastModifiedBy>
  <cp:lastPrinted>2019-01-10T17:47:07Z</cp:lastPrinted>
  <dcterms:created xsi:type="dcterms:W3CDTF">2010-02-12T06:28:13Z</dcterms:created>
  <dcterms:modified xsi:type="dcterms:W3CDTF">2020-05-12T11:13:38Z</dcterms:modified>
</cp:coreProperties>
</file>