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00" yWindow="50" windowWidth="14160" windowHeight="9050"/>
  </bookViews>
  <sheets>
    <sheet name="Side 1" sheetId="2" r:id="rId1"/>
    <sheet name="Side2.1" sheetId="1" r:id="rId2"/>
    <sheet name="Side 3 - Vedligehold" sheetId="5" r:id="rId3"/>
    <sheet name="Side 4" sheetId="3" r:id="rId4"/>
  </sheets>
  <definedNames>
    <definedName name="_xlnm.Print_Area" localSheetId="0">'Side 1'!$A$1:$N$58</definedName>
    <definedName name="_xlnm.Print_Area" localSheetId="2">'Side 3 - Vedligehold'!$A$1:$K$59</definedName>
    <definedName name="_xlnm.Print_Area" localSheetId="1">Side2.1!$A$1:$R$41</definedName>
  </definedNames>
  <calcPr calcId="125725"/>
</workbook>
</file>

<file path=xl/calcChain.xml><?xml version="1.0" encoding="utf-8"?>
<calcChain xmlns="http://schemas.openxmlformats.org/spreadsheetml/2006/main">
  <c r="I9" i="2"/>
  <c r="K56"/>
  <c r="B6" i="5"/>
  <c r="B7"/>
  <c r="B8"/>
  <c r="B9"/>
  <c r="B10"/>
  <c r="B11"/>
  <c r="B12"/>
  <c r="B13"/>
  <c r="B14"/>
  <c r="B15"/>
  <c r="B16"/>
  <c r="B17"/>
  <c r="B18"/>
  <c r="B19"/>
  <c r="B20"/>
  <c r="B21"/>
  <c r="B22"/>
  <c r="B23"/>
  <c r="B24"/>
  <c r="B25"/>
  <c r="B26"/>
  <c r="B27"/>
  <c r="B28"/>
  <c r="B29"/>
  <c r="B30"/>
  <c r="B31"/>
  <c r="B32"/>
  <c r="B33"/>
  <c r="B34"/>
  <c r="B35"/>
  <c r="B36"/>
  <c r="B37"/>
  <c r="B38"/>
  <c r="B39"/>
  <c r="B40"/>
  <c r="B41"/>
  <c r="B42"/>
  <c r="B43"/>
  <c r="B44"/>
  <c r="B45"/>
  <c r="B46"/>
  <c r="B47"/>
  <c r="B48"/>
  <c r="B49"/>
  <c r="B50"/>
  <c r="B51"/>
  <c r="B52"/>
  <c r="B53"/>
  <c r="B54"/>
  <c r="B55"/>
  <c r="B56"/>
  <c r="B57"/>
  <c r="K2"/>
  <c r="K3"/>
  <c r="B1"/>
  <c r="B1" i="1"/>
  <c r="N13"/>
  <c r="O13"/>
  <c r="N34"/>
  <c r="O34"/>
  <c r="N35"/>
  <c r="O35"/>
  <c r="N36"/>
  <c r="O36"/>
  <c r="N37"/>
  <c r="O37"/>
  <c r="N33"/>
  <c r="O33"/>
  <c r="N29"/>
  <c r="O29"/>
  <c r="N28"/>
  <c r="O28"/>
  <c r="N30"/>
  <c r="O30"/>
  <c r="N10"/>
  <c r="O10"/>
  <c r="N11"/>
  <c r="O11"/>
  <c r="N12"/>
  <c r="O12"/>
  <c r="N14"/>
  <c r="O14"/>
  <c r="N15"/>
  <c r="N16"/>
  <c r="O16"/>
  <c r="N17"/>
  <c r="O17"/>
  <c r="N25"/>
  <c r="P25"/>
  <c r="N26"/>
  <c r="N39"/>
  <c r="O39"/>
  <c r="N22"/>
  <c r="P22"/>
  <c r="P41"/>
  <c r="F52" i="2"/>
  <c r="N21" i="1"/>
  <c r="O21"/>
  <c r="N20"/>
  <c r="O20"/>
  <c r="N8"/>
  <c r="O8"/>
  <c r="N5"/>
  <c r="O5"/>
  <c r="N24"/>
  <c r="O24"/>
  <c r="N23"/>
  <c r="O23"/>
  <c r="N6"/>
  <c r="O6"/>
  <c r="N31"/>
  <c r="O31"/>
  <c r="N19"/>
  <c r="O19"/>
  <c r="J58" i="5"/>
  <c r="F53" i="2"/>
  <c r="P26" i="1"/>
  <c r="O15"/>
  <c r="I58" i="5"/>
  <c r="K1"/>
  <c r="P1" i="1"/>
  <c r="P2"/>
  <c r="G1"/>
  <c r="M58" i="2"/>
  <c r="A6" i="1"/>
  <c r="A7"/>
  <c r="A8"/>
  <c r="A10"/>
  <c r="A11"/>
  <c r="A12"/>
  <c r="A13"/>
  <c r="A14"/>
  <c r="A15"/>
  <c r="A16"/>
  <c r="A17"/>
  <c r="A19"/>
  <c r="A20"/>
  <c r="A21"/>
  <c r="A22"/>
  <c r="A23"/>
  <c r="A24"/>
  <c r="A25"/>
  <c r="A26"/>
  <c r="A28"/>
  <c r="A29"/>
  <c r="A30"/>
  <c r="A31"/>
  <c r="A33"/>
  <c r="A34"/>
  <c r="A35"/>
  <c r="A36"/>
  <c r="A37"/>
  <c r="A38"/>
  <c r="A39"/>
  <c r="N38"/>
  <c r="N7"/>
  <c r="O7"/>
  <c r="O41"/>
  <c r="F51" i="2"/>
  <c r="N40" i="1"/>
</calcChain>
</file>

<file path=xl/sharedStrings.xml><?xml version="1.0" encoding="utf-8"?>
<sst xmlns="http://schemas.openxmlformats.org/spreadsheetml/2006/main" count="296" uniqueCount="190">
  <si>
    <t>FORBEDRINGERNE OPGØRES SÅLEDES:</t>
  </si>
  <si>
    <t>Anskaffelsesårstal</t>
  </si>
  <si>
    <t>Antal / areal / stk./ m2</t>
  </si>
  <si>
    <t>Alder ved vurdering</t>
  </si>
  <si>
    <t>Valgt årskurve</t>
  </si>
  <si>
    <t>Nedskrevet til %</t>
  </si>
  <si>
    <t>Eget arbejde: ja / nej</t>
  </si>
  <si>
    <t>á kr.</t>
  </si>
  <si>
    <t>Køkken:</t>
  </si>
  <si>
    <t xml:space="preserve">Lejlighedens adresse: </t>
  </si>
  <si>
    <t>Andelshaver, sælger:</t>
  </si>
  <si>
    <t>VURDERING</t>
  </si>
  <si>
    <t>Dato:</t>
  </si>
  <si>
    <t>Sag nr.:</t>
  </si>
  <si>
    <t>Besigtigelse den:</t>
  </si>
  <si>
    <t>Tilstede ved besigtigelsen:</t>
  </si>
  <si>
    <t>Normalt vedligeholdt:</t>
  </si>
  <si>
    <t xml:space="preserve">Særlig dårligt vedligeholdt:      </t>
  </si>
  <si>
    <t>Vedligeholdelsesstanden giver anlæg for tillæg / fradrag til salgssummen, evt. fradrag for mangler:</t>
  </si>
  <si>
    <t>Det anses som en selvfølge, at lejligheden afleveres ryddet og rengjort.</t>
  </si>
  <si>
    <t>Generelle oplysninger:</t>
  </si>
  <si>
    <t>Andelshaver er:</t>
  </si>
  <si>
    <t>Sælger:</t>
  </si>
  <si>
    <t>Køber:</t>
  </si>
  <si>
    <t>Ja:</t>
  </si>
  <si>
    <t>Nej:</t>
  </si>
  <si>
    <t xml:space="preserve">   Af denne andelshaver:</t>
  </si>
  <si>
    <t xml:space="preserve">    </t>
  </si>
  <si>
    <t>Andelshaver har overtaget lejligheden pr:</t>
  </si>
  <si>
    <t>Anbefales</t>
  </si>
  <si>
    <t>Ingen bemærkninger</t>
  </si>
  <si>
    <t>Forevist</t>
  </si>
  <si>
    <t>Nødvendig</t>
  </si>
  <si>
    <t xml:space="preserve">Byggesag / anmeldelse til kommunen                   </t>
  </si>
  <si>
    <t>VVS-installationsgodkendelse</t>
  </si>
  <si>
    <t>Afløbsinstallationsgodkendelse</t>
  </si>
  <si>
    <t>Gasinstallationsgodkendelse</t>
  </si>
  <si>
    <t>El-installationsgodkendelse</t>
  </si>
  <si>
    <t>Bemærkninger:</t>
  </si>
  <si>
    <r>
      <rPr>
        <b/>
        <sz val="8"/>
        <color indexed="8"/>
        <rFont val="Arial"/>
        <family val="2"/>
      </rPr>
      <t>Vurderingssummen</t>
    </r>
    <r>
      <rPr>
        <sz val="8"/>
        <color indexed="8"/>
        <rFont val="Arial"/>
        <family val="2"/>
      </rPr>
      <t>, der I detaljer er opgjort på næste side, udgør samlet:</t>
    </r>
  </si>
  <si>
    <t>Forbedringer og tilpasset inventar:</t>
  </si>
  <si>
    <t>Løst inventar:</t>
  </si>
  <si>
    <t>Tillæg / fradrag for mangler / vedligeholdelse:</t>
  </si>
  <si>
    <t>ca. Kr.</t>
  </si>
  <si>
    <t xml:space="preserve">Denne erklæring er sendt til: </t>
  </si>
  <si>
    <t xml:space="preserve">Boligforeningen: </t>
  </si>
  <si>
    <t xml:space="preserve">Sælger: </t>
  </si>
  <si>
    <t>Ejendomsadm.:</t>
  </si>
  <si>
    <t>Kr.</t>
  </si>
  <si>
    <t>Faktura her vedlagt, er stilet til rekvirenten, sædvanligvis foreningen, som bedes sørge for betaling inden 10 dage.</t>
  </si>
  <si>
    <t>Faktura kr.</t>
  </si>
  <si>
    <t>inkl. moms</t>
  </si>
  <si>
    <t>Bedes betalt inden den.</t>
  </si>
  <si>
    <t>A/B</t>
  </si>
  <si>
    <t>Sag nr:</t>
  </si>
  <si>
    <t>SALGSVURDERING, VEDLIGEHOLDELSE</t>
  </si>
  <si>
    <t>Lokalitet</t>
  </si>
  <si>
    <t>Godkendt vedligeholdelsesstand</t>
  </si>
  <si>
    <t>Mindre mangler ved vedligeholdelsesstand</t>
  </si>
  <si>
    <t>Dårlig vedligeholdelsesstand</t>
  </si>
  <si>
    <t>Betales af sælger</t>
  </si>
  <si>
    <t>Foretages af boligforeningen</t>
  </si>
  <si>
    <t>Tilbageholdelse hos sælger kr.</t>
  </si>
  <si>
    <t>Fradragsbeløb hos sælger  kr.</t>
  </si>
  <si>
    <t>Eltavle</t>
  </si>
  <si>
    <t>HFI / HPFI-relæ</t>
  </si>
  <si>
    <t>Stik, afbrydere, udtag</t>
  </si>
  <si>
    <t>Vinduer og ruder</t>
  </si>
  <si>
    <t>Vedligeholdelse</t>
  </si>
  <si>
    <t>Rydning</t>
  </si>
  <si>
    <t>Rengøring</t>
  </si>
  <si>
    <t>Entré:</t>
  </si>
  <si>
    <t>Loft</t>
  </si>
  <si>
    <t>Vægge</t>
  </si>
  <si>
    <t>Gulv</t>
  </si>
  <si>
    <t>Træværk</t>
  </si>
  <si>
    <t>Skabe</t>
  </si>
  <si>
    <t>Bordplader</t>
  </si>
  <si>
    <t>Vægfliser</t>
  </si>
  <si>
    <t>Afløbsinstallation</t>
  </si>
  <si>
    <t>Vandinstallation</t>
  </si>
  <si>
    <t>Gasinstallation</t>
  </si>
  <si>
    <r>
      <t>Toilet /</t>
    </r>
    <r>
      <rPr>
        <strike/>
        <u/>
        <sz val="8"/>
        <rFont val="Arial"/>
        <family val="2"/>
      </rPr>
      <t xml:space="preserve"> </t>
    </r>
    <r>
      <rPr>
        <u/>
        <sz val="8"/>
        <rFont val="Arial"/>
        <family val="2"/>
      </rPr>
      <t>bad:</t>
    </r>
  </si>
  <si>
    <t>WC</t>
  </si>
  <si>
    <t>Håndvask</t>
  </si>
  <si>
    <t>Tilbageholdelse eller fradrag i alt, kr.:</t>
  </si>
  <si>
    <t>OVERSIGTEN INDEHOLDER KUN VEDLIGEHOLDELSEN, OG ER IKKE NOGEN MANGELSOVERSIGT.</t>
  </si>
  <si>
    <t xml:space="preserve">Generel orientering til bestyrelsen, samt sælger (andelshaver) og køber:  </t>
  </si>
  <si>
    <t>Særligt til bestyrelsen:</t>
  </si>
  <si>
    <t>Særligt til sælger:</t>
  </si>
  <si>
    <t>Særligt til køber:</t>
  </si>
  <si>
    <r>
      <t xml:space="preserve">Vurderingen må ikke anvendes eller distribueres til uvedkommende uden mit skriftlige tilsagn.     </t>
    </r>
    <r>
      <rPr>
        <sz val="10"/>
        <color indexed="8"/>
        <rFont val="Arial"/>
        <family val="2"/>
      </rPr>
      <t xml:space="preserve">  </t>
    </r>
  </si>
  <si>
    <t>-</t>
  </si>
  <si>
    <t>Der er her vedlagt vurdering af værdien af forbedringer, tilpasset inventar og løsøre i andelslejligheden.</t>
  </si>
  <si>
    <t>Vurderingen omfatter kun en stillingtagen til værdien af forbedringer m.v. i overensstemmelse med den praksis for vurderinger, som bygger på andelsboliglovens bestemmelser, og som nøjere er beskrevet i ABF-håndbogen.</t>
  </si>
  <si>
    <t>Vurderingen er ikke en tilstandsrapport for vedligeholdelsesstanden i andelslejligheden eller ejendommen.</t>
  </si>
  <si>
    <t>El-, gas-, vand- og afløbsinstallation er ikke kontrolleret.</t>
  </si>
  <si>
    <t>Vedligeholdelsen er kun besigtiget generelt og overordnet, således at der er taget stilling til (jfr. lovens § 5, stk. 1) om lejligheden er i god, normal eller dårlig stand.</t>
  </si>
  <si>
    <t>Der er således ikke efterset for eventuelle mangler. Men hvor mangler er blevet opdaget, er de nævnt, og konsekvensen af manglerne er prissat i vurderingen.</t>
  </si>
  <si>
    <t>Vurderingen træder således ikke i stedet for det eftersyn som andelsboligforeningens bestyrelse under alle omstændigheder skal (bør) foretage, for at kontrollere at andelshaveren har afleveret lejligheden i en stand, der er i overensstemmelse med foreningens vedtægter.</t>
  </si>
  <si>
    <t>Jeg står naturligvis til rådighed for boligforeningen og sælgeren for efterfølgende besvarelse af enkelte spørgsmål om eventuelle uklarheder i vurderingen, men jeg kan desværre IKKE også påtage mig at yde nogen form for yderligere rådgivning til købere om forståelse af vurderingsprincipper, prisfastsættelser, bygningsreglementsbestemmelser og lignende.</t>
  </si>
  <si>
    <t>Sådan yderligere rådgivning er en ekstraydelse som der skal træffes særlig aftale om, og som skal betales efter sædvanlige honorarregler.</t>
  </si>
  <si>
    <t>Det henstilles derfor til boligforeningen, at den informerer køberen herom.</t>
  </si>
  <si>
    <t xml:space="preserve">Vurderingen er udført som standardvurdering for foreningen, idet vurderingsmanden er foreningens rådgiver i vurderingen. </t>
  </si>
  <si>
    <t>Jeg er gået ud fra almindelig praksis for vurdering af forbedringer i andelslejligheder.</t>
  </si>
  <si>
    <t>Såfremt boligforeningen har særlige regler eller praksis, er det Jeres ansvar, at jeg på forhånd er blevet informeret herom.</t>
  </si>
  <si>
    <t>Det er således op til bestyrelsen at tage stilling til, om den vil følge mit forslag til værdiansættelse af forbedringer.</t>
  </si>
  <si>
    <t>Hvis bestyrelsen vælger at ændre et eller flere tal i vurderingen, i nedadgående eller opadgående retning, skal/bør I sørge for, at jeg bliver orienteret om Jeres rettelse, således at jeg kan have et notat herom liggende i sagen.</t>
  </si>
  <si>
    <t>Såfremt der er uklarheder i vurderingen, bør vi naturligvis drøfte disse uklarheder, inden I godkender vurderingen.</t>
  </si>
  <si>
    <t>Vurderingen er udarbejdet på grundlag af de oplysninger som du selv har givet mig, da jeg var på besigtigelse i lejligheden, og efter den praksis der er gældende for prisfastsættelse af forbedringer i andelsboliger.</t>
  </si>
  <si>
    <t>Den gældende praksis bygger på mange års udvikling, og er nærmere beskrevet i ABF's håndbog. Håndbogen bør forefindes hos andelsboligforeningens bestyrelse, men kan i mange tilfælde også lånes på bibliotekerne.</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</si>
  <si>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</si>
  <si>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 xml:space="preserve">De nedskrivninger der foretages, sker på grundlag af nogle nedskrivningskurver, som bygger på gældende praksis. </t>
  </si>
  <si>
    <t xml:space="preserve">Hvis der i vurderingen er gjort fradrag for mangler eller manglende vedligeholdelse, kan du som hovedregel ikke ændre ved denne afgørelse. </t>
  </si>
  <si>
    <t>Hvis der er gjort tilbageholdelse, for manglende udførelse eller manglende færdiggørelse, skal du sørge for at de anførte mangler bliver afhjulpet snarest muligt, og derefter færdigmelde til bestyrelsen, sådan at tilbageholdelserne kan blive frigivet. Kun hvis bestyrelsen er i tvivl om afhjælpningen er i orden, skal jeg involveres igen.</t>
  </si>
  <si>
    <t xml:space="preserve">Hvis du har indsigelser over min vurdering, skal du klage via bestyrelsen, og ikke direkte til mig. </t>
  </si>
  <si>
    <t>Du kan derfor IKKE regne med at kunne få besvaret spørgsmål om hvorfor og hvordan.</t>
  </si>
  <si>
    <t>Når du har fået bragt eventuelle mangler i orden, meddeler du til boligforeningen, og IKKE til mig.</t>
  </si>
  <si>
    <t xml:space="preserve">Køber er forpligtet til at overtage dine forbedringer og det tilpassede løsøre. </t>
  </si>
  <si>
    <t>Køber har lov til at nægte at overtage det løse inventar. Hvis køber ikke vil overtage inventaret, må du ikke nægte at sælge lejligheden til køberen, og du må selv sørge for at fjerne disse løsøredele.</t>
  </si>
  <si>
    <t>Vurderingen af forbedringer m.v. tager stilling til forbedringsarbejder i et genbrugshus, og der er således ikke tale om, at alle arbejder skal være fejlfri og uden slid.</t>
  </si>
  <si>
    <t xml:space="preserve">Der er ikke udarbejdet nogen tilstandsrapport for lejligheden eller ejendommen. Der kan således godt være mangler i lejligheden, som ikke er opdaget og registreret. </t>
  </si>
  <si>
    <t>Åbenlyse og væsentlige mangler, som kunne konstateres ved min besigtigelse er nævnt i vurderingsrapporten, og der vil være afsat et skønsmæssigt fastsat fradragsbeløb til afhjælpning af manglen.</t>
  </si>
  <si>
    <t>Vurderingen er udarbejdet efter den praksis der er gældende for prisfastsættelse af forbedringer i andelsboliger.</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</si>
  <si>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</si>
  <si>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Du må ikke forveksle nedskrivningerne med den nedskrivning som man kunne tænke sig anvendt inden for andre økonomiske transaktioner i samfundet.</t>
  </si>
  <si>
    <t>Hvis du mener at der er poster i vurderingen der er for høje, skal du gøre indsigelse over for sælger og bestyrelse. Du skal have en konkret "mistanke", og det er ikke nok, at du blot synes at prisen er højere end du havde tænkt dig.</t>
  </si>
  <si>
    <t>Min rolle i vurdering af forbedringer i lejligheden er afsluttet med at jeg har afleveret vurderingen til bestyrelsen, og det hjælper dig således ikke, at du forsøger at ringe til mig. Jeg kan ikke hjælpe dig, uden om bestyrelsen, men jeg kan naturligvis se på sagen igen, hvis bestyrelsen anmoder mig derom.</t>
  </si>
  <si>
    <t xml:space="preserve">Hvis du reelt og seriøst mener, at du har givet for meget for forbedringer (eller andelsværdien), kan du i henhold til § 16, stk. 3, kræve at få det for meget betalte beløb tilbage. Dette krav skal sædvanligvis afgøres ved en domstol, og det kræver derfor at du henvender dig til en kyndig advokat om problemet. andelsboliglovens </t>
  </si>
  <si>
    <t>Dit krav om tilbagebetaling skal være indbragt for retten, senest 6 måneder efter at du har konstateret at du har givet for meget, det vil næsten altid være fra den dato, hvor du har overtaget lejligheden.</t>
  </si>
  <si>
    <t>Arkitekt Henrik Grube Mikkelsen</t>
  </si>
  <si>
    <r>
      <t xml:space="preserve">Fremsendt til: </t>
    </r>
    <r>
      <rPr>
        <b/>
        <sz val="8"/>
        <color indexed="8"/>
        <rFont val="Arial"/>
        <family val="2"/>
      </rPr>
      <t>Ejendomsadministrator</t>
    </r>
  </si>
  <si>
    <t>Lejligheden udflyttet:</t>
  </si>
  <si>
    <t>Køkken</t>
  </si>
  <si>
    <t>Badeværelse</t>
  </si>
  <si>
    <t>Hårde hvide varer</t>
  </si>
  <si>
    <t>Radiator</t>
  </si>
  <si>
    <t>Bruseinstallation</t>
  </si>
  <si>
    <t>Entré/Gang</t>
  </si>
  <si>
    <t>Stue og værelser</t>
  </si>
  <si>
    <t>Generelt</t>
  </si>
  <si>
    <t xml:space="preserve">A  R  K  I  T  E  K  T  F  I  R  M  A  E  T </t>
  </si>
  <si>
    <t>G R U B E   M I K K E L S E N   A p S</t>
  </si>
  <si>
    <t xml:space="preserve">Dato: </t>
  </si>
  <si>
    <t>Midlertidig tilbageholdelse til afhjælpning af mangler, jf. side 3 :</t>
  </si>
  <si>
    <t>Indgår som fradrag, hvis mangler ikke afhjælpes før overdragelse.</t>
  </si>
  <si>
    <t xml:space="preserve">Særlig godt vedligeholdt:   </t>
  </si>
  <si>
    <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ABF’s håndbog</t>
    </r>
    <r>
      <rPr>
        <i/>
        <sz val="8"/>
        <color indexed="8"/>
        <rFont val="Arial"/>
        <family val="2"/>
      </rPr>
      <t xml:space="preserve"> (den gule)</t>
    </r>
    <r>
      <rPr>
        <b/>
        <sz val="8"/>
        <color indexed="8"/>
        <rFont val="Arial"/>
        <family val="2"/>
      </rPr>
      <t xml:space="preserve">
</t>
    </r>
    <r>
      <rPr>
        <sz val="8"/>
        <color indexed="8"/>
        <rFont val="Arial"/>
        <family val="2"/>
      </rPr>
      <t xml:space="preserve">1. oplag 2008 kapitel E, afsnit 1.3 samt bilagene 48, 49, og 50.
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</si>
  <si>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t>af forbedringer og løsøre ved salg</t>
  </si>
  <si>
    <t>Forbedringsdele, opstillet rum for rum, generelle arbejder der omfatter hele lejligheden, dog samlet i én post.
Overtagne "gamle" forbedringer er medtaget.</t>
  </si>
  <si>
    <t xml:space="preserve">Andelsboligforening: </t>
  </si>
  <si>
    <r>
      <t xml:space="preserve">Regnemæssig anskaffelsespris, oplyst,
</t>
    </r>
    <r>
      <rPr>
        <b/>
        <sz val="8"/>
        <rFont val="Arial"/>
        <family val="2"/>
      </rPr>
      <t>evt. skønnet af vurderingsmand</t>
    </r>
  </si>
  <si>
    <t>Position</t>
  </si>
  <si>
    <t>Købspris dokumenteret:
ja / nej / overtaget</t>
  </si>
  <si>
    <t>Antal timer</t>
  </si>
  <si>
    <t>Samlet opgørelse før nedskrivning, kr.:</t>
  </si>
  <si>
    <t>Skøn</t>
  </si>
  <si>
    <r>
      <rPr>
        <b/>
        <sz val="8"/>
        <rFont val="Arial"/>
        <family val="2"/>
      </rPr>
      <t>Forbedring og fast inventar</t>
    </r>
    <r>
      <rPr>
        <sz val="8"/>
        <rFont val="Arial"/>
        <family val="2"/>
      </rPr>
      <t xml:space="preserve"> 
Nedskrevet og afrundet værdi.
Som køber er forpligtet til at overtage.</t>
    </r>
  </si>
  <si>
    <r>
      <rPr>
        <b/>
        <sz val="8"/>
        <rFont val="Arial"/>
        <family val="2"/>
      </rPr>
      <t>Løsøre</t>
    </r>
    <r>
      <rPr>
        <sz val="8"/>
        <rFont val="Arial"/>
        <family val="2"/>
      </rPr>
      <t xml:space="preserve">
Nedskrevet og afrundet værdi.
Som køber</t>
    </r>
    <r>
      <rPr>
        <b/>
        <sz val="8"/>
        <rFont val="Arial"/>
        <family val="2"/>
      </rPr>
      <t xml:space="preserve"> ikke</t>
    </r>
    <r>
      <rPr>
        <sz val="8"/>
        <rFont val="Arial"/>
        <family val="2"/>
      </rPr>
      <t xml:space="preserve"> er forpligtet til at overtage.</t>
    </r>
  </si>
  <si>
    <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</si>
  <si>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r>
      <t xml:space="preserve">Sælgers relle anskaffelsespris:
</t>
    </r>
    <r>
      <rPr>
        <i/>
        <sz val="8"/>
        <rFont val="Arial"/>
        <family val="2"/>
      </rPr>
      <t>Overtagelsespris eventuelt oprindelig anskaffelsespris.</t>
    </r>
  </si>
  <si>
    <t>Lejlighedens vedligeholdelsesstand, kun i henhold til andelsboligloven:</t>
  </si>
  <si>
    <t>Værelse, gade:</t>
  </si>
  <si>
    <t>Stue, gade:</t>
  </si>
  <si>
    <t>Værelse, gård:</t>
  </si>
  <si>
    <t>Vurderingssum, kr.:</t>
  </si>
  <si>
    <t>Vurderingssum overført til side 2.2, kr.:</t>
  </si>
  <si>
    <t>© HGM - marts 2015</t>
  </si>
  <si>
    <t>Ventilation</t>
  </si>
  <si>
    <t xml:space="preserve">Et kryds i "Godkendt" betyder sædvanligvis ingen økonomiske konsekvenser.
Et kryds i "Mindre mangler" betyder, at der kan ske et mindre fradrag for manglende vedligholdelse.
 Et kryds i "Dårlig vedligeholdelsesstand" er egentlige mangler ved vedligheholdelsen, og dermed altid et større fradrag.                                                     </t>
  </si>
  <si>
    <t>overført til side 1</t>
  </si>
  <si>
    <t>Vedligeholdelse, vurderet tilstand. 1-5</t>
  </si>
  <si>
    <t>Udførelseskvalitet, vurderet tilstand. 1-5</t>
  </si>
  <si>
    <t>Ombygninger foretaget:     Ja:</t>
  </si>
  <si>
    <t>X</t>
  </si>
  <si>
    <t>BROTORVET</t>
  </si>
  <si>
    <r>
      <t xml:space="preserve">Tidligere opgørelse: </t>
    </r>
    <r>
      <rPr>
        <b/>
        <sz val="8"/>
        <color indexed="8"/>
        <rFont val="Arial"/>
        <family val="2"/>
      </rPr>
      <t>Forelå ikke</t>
    </r>
  </si>
  <si>
    <r>
      <t>Sælgers opgørelse:</t>
    </r>
    <r>
      <rPr>
        <b/>
        <sz val="8"/>
        <color indexed="8"/>
        <rFont val="Arial"/>
        <family val="2"/>
      </rPr>
      <t xml:space="preserve"> Forelå ikke - Diverse fakturaer og bilag forelagt</t>
    </r>
  </si>
  <si>
    <t xml:space="preserve">   Af tidligere andelshaver:</t>
  </si>
  <si>
    <t>Ved Eltham 17, 1. mf.   2900 Hellerup</t>
  </si>
  <si>
    <t>51 71 69 11                 arkgm@live.dk</t>
  </si>
  <si>
    <t>Ja</t>
  </si>
  <si>
    <t>Nej</t>
  </si>
  <si>
    <t xml:space="preserve">A/B Brotorvet, ab-brotorvet@hotmail.com       </t>
  </si>
  <si>
    <t>Advodan, v/ Julie Donskov Ertel,adm2600@advodan.dk</t>
  </si>
  <si>
    <t>© HGM - november 2018</t>
  </si>
  <si>
    <t>Egeskoven 240, 2.-lejl. 4</t>
  </si>
  <si>
    <t>Lars Myrup Jensen</t>
  </si>
  <si>
    <t>0208-24024-01</t>
  </si>
  <si>
    <t>Lars Myrup Jensen, lars.myrup@gmail.com</t>
  </si>
</sst>
</file>

<file path=xl/styles.xml><?xml version="1.0" encoding="utf-8"?>
<styleSheet xmlns="http://schemas.openxmlformats.org/spreadsheetml/2006/main">
  <numFmts count="3">
    <numFmt numFmtId="178" formatCode="dd\.mm\.yyyy;@"/>
    <numFmt numFmtId="179" formatCode="00"/>
    <numFmt numFmtId="185" formatCode="0.0"/>
  </numFmts>
  <fonts count="36">
    <font>
      <sz val="11"/>
      <color theme="1"/>
      <name val="Calibri"/>
      <family val="2"/>
      <scheme val="minor"/>
    </font>
    <font>
      <sz val="10"/>
      <name val="Univers"/>
    </font>
    <font>
      <sz val="8"/>
      <name val="Arial"/>
      <family val="2"/>
    </font>
    <font>
      <b/>
      <sz val="8"/>
      <name val="Arial"/>
      <family val="2"/>
    </font>
    <font>
      <b/>
      <u/>
      <sz val="8"/>
      <name val="Arial"/>
      <family val="2"/>
    </font>
    <font>
      <sz val="8"/>
      <name val="Wingdings"/>
      <charset val="2"/>
    </font>
    <font>
      <i/>
      <sz val="8"/>
      <name val="Arial"/>
      <family val="2"/>
    </font>
    <font>
      <i/>
      <sz val="10"/>
      <name val="Univers"/>
    </font>
    <font>
      <sz val="8"/>
      <color indexed="8"/>
      <name val="Arial"/>
      <family val="2"/>
    </font>
    <font>
      <sz val="10"/>
      <color indexed="8"/>
      <name val="Arial"/>
      <family val="2"/>
    </font>
    <font>
      <b/>
      <sz val="8"/>
      <color indexed="8"/>
      <name val="Arial"/>
      <family val="2"/>
    </font>
    <font>
      <sz val="8"/>
      <color indexed="8"/>
      <name val="Arial"/>
      <family val="2"/>
    </font>
    <font>
      <b/>
      <u/>
      <sz val="8"/>
      <color indexed="8"/>
      <name val="Arial"/>
      <family val="2"/>
    </font>
    <font>
      <u/>
      <sz val="8"/>
      <name val="Arial"/>
      <family val="2"/>
    </font>
    <font>
      <strike/>
      <u/>
      <sz val="8"/>
      <name val="Arial"/>
      <family val="2"/>
    </font>
    <font>
      <b/>
      <u/>
      <sz val="10"/>
      <color indexed="8"/>
      <name val="Arial"/>
      <family val="2"/>
    </font>
    <font>
      <b/>
      <sz val="8"/>
      <color indexed="8"/>
      <name val="Arial"/>
      <family val="2"/>
    </font>
    <font>
      <b/>
      <sz val="7"/>
      <color indexed="8"/>
      <name val="Arial"/>
      <family val="2"/>
    </font>
    <font>
      <sz val="11"/>
      <color indexed="8"/>
      <name val="Arial"/>
      <family val="2"/>
    </font>
    <font>
      <b/>
      <sz val="11"/>
      <color indexed="8"/>
      <name val="Arial"/>
      <family val="2"/>
    </font>
    <font>
      <b/>
      <sz val="10"/>
      <color indexed="8"/>
      <name val="Arial"/>
      <family val="2"/>
    </font>
    <font>
      <sz val="7"/>
      <name val="Arial"/>
      <family val="2"/>
    </font>
    <font>
      <i/>
      <sz val="8"/>
      <color indexed="8"/>
      <name val="Arial"/>
      <family val="2"/>
    </font>
    <font>
      <b/>
      <i/>
      <sz val="8"/>
      <name val="Arial"/>
      <family val="2"/>
    </font>
    <font>
      <sz val="8"/>
      <name val="Arial Narrow"/>
      <family val="2"/>
    </font>
    <font>
      <b/>
      <sz val="14"/>
      <color theme="1" tint="0.34998626667073579"/>
      <name val="Arial"/>
      <family val="2"/>
    </font>
    <font>
      <sz val="8"/>
      <color theme="1" tint="0.34998626667073579"/>
      <name val="Arial"/>
      <family val="2"/>
    </font>
    <font>
      <b/>
      <sz val="8"/>
      <color theme="1" tint="0.34998626667073579"/>
      <name val="Arial"/>
      <family val="2"/>
    </font>
    <font>
      <b/>
      <sz val="10"/>
      <color theme="1" tint="0.34998626667073579"/>
      <name val="Arial"/>
      <family val="2"/>
    </font>
    <font>
      <b/>
      <sz val="26"/>
      <color theme="1" tint="0.34998626667073579"/>
      <name val="Arial"/>
      <family val="2"/>
    </font>
    <font>
      <sz val="10"/>
      <color theme="1" tint="0.34998626667073579"/>
      <name val="Arial"/>
      <family val="2"/>
    </font>
    <font>
      <b/>
      <sz val="10"/>
      <color theme="1" tint="0.249977111117893"/>
      <name val="Arial"/>
      <family val="2"/>
    </font>
    <font>
      <sz val="10"/>
      <color theme="1" tint="0.249977111117893"/>
      <name val="Arial"/>
      <family val="2"/>
    </font>
    <font>
      <b/>
      <sz val="12"/>
      <color theme="1" tint="0.249977111117893"/>
      <name val="Arial"/>
      <family val="2"/>
    </font>
    <font>
      <sz val="16"/>
      <color theme="1" tint="0.249977111117893"/>
      <name val="Univers"/>
    </font>
    <font>
      <b/>
      <sz val="12"/>
      <color theme="1" tint="0.34998626667073579"/>
      <name val="Arial"/>
      <family val="2"/>
    </font>
  </fonts>
  <fills count="4">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s>
  <borders count="48">
    <border>
      <left/>
      <right/>
      <top/>
      <bottom/>
      <diagonal/>
    </border>
    <border>
      <left style="thin">
        <color indexed="64"/>
      </left>
      <right/>
      <top/>
      <bottom style="thin">
        <color indexed="64"/>
      </bottom>
      <diagonal/>
    </border>
    <border>
      <left/>
      <right/>
      <top/>
      <bottom style="medium">
        <color theme="4" tint="-0.24994659260841701"/>
      </bottom>
      <diagonal/>
    </border>
    <border>
      <left/>
      <right/>
      <top/>
      <bottom style="thin">
        <color theme="4" tint="-0.24994659260841701"/>
      </bottom>
      <diagonal/>
    </border>
    <border>
      <left/>
      <right/>
      <top style="thin">
        <color theme="4" tint="-0.24994659260841701"/>
      </top>
      <bottom/>
      <diagonal/>
    </border>
    <border>
      <left/>
      <right style="thin">
        <color indexed="64"/>
      </right>
      <top/>
      <bottom style="medium">
        <color theme="4" tint="-0.24994659260841701"/>
      </bottom>
      <diagonal/>
    </border>
    <border>
      <left style="thin">
        <color indexed="64"/>
      </left>
      <right/>
      <top/>
      <bottom style="medium">
        <color theme="4" tint="-0.24994659260841701"/>
      </bottom>
      <diagonal/>
    </border>
    <border>
      <left/>
      <right/>
      <top style="hair">
        <color theme="4" tint="-0.24994659260841701"/>
      </top>
      <bottom/>
      <diagonal/>
    </border>
    <border>
      <left/>
      <right/>
      <top/>
      <bottom style="hair">
        <color theme="4" tint="-0.24994659260841701"/>
      </bottom>
      <diagonal/>
    </border>
    <border>
      <left/>
      <right/>
      <top style="hair">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hair">
        <color theme="4" tint="-0.24994659260841701"/>
      </bottom>
      <diagonal/>
    </border>
    <border>
      <left/>
      <right/>
      <top style="hair">
        <color theme="4" tint="-0.24994659260841701"/>
      </top>
      <bottom style="medium">
        <color theme="4" tint="-0.24994659260841701"/>
      </bottom>
      <diagonal/>
    </border>
    <border>
      <left style="hair">
        <color theme="4" tint="-0.24994659260841701"/>
      </left>
      <right style="hair">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diagonal/>
    </border>
    <border>
      <left style="medium">
        <color theme="4" tint="-0.24994659260841701"/>
      </left>
      <right style="medium">
        <color theme="4" tint="-0.24994659260841701"/>
      </right>
      <top/>
      <bottom style="medium">
        <color theme="4" tint="-0.24994659260841701"/>
      </bottom>
      <diagonal/>
    </border>
    <border>
      <left style="medium">
        <color theme="4" tint="-0.24994659260841701"/>
      </left>
      <right style="medium">
        <color theme="4" tint="-0.24994659260841701"/>
      </right>
      <top style="medium">
        <color theme="4" tint="-0.24994659260841701"/>
      </top>
      <bottom/>
      <diagonal/>
    </border>
    <border>
      <left/>
      <right/>
      <top style="thin">
        <color theme="4" tint="-0.24994659260841701"/>
      </top>
      <bottom style="thin">
        <color theme="4" tint="-0.24994659260841701"/>
      </bottom>
      <diagonal/>
    </border>
    <border>
      <left/>
      <right/>
      <top style="thin">
        <color theme="4" tint="-0.24994659260841701"/>
      </top>
      <bottom style="hair">
        <color theme="4" tint="-0.24994659260841701"/>
      </bottom>
      <diagonal/>
    </border>
    <border>
      <left/>
      <right/>
      <top style="hair">
        <color theme="4" tint="-0.24994659260841701"/>
      </top>
      <bottom style="thin">
        <color theme="4" tint="-0.24994659260841701"/>
      </bottom>
      <diagonal/>
    </border>
    <border>
      <left style="thin">
        <color theme="4" tint="-0.24994659260841701"/>
      </left>
      <right style="thin">
        <color theme="4" tint="-0.24994659260841701"/>
      </right>
      <top style="thin">
        <color theme="4" tint="-0.24994659260841701"/>
      </top>
      <bottom style="hair">
        <color theme="4" tint="-0.24994659260841701"/>
      </bottom>
      <diagonal/>
    </border>
    <border>
      <left style="thin">
        <color theme="4" tint="-0.24994659260841701"/>
      </left>
      <right style="thin">
        <color theme="4" tint="-0.24994659260841701"/>
      </right>
      <top style="hair">
        <color theme="4" tint="-0.24994659260841701"/>
      </top>
      <bottom style="thin">
        <color theme="4" tint="-0.24994659260841701"/>
      </bottom>
      <diagonal/>
    </border>
    <border>
      <left style="thin">
        <color theme="4" tint="-0.24994659260841701"/>
      </left>
      <right style="thin">
        <color theme="4" tint="-0.24994659260841701"/>
      </right>
      <top/>
      <bottom style="hair">
        <color theme="4" tint="-0.24994659260841701"/>
      </bottom>
      <diagonal/>
    </border>
    <border>
      <left style="hair">
        <color theme="4" tint="-0.24994659260841701"/>
      </left>
      <right style="hair">
        <color theme="4" tint="-0.24994659260841701"/>
      </right>
      <top/>
      <bottom/>
      <diagonal/>
    </border>
    <border>
      <left style="hair">
        <color theme="4" tint="-0.24994659260841701"/>
      </left>
      <right style="hair">
        <color theme="4" tint="-0.24994659260841701"/>
      </right>
      <top/>
      <bottom style="hair">
        <color theme="4" tint="-0.24994659260841701"/>
      </bottom>
      <diagonal/>
    </border>
    <border>
      <left style="hair">
        <color theme="4" tint="-0.24994659260841701"/>
      </left>
      <right/>
      <top/>
      <bottom/>
      <diagonal/>
    </border>
    <border>
      <left style="hair">
        <color theme="4" tint="-0.24994659260841701"/>
      </left>
      <right/>
      <top/>
      <bottom style="hair">
        <color theme="4" tint="-0.24994659260841701"/>
      </bottom>
      <diagonal/>
    </border>
    <border>
      <left style="hair">
        <color theme="4" tint="-0.24994659260841701"/>
      </left>
      <right/>
      <top style="hair">
        <color theme="4" tint="-0.24994659260841701"/>
      </top>
      <bottom style="hair">
        <color theme="4" tint="-0.24994659260841701"/>
      </bottom>
      <diagonal/>
    </border>
    <border>
      <left style="hair">
        <color theme="4" tint="-0.24994659260841701"/>
      </left>
      <right/>
      <top style="hair">
        <color theme="4" tint="-0.24994659260841701"/>
      </top>
      <bottom/>
      <diagonal/>
    </border>
    <border>
      <left style="hair">
        <color theme="4" tint="-0.24994659260841701"/>
      </left>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style="thin">
        <color theme="4" tint="-0.24994659260841701"/>
      </left>
      <right/>
      <top style="hair">
        <color theme="4" tint="-0.24994659260841701"/>
      </top>
      <bottom style="hair">
        <color theme="4" tint="-0.24994659260841701"/>
      </bottom>
      <diagonal/>
    </border>
    <border>
      <left style="hair">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hair">
        <color theme="4" tint="-0.24994659260841701"/>
      </right>
      <top style="hair">
        <color theme="4" tint="-0.24994659260841701"/>
      </top>
      <bottom style="hair">
        <color theme="4" tint="-0.24994659260841701"/>
      </bottom>
      <diagonal/>
    </border>
    <border>
      <left/>
      <right/>
      <top style="medium">
        <color theme="4" tint="-0.24994659260841701"/>
      </top>
      <bottom/>
      <diagonal/>
    </border>
    <border>
      <left style="thin">
        <color theme="4" tint="-0.24994659260841701"/>
      </left>
      <right style="hair">
        <color theme="4" tint="-0.24994659260841701"/>
      </right>
      <top style="thin">
        <color theme="4" tint="-0.24994659260841701"/>
      </top>
      <bottom style="thin">
        <color theme="4" tint="-0.24994659260841701"/>
      </bottom>
      <diagonal/>
    </border>
    <border>
      <left style="thin">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top style="thin">
        <color theme="4" tint="-0.24994659260841701"/>
      </top>
      <bottom style="hair">
        <color theme="4" tint="-0.24994659260841701"/>
      </bottom>
      <diagonal/>
    </border>
    <border>
      <left style="thin">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top style="hair">
        <color theme="4" tint="-0.24994659260841701"/>
      </top>
      <bottom style="thin">
        <color theme="4" tint="-0.24994659260841701"/>
      </bottom>
      <diagonal/>
    </border>
    <border>
      <left style="thin">
        <color theme="4" tint="-0.24994659260841701"/>
      </left>
      <right style="hair">
        <color theme="4" tint="-0.24994659260841701"/>
      </right>
      <top/>
      <bottom style="hair">
        <color theme="4" tint="-0.24994659260841701"/>
      </bottom>
      <diagonal/>
    </border>
    <border>
      <left/>
      <right style="thin">
        <color theme="4" tint="-0.24994659260841701"/>
      </right>
      <top style="thin">
        <color theme="4" tint="-0.24994659260841701"/>
      </top>
      <bottom/>
      <diagonal/>
    </border>
    <border>
      <left style="thin">
        <color theme="4" tint="-0.24994659260841701"/>
      </left>
      <right/>
      <top style="thin">
        <color theme="4" tint="-0.24994659260841701"/>
      </top>
      <bottom/>
      <diagonal/>
    </border>
  </borders>
  <cellStyleXfs count="3">
    <xf numFmtId="0" fontId="0" fillId="0" borderId="0"/>
    <xf numFmtId="0" fontId="1" fillId="0" borderId="0"/>
    <xf numFmtId="0" fontId="1" fillId="0" borderId="0"/>
  </cellStyleXfs>
  <cellXfs count="316">
    <xf numFmtId="0" fontId="0" fillId="0" borderId="0" xfId="0"/>
    <xf numFmtId="0" fontId="8" fillId="0" borderId="0" xfId="0" applyFont="1"/>
    <xf numFmtId="0" fontId="8" fillId="0" borderId="0" xfId="0" applyFont="1" applyBorder="1"/>
    <xf numFmtId="0" fontId="8" fillId="0" borderId="0" xfId="0" applyFont="1" applyBorder="1" applyAlignment="1">
      <alignment horizontal="right"/>
    </xf>
    <xf numFmtId="0" fontId="0" fillId="0" borderId="0" xfId="0" applyAlignment="1">
      <alignment vertical="center"/>
    </xf>
    <xf numFmtId="0" fontId="0" fillId="0" borderId="0" xfId="0" applyAlignment="1">
      <alignment vertical="top"/>
    </xf>
    <xf numFmtId="0" fontId="8" fillId="0" borderId="0" xfId="0" applyFont="1" applyBorder="1" applyAlignment="1">
      <alignment vertical="center"/>
    </xf>
    <xf numFmtId="0" fontId="10" fillId="0" borderId="0" xfId="0" applyFont="1" applyBorder="1"/>
    <xf numFmtId="0" fontId="9" fillId="0" borderId="0" xfId="0" applyFont="1" applyAlignment="1">
      <alignment vertical="center"/>
    </xf>
    <xf numFmtId="0" fontId="10" fillId="0" borderId="0" xfId="0" applyFont="1"/>
    <xf numFmtId="0" fontId="18" fillId="0" borderId="0" xfId="0" applyFont="1"/>
    <xf numFmtId="0" fontId="18" fillId="0" borderId="0" xfId="0" quotePrefix="1" applyFont="1" applyAlignment="1">
      <alignment horizontal="right"/>
    </xf>
    <xf numFmtId="0" fontId="18" fillId="0" borderId="0" xfId="0" quotePrefix="1" applyFont="1" applyAlignment="1">
      <alignment horizontal="right" vertical="top"/>
    </xf>
    <xf numFmtId="0" fontId="19" fillId="0" borderId="0" xfId="0" quotePrefix="1" applyFont="1" applyAlignment="1">
      <alignment horizontal="right" vertical="top"/>
    </xf>
    <xf numFmtId="0" fontId="18" fillId="0" borderId="0" xfId="0" quotePrefix="1" applyFont="1" applyAlignment="1">
      <alignment horizontal="right" vertical="center"/>
    </xf>
    <xf numFmtId="0" fontId="19" fillId="0" borderId="0" xfId="0" quotePrefix="1" applyFont="1" applyAlignment="1">
      <alignment horizontal="right" vertical="center"/>
    </xf>
    <xf numFmtId="0" fontId="9" fillId="0" borderId="0" xfId="0" applyFont="1" applyBorder="1" applyAlignment="1">
      <alignment horizontal="left" vertical="center"/>
    </xf>
    <xf numFmtId="0" fontId="9" fillId="0" borderId="0" xfId="0" applyFont="1" applyBorder="1" applyAlignment="1">
      <alignment vertical="center"/>
    </xf>
    <xf numFmtId="179" fontId="0" fillId="0" borderId="0" xfId="0" applyNumberFormat="1"/>
    <xf numFmtId="0" fontId="0" fillId="0" borderId="0" xfId="0" applyAlignment="1">
      <alignment horizontal="center"/>
    </xf>
    <xf numFmtId="3" fontId="0" fillId="0" borderId="0" xfId="0" applyNumberFormat="1" applyAlignment="1">
      <alignment vertical="center"/>
    </xf>
    <xf numFmtId="0" fontId="11" fillId="0" borderId="0" xfId="0" applyFont="1" applyBorder="1"/>
    <xf numFmtId="0" fontId="8" fillId="0" borderId="0" xfId="0" applyFont="1" applyBorder="1" applyAlignment="1">
      <alignment horizontal="left"/>
    </xf>
    <xf numFmtId="0" fontId="25" fillId="0" borderId="0" xfId="0" applyFont="1" applyBorder="1"/>
    <xf numFmtId="0" fontId="26" fillId="0" borderId="0" xfId="0" applyFont="1" applyBorder="1"/>
    <xf numFmtId="0" fontId="12" fillId="0" borderId="0" xfId="0" applyFont="1" applyBorder="1" applyAlignment="1">
      <alignment vertical="center"/>
    </xf>
    <xf numFmtId="0" fontId="8" fillId="0" borderId="0" xfId="0" applyFont="1" applyBorder="1" applyAlignment="1">
      <alignment horizontal="right" vertical="center"/>
    </xf>
    <xf numFmtId="0" fontId="8" fillId="0" borderId="2" xfId="0" applyFont="1" applyBorder="1"/>
    <xf numFmtId="0" fontId="8" fillId="0" borderId="3" xfId="0" applyFont="1" applyBorder="1"/>
    <xf numFmtId="0" fontId="8" fillId="0" borderId="4" xfId="0" applyFont="1" applyBorder="1"/>
    <xf numFmtId="0" fontId="10" fillId="0" borderId="2" xfId="0" applyFont="1" applyBorder="1"/>
    <xf numFmtId="0" fontId="8" fillId="0" borderId="5" xfId="0" applyFont="1" applyBorder="1"/>
    <xf numFmtId="0" fontId="8" fillId="0" borderId="6" xfId="0" applyFont="1" applyBorder="1" applyAlignment="1">
      <alignment horizontal="right"/>
    </xf>
    <xf numFmtId="178" fontId="10" fillId="0" borderId="2" xfId="0" applyNumberFormat="1" applyFont="1" applyBorder="1" applyAlignment="1">
      <alignment horizontal="left"/>
    </xf>
    <xf numFmtId="0" fontId="27" fillId="0" borderId="3" xfId="0" applyFont="1" applyBorder="1" applyAlignment="1">
      <alignment horizontal="center" vertical="center"/>
    </xf>
    <xf numFmtId="0" fontId="28" fillId="0" borderId="3" xfId="0" applyFont="1" applyBorder="1" applyAlignment="1">
      <alignment horizontal="left" vertical="center"/>
    </xf>
    <xf numFmtId="0" fontId="20" fillId="0" borderId="3" xfId="0" applyFont="1" applyBorder="1" applyAlignment="1">
      <alignment horizontal="left" vertical="center"/>
    </xf>
    <xf numFmtId="0" fontId="8" fillId="0" borderId="3" xfId="0" applyFont="1" applyBorder="1" applyAlignment="1">
      <alignment vertical="top" wrapText="1"/>
    </xf>
    <xf numFmtId="0" fontId="8" fillId="0" borderId="3" xfId="0" applyFont="1" applyBorder="1" applyAlignment="1">
      <alignment vertical="center"/>
    </xf>
    <xf numFmtId="0" fontId="10" fillId="0" borderId="7" xfId="0" applyFont="1" applyBorder="1" applyAlignment="1">
      <alignment vertical="center"/>
    </xf>
    <xf numFmtId="0" fontId="8" fillId="0" borderId="7" xfId="0" applyFont="1" applyBorder="1" applyAlignment="1">
      <alignment vertical="center"/>
    </xf>
    <xf numFmtId="0" fontId="11" fillId="0" borderId="8" xfId="0" applyFont="1" applyBorder="1"/>
    <xf numFmtId="0" fontId="8" fillId="0" borderId="8" xfId="0" applyFont="1" applyBorder="1"/>
    <xf numFmtId="0" fontId="8" fillId="0" borderId="9" xfId="0" applyFont="1" applyBorder="1"/>
    <xf numFmtId="0" fontId="10" fillId="0" borderId="9" xfId="0" applyFont="1" applyBorder="1" applyAlignment="1">
      <alignment horizontal="center" vertical="center"/>
    </xf>
    <xf numFmtId="0" fontId="10" fillId="0" borderId="0" xfId="0" applyFont="1" applyBorder="1" applyAlignment="1">
      <alignment horizontal="center" vertical="center"/>
    </xf>
    <xf numFmtId="0" fontId="10" fillId="0" borderId="8" xfId="0" applyFont="1" applyBorder="1"/>
    <xf numFmtId="0" fontId="0" fillId="0" borderId="0" xfId="0" applyFont="1" applyAlignment="1">
      <alignment vertical="center"/>
    </xf>
    <xf numFmtId="3" fontId="2" fillId="0" borderId="10" xfId="1" applyNumberFormat="1" applyFont="1" applyBorder="1" applyAlignment="1" applyProtection="1">
      <alignment horizontal="center" textRotation="90" wrapText="1"/>
      <protection locked="0"/>
    </xf>
    <xf numFmtId="1" fontId="2" fillId="0" borderId="10" xfId="1" applyNumberFormat="1" applyFont="1" applyBorder="1" applyAlignment="1">
      <alignment horizontal="center" textRotation="90" wrapText="1"/>
    </xf>
    <xf numFmtId="3" fontId="2" fillId="0" borderId="10" xfId="1" applyNumberFormat="1" applyFont="1" applyBorder="1" applyAlignment="1">
      <alignment horizontal="center" textRotation="90"/>
    </xf>
    <xf numFmtId="0" fontId="2" fillId="0" borderId="9" xfId="1" applyFont="1" applyBorder="1" applyAlignment="1">
      <alignment vertical="center" wrapText="1"/>
    </xf>
    <xf numFmtId="179" fontId="2" fillId="0" borderId="11" xfId="0" quotePrefix="1" applyNumberFormat="1" applyFont="1" applyBorder="1" applyAlignment="1">
      <alignment horizontal="center" vertical="center"/>
    </xf>
    <xf numFmtId="3" fontId="2" fillId="0" borderId="11" xfId="0" applyNumberFormat="1" applyFont="1" applyBorder="1" applyAlignment="1">
      <alignment horizontal="center" vertical="center"/>
    </xf>
    <xf numFmtId="3" fontId="2" fillId="0" borderId="11" xfId="0" applyNumberFormat="1" applyFont="1" applyBorder="1" applyAlignment="1">
      <alignment vertical="center"/>
    </xf>
    <xf numFmtId="0" fontId="2" fillId="0" borderId="9" xfId="0" applyFont="1" applyBorder="1" applyAlignment="1">
      <alignment vertical="center" wrapText="1"/>
    </xf>
    <xf numFmtId="179" fontId="2" fillId="0" borderId="11" xfId="0" applyNumberFormat="1" applyFont="1" applyBorder="1" applyAlignment="1">
      <alignment horizontal="center" vertical="center"/>
    </xf>
    <xf numFmtId="179" fontId="2" fillId="0" borderId="10" xfId="1" applyNumberFormat="1" applyFont="1" applyBorder="1" applyAlignment="1">
      <alignment textRotation="90"/>
    </xf>
    <xf numFmtId="3" fontId="2" fillId="0" borderId="10" xfId="1" applyNumberFormat="1" applyFont="1" applyBorder="1" applyAlignment="1">
      <alignment textRotation="90" wrapText="1"/>
    </xf>
    <xf numFmtId="3" fontId="2" fillId="0" borderId="11" xfId="0" applyNumberFormat="1" applyFont="1" applyBorder="1" applyAlignment="1">
      <alignment vertical="center" wrapText="1"/>
    </xf>
    <xf numFmtId="3" fontId="2" fillId="0" borderId="11" xfId="1" applyNumberFormat="1" applyFont="1" applyBorder="1" applyAlignment="1">
      <alignment vertical="center"/>
    </xf>
    <xf numFmtId="3" fontId="3" fillId="0" borderId="11" xfId="0" applyNumberFormat="1" applyFont="1" applyBorder="1" applyAlignment="1">
      <alignment vertical="center" wrapText="1"/>
    </xf>
    <xf numFmtId="3" fontId="3" fillId="0" borderId="11" xfId="0" applyNumberFormat="1" applyFont="1" applyBorder="1" applyAlignment="1">
      <alignment vertical="center"/>
    </xf>
    <xf numFmtId="3" fontId="2" fillId="0" borderId="12" xfId="1" applyNumberFormat="1" applyFont="1" applyBorder="1" applyAlignment="1">
      <alignment horizontal="center" textRotation="90" wrapText="1"/>
    </xf>
    <xf numFmtId="3" fontId="2" fillId="0" borderId="13" xfId="1" applyNumberFormat="1" applyFont="1" applyBorder="1" applyAlignment="1">
      <alignment vertical="center"/>
    </xf>
    <xf numFmtId="3" fontId="2" fillId="2" borderId="0" xfId="2" applyNumberFormat="1" applyFont="1" applyFill="1" applyBorder="1" applyAlignment="1">
      <alignment horizontal="right"/>
    </xf>
    <xf numFmtId="0" fontId="2" fillId="2" borderId="0" xfId="2" applyFont="1" applyFill="1" applyBorder="1" applyAlignment="1">
      <alignment wrapText="1"/>
    </xf>
    <xf numFmtId="0" fontId="2" fillId="0" borderId="14" xfId="1" applyFont="1" applyBorder="1" applyAlignment="1">
      <alignment vertical="center" wrapText="1"/>
    </xf>
    <xf numFmtId="3" fontId="3" fillId="0" borderId="15" xfId="0" applyNumberFormat="1" applyFont="1" applyBorder="1" applyAlignment="1">
      <alignment vertical="center"/>
    </xf>
    <xf numFmtId="3" fontId="2" fillId="0" borderId="15" xfId="1" applyNumberFormat="1" applyFont="1" applyBorder="1" applyAlignment="1">
      <alignment vertical="center"/>
    </xf>
    <xf numFmtId="179" fontId="2" fillId="2" borderId="2" xfId="2" applyNumberFormat="1" applyFont="1" applyFill="1" applyBorder="1" applyAlignment="1"/>
    <xf numFmtId="3" fontId="2" fillId="2" borderId="2" xfId="2" applyNumberFormat="1" applyFont="1" applyFill="1" applyBorder="1" applyAlignment="1">
      <alignment horizontal="center"/>
    </xf>
    <xf numFmtId="3" fontId="2" fillId="2" borderId="2" xfId="2" applyNumberFormat="1" applyFont="1" applyFill="1" applyBorder="1"/>
    <xf numFmtId="1" fontId="2" fillId="2" borderId="2" xfId="2" applyNumberFormat="1" applyFont="1" applyFill="1" applyBorder="1" applyAlignment="1">
      <alignment horizontal="center"/>
    </xf>
    <xf numFmtId="0" fontId="2" fillId="2" borderId="2" xfId="2" applyFont="1" applyFill="1" applyBorder="1"/>
    <xf numFmtId="3" fontId="3" fillId="2" borderId="2" xfId="2" applyNumberFormat="1" applyFont="1" applyFill="1" applyBorder="1" applyAlignment="1"/>
    <xf numFmtId="0" fontId="3" fillId="2" borderId="2" xfId="2" applyFont="1" applyFill="1" applyBorder="1"/>
    <xf numFmtId="3" fontId="3" fillId="2" borderId="2" xfId="2" applyNumberFormat="1" applyFont="1" applyFill="1" applyBorder="1"/>
    <xf numFmtId="3" fontId="2" fillId="0" borderId="16" xfId="1" applyNumberFormat="1" applyFont="1" applyBorder="1" applyAlignment="1">
      <alignment vertical="center"/>
    </xf>
    <xf numFmtId="49" fontId="2" fillId="2" borderId="2" xfId="2" applyNumberFormat="1" applyFont="1" applyFill="1" applyBorder="1" applyAlignment="1"/>
    <xf numFmtId="0" fontId="2" fillId="2" borderId="2" xfId="2" applyFont="1" applyFill="1" applyBorder="1" applyAlignment="1"/>
    <xf numFmtId="3" fontId="22" fillId="2" borderId="17" xfId="0" applyNumberFormat="1" applyFont="1" applyFill="1" applyBorder="1" applyAlignment="1">
      <alignment horizontal="right"/>
    </xf>
    <xf numFmtId="3" fontId="2" fillId="0" borderId="11" xfId="1" applyNumberFormat="1" applyFont="1" applyBorder="1" applyAlignment="1">
      <alignment horizontal="center" vertical="center"/>
    </xf>
    <xf numFmtId="3" fontId="2" fillId="0" borderId="15" xfId="1" applyNumberFormat="1" applyFont="1" applyBorder="1" applyAlignment="1">
      <alignment horizontal="center" vertical="center"/>
    </xf>
    <xf numFmtId="3" fontId="2" fillId="0" borderId="15" xfId="0" applyNumberFormat="1" applyFont="1" applyBorder="1" applyAlignment="1">
      <alignment horizontal="center" vertical="center"/>
    </xf>
    <xf numFmtId="179" fontId="2" fillId="0" borderId="11" xfId="0" quotePrefix="1" applyNumberFormat="1" applyFont="1" applyBorder="1" applyAlignment="1">
      <alignment horizontal="center" vertical="center" textRotation="90"/>
    </xf>
    <xf numFmtId="179" fontId="2" fillId="0" borderId="15" xfId="0" applyNumberFormat="1" applyFont="1" applyBorder="1" applyAlignment="1">
      <alignment horizontal="center" vertical="center"/>
    </xf>
    <xf numFmtId="3" fontId="3" fillId="2" borderId="2" xfId="2" applyNumberFormat="1" applyFont="1" applyFill="1" applyBorder="1" applyAlignment="1">
      <alignment horizontal="right" vertical="center"/>
    </xf>
    <xf numFmtId="179" fontId="2" fillId="0" borderId="9" xfId="2" applyNumberFormat="1" applyFont="1" applyFill="1" applyBorder="1" applyAlignment="1">
      <alignment horizontal="center" vertical="center"/>
    </xf>
    <xf numFmtId="179" fontId="2" fillId="0" borderId="14" xfId="2" applyNumberFormat="1" applyFont="1" applyFill="1" applyBorder="1" applyAlignment="1">
      <alignment horizontal="center" vertical="center"/>
    </xf>
    <xf numFmtId="3" fontId="3" fillId="0" borderId="18" xfId="2" applyNumberFormat="1" applyFont="1" applyBorder="1" applyAlignment="1"/>
    <xf numFmtId="3" fontId="3" fillId="0" borderId="17" xfId="2" applyNumberFormat="1" applyFont="1" applyBorder="1" applyAlignment="1">
      <alignment vertical="center"/>
    </xf>
    <xf numFmtId="3" fontId="2" fillId="0" borderId="19" xfId="0" applyNumberFormat="1" applyFont="1" applyBorder="1" applyAlignment="1"/>
    <xf numFmtId="0" fontId="2" fillId="0" borderId="20" xfId="0" applyFont="1" applyBorder="1"/>
    <xf numFmtId="179" fontId="2" fillId="0" borderId="9" xfId="0" applyNumberFormat="1" applyFont="1" applyBorder="1" applyAlignment="1">
      <alignment horizontal="center"/>
    </xf>
    <xf numFmtId="0" fontId="2" fillId="0" borderId="9" xfId="0" applyFont="1" applyBorder="1"/>
    <xf numFmtId="179" fontId="2" fillId="0" borderId="21" xfId="0" applyNumberFormat="1" applyFont="1" applyBorder="1" applyAlignment="1">
      <alignment horizontal="center"/>
    </xf>
    <xf numFmtId="0" fontId="2" fillId="0" borderId="21" xfId="0" applyFont="1" applyBorder="1"/>
    <xf numFmtId="3" fontId="2" fillId="0" borderId="12" xfId="0" applyNumberFormat="1" applyFont="1" applyBorder="1" applyAlignment="1">
      <alignment horizontal="center" textRotation="90" wrapText="1"/>
    </xf>
    <xf numFmtId="3" fontId="2" fillId="0" borderId="22" xfId="0" applyNumberFormat="1" applyFont="1" applyBorder="1"/>
    <xf numFmtId="3" fontId="2" fillId="0" borderId="13" xfId="0" applyNumberFormat="1" applyFont="1" applyBorder="1"/>
    <xf numFmtId="3" fontId="2" fillId="0" borderId="23" xfId="0" applyNumberFormat="1" applyFont="1" applyBorder="1"/>
    <xf numFmtId="0" fontId="13" fillId="0" borderId="8" xfId="0" applyFont="1" applyBorder="1"/>
    <xf numFmtId="0" fontId="2" fillId="0" borderId="8" xfId="0" applyFont="1" applyBorder="1"/>
    <xf numFmtId="3" fontId="2" fillId="0" borderId="24" xfId="0" applyNumberFormat="1" applyFont="1" applyBorder="1"/>
    <xf numFmtId="3" fontId="21" fillId="0" borderId="20" xfId="0" applyNumberFormat="1" applyFont="1" applyBorder="1" applyAlignment="1"/>
    <xf numFmtId="0" fontId="21" fillId="0" borderId="9" xfId="0" applyFont="1" applyBorder="1" applyAlignment="1"/>
    <xf numFmtId="3" fontId="21" fillId="0" borderId="9" xfId="0" applyNumberFormat="1" applyFont="1" applyBorder="1"/>
    <xf numFmtId="3" fontId="21" fillId="0" borderId="21" xfId="0" applyNumberFormat="1" applyFont="1" applyBorder="1"/>
    <xf numFmtId="3" fontId="21" fillId="0" borderId="8" xfId="0" applyNumberFormat="1" applyFont="1" applyBorder="1"/>
    <xf numFmtId="3" fontId="21" fillId="0" borderId="9" xfId="0" applyNumberFormat="1" applyFont="1" applyBorder="1" applyAlignment="1">
      <alignment horizontal="left" vertical="top" wrapText="1"/>
    </xf>
    <xf numFmtId="3" fontId="21" fillId="0" borderId="19" xfId="0" applyNumberFormat="1" applyFont="1" applyBorder="1" applyAlignment="1">
      <alignment vertical="center" wrapText="1"/>
    </xf>
    <xf numFmtId="3" fontId="3" fillId="0" borderId="12" xfId="0" applyNumberFormat="1" applyFont="1" applyBorder="1" applyAlignment="1"/>
    <xf numFmtId="0" fontId="8" fillId="0" borderId="9" xfId="0" applyFont="1" applyBorder="1" applyAlignment="1">
      <alignment horizontal="center"/>
    </xf>
    <xf numFmtId="0" fontId="10" fillId="0" borderId="9" xfId="0" applyFont="1" applyBorder="1" applyAlignment="1">
      <alignment horizontal="center"/>
    </xf>
    <xf numFmtId="0" fontId="8" fillId="0" borderId="0" xfId="0" applyFont="1" applyAlignment="1">
      <alignment horizontal="right"/>
    </xf>
    <xf numFmtId="185" fontId="24" fillId="0" borderId="11" xfId="0" applyNumberFormat="1" applyFont="1" applyBorder="1" applyAlignment="1">
      <alignment horizontal="center" vertical="center"/>
    </xf>
    <xf numFmtId="185" fontId="24" fillId="0" borderId="15" xfId="0" applyNumberFormat="1" applyFont="1" applyBorder="1" applyAlignment="1">
      <alignment horizontal="center" vertical="center"/>
    </xf>
    <xf numFmtId="179" fontId="13" fillId="0" borderId="20" xfId="0" applyNumberFormat="1" applyFont="1" applyBorder="1" applyAlignment="1">
      <alignment horizontal="left" wrapText="1"/>
    </xf>
    <xf numFmtId="3" fontId="2" fillId="0" borderId="19" xfId="0" applyNumberFormat="1" applyFont="1" applyBorder="1" applyAlignment="1">
      <alignment horizontal="center" textRotation="90"/>
    </xf>
    <xf numFmtId="179" fontId="2" fillId="0" borderId="20" xfId="0" applyNumberFormat="1" applyFont="1" applyBorder="1" applyAlignment="1">
      <alignment horizontal="center" wrapText="1"/>
    </xf>
    <xf numFmtId="179" fontId="2" fillId="0" borderId="8" xfId="0" applyNumberFormat="1" applyFont="1" applyBorder="1" applyAlignment="1">
      <alignment horizontal="center"/>
    </xf>
    <xf numFmtId="179" fontId="2" fillId="0" borderId="4" xfId="0" applyNumberFormat="1" applyFont="1" applyBorder="1" applyAlignment="1">
      <alignment horizontal="center"/>
    </xf>
    <xf numFmtId="3" fontId="2" fillId="0" borderId="19" xfId="0" applyNumberFormat="1" applyFont="1" applyBorder="1" applyAlignment="1">
      <alignment horizontal="left" wrapText="1"/>
    </xf>
    <xf numFmtId="0" fontId="28" fillId="3" borderId="4" xfId="0" applyFont="1" applyFill="1" applyBorder="1"/>
    <xf numFmtId="0" fontId="26" fillId="3" borderId="4" xfId="0" applyFont="1" applyFill="1" applyBorder="1"/>
    <xf numFmtId="0" fontId="8" fillId="3" borderId="4" xfId="0" applyFont="1" applyFill="1" applyBorder="1"/>
    <xf numFmtId="0" fontId="28" fillId="3" borderId="0" xfId="0" applyFont="1" applyFill="1" applyBorder="1"/>
    <xf numFmtId="0" fontId="26" fillId="3" borderId="0" xfId="0" applyFont="1" applyFill="1" applyBorder="1"/>
    <xf numFmtId="0" fontId="8" fillId="3" borderId="0" xfId="0" applyFont="1" applyFill="1" applyBorder="1"/>
    <xf numFmtId="0" fontId="30" fillId="3" borderId="0" xfId="0" applyFont="1" applyFill="1" applyBorder="1"/>
    <xf numFmtId="0" fontId="28" fillId="3" borderId="3" xfId="0" applyFont="1" applyFill="1" applyBorder="1" applyAlignment="1">
      <alignment vertical="top"/>
    </xf>
    <xf numFmtId="0" fontId="30" fillId="3" borderId="3" xfId="0" applyFont="1" applyFill="1" applyBorder="1" applyAlignment="1">
      <alignment vertical="top"/>
    </xf>
    <xf numFmtId="0" fontId="26" fillId="3" borderId="3" xfId="0" applyFont="1" applyFill="1" applyBorder="1" applyAlignment="1">
      <alignment vertical="top"/>
    </xf>
    <xf numFmtId="0" fontId="26" fillId="3" borderId="3" xfId="0" applyFont="1" applyFill="1" applyBorder="1"/>
    <xf numFmtId="0" fontId="8" fillId="3" borderId="3" xfId="0" applyFont="1" applyFill="1" applyBorder="1"/>
    <xf numFmtId="0" fontId="8" fillId="0" borderId="4" xfId="0" applyFont="1" applyFill="1" applyBorder="1"/>
    <xf numFmtId="0" fontId="8" fillId="0" borderId="0" xfId="0" applyFont="1" applyFill="1" applyBorder="1"/>
    <xf numFmtId="0" fontId="20" fillId="0" borderId="3" xfId="0" applyFont="1" applyFill="1" applyBorder="1" applyAlignment="1">
      <alignment horizontal="left" vertical="center"/>
    </xf>
    <xf numFmtId="0" fontId="10" fillId="3" borderId="9" xfId="0" applyFont="1" applyFill="1" applyBorder="1" applyAlignment="1">
      <alignment horizontal="center"/>
    </xf>
    <xf numFmtId="0" fontId="8" fillId="0" borderId="7" xfId="0" applyFont="1" applyBorder="1" applyAlignment="1">
      <alignment vertical="center" wrapText="1"/>
    </xf>
    <xf numFmtId="0" fontId="8" fillId="0" borderId="0" xfId="0" applyFont="1" applyBorder="1" applyAlignment="1">
      <alignment vertical="center" wrapText="1"/>
    </xf>
    <xf numFmtId="0" fontId="10" fillId="3" borderId="9"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25" xfId="0" applyFont="1" applyFill="1" applyBorder="1" applyAlignment="1">
      <alignment horizontal="center" vertical="center"/>
    </xf>
    <xf numFmtId="0" fontId="10" fillId="3" borderId="29" xfId="0" applyFont="1" applyFill="1" applyBorder="1"/>
    <xf numFmtId="0" fontId="8" fillId="3" borderId="9" xfId="0" applyFont="1" applyFill="1" applyBorder="1"/>
    <xf numFmtId="0" fontId="8" fillId="3" borderId="29" xfId="0" applyFont="1" applyFill="1" applyBorder="1"/>
    <xf numFmtId="0" fontId="10" fillId="3" borderId="30" xfId="0" applyFont="1" applyFill="1" applyBorder="1"/>
    <xf numFmtId="0" fontId="10" fillId="3" borderId="0" xfId="0" applyFont="1" applyFill="1" applyBorder="1" applyAlignment="1">
      <alignment horizontal="right"/>
    </xf>
    <xf numFmtId="0" fontId="8" fillId="3" borderId="0" xfId="0" applyFont="1" applyFill="1" applyBorder="1" applyAlignment="1">
      <alignment vertical="center"/>
    </xf>
    <xf numFmtId="0" fontId="10" fillId="3" borderId="0" xfId="0" applyFont="1" applyFill="1" applyBorder="1" applyAlignment="1">
      <alignment horizontal="right" vertical="center"/>
    </xf>
    <xf numFmtId="0" fontId="8" fillId="3" borderId="3" xfId="0" applyFont="1" applyFill="1" applyBorder="1" applyAlignment="1">
      <alignment vertical="top"/>
    </xf>
    <xf numFmtId="0" fontId="10" fillId="3" borderId="3" xfId="0" applyFont="1" applyFill="1" applyBorder="1" applyAlignment="1">
      <alignment horizontal="right" vertical="top"/>
    </xf>
    <xf numFmtId="0" fontId="10" fillId="3" borderId="3" xfId="0" applyFont="1" applyFill="1" applyBorder="1" applyAlignment="1">
      <alignment vertical="top"/>
    </xf>
    <xf numFmtId="0" fontId="31" fillId="3" borderId="4" xfId="0" applyFont="1" applyFill="1" applyBorder="1" applyAlignment="1">
      <alignment vertical="center"/>
    </xf>
    <xf numFmtId="0" fontId="31" fillId="3" borderId="4" xfId="0" applyFont="1" applyFill="1" applyBorder="1" applyAlignment="1">
      <alignment horizontal="left" vertical="center"/>
    </xf>
    <xf numFmtId="179" fontId="32" fillId="3" borderId="4" xfId="0" applyNumberFormat="1" applyFont="1" applyFill="1" applyBorder="1" applyAlignment="1">
      <alignment horizontal="left" vertical="center"/>
    </xf>
    <xf numFmtId="0" fontId="32" fillId="3" borderId="4" xfId="0" applyFont="1" applyFill="1" applyBorder="1" applyAlignment="1">
      <alignment horizontal="left" vertical="center"/>
    </xf>
    <xf numFmtId="0" fontId="32" fillId="3" borderId="4" xfId="0" applyFont="1" applyFill="1" applyBorder="1" applyAlignment="1">
      <alignment horizontal="center" vertical="center"/>
    </xf>
    <xf numFmtId="0" fontId="32" fillId="3" borderId="4" xfId="0" applyFont="1" applyFill="1" applyBorder="1" applyAlignment="1">
      <alignment vertical="center"/>
    </xf>
    <xf numFmtId="0" fontId="33" fillId="3" borderId="3" xfId="1" applyFont="1" applyFill="1" applyBorder="1" applyAlignment="1"/>
    <xf numFmtId="0" fontId="34" fillId="3" borderId="3" xfId="1" applyFont="1" applyFill="1" applyBorder="1" applyAlignment="1"/>
    <xf numFmtId="179" fontId="34" fillId="3" borderId="3" xfId="1" applyNumberFormat="1" applyFont="1" applyFill="1" applyBorder="1" applyAlignment="1"/>
    <xf numFmtId="0" fontId="34" fillId="3" borderId="3" xfId="1" applyFont="1" applyFill="1" applyBorder="1" applyAlignment="1">
      <alignment horizontal="center"/>
    </xf>
    <xf numFmtId="0" fontId="32" fillId="3" borderId="3" xfId="1" applyFont="1" applyFill="1" applyBorder="1" applyAlignment="1">
      <alignment horizontal="right" vertical="center"/>
    </xf>
    <xf numFmtId="3" fontId="2" fillId="3" borderId="3" xfId="1" applyNumberFormat="1" applyFont="1" applyFill="1" applyBorder="1" applyAlignment="1">
      <alignment horizontal="center" textRotation="90" wrapText="1"/>
    </xf>
    <xf numFmtId="3" fontId="2" fillId="3" borderId="3" xfId="1" applyNumberFormat="1" applyFont="1" applyFill="1" applyBorder="1" applyAlignment="1">
      <alignment wrapText="1"/>
    </xf>
    <xf numFmtId="3" fontId="2" fillId="3" borderId="10" xfId="1" applyNumberFormat="1" applyFont="1" applyFill="1" applyBorder="1" applyAlignment="1">
      <alignment horizontal="center" textRotation="90" wrapText="1"/>
    </xf>
    <xf numFmtId="3" fontId="2" fillId="3" borderId="20" xfId="0" applyNumberFormat="1" applyFont="1" applyFill="1" applyBorder="1" applyAlignment="1">
      <alignment vertical="center" wrapText="1"/>
    </xf>
    <xf numFmtId="3" fontId="2" fillId="3" borderId="20" xfId="0" applyNumberFormat="1" applyFont="1" applyFill="1" applyBorder="1" applyAlignment="1">
      <alignment vertical="center"/>
    </xf>
    <xf numFmtId="3" fontId="2" fillId="3" borderId="11" xfId="0" applyNumberFormat="1" applyFont="1" applyFill="1" applyBorder="1" applyAlignment="1">
      <alignment horizontal="center" vertical="center" wrapText="1"/>
    </xf>
    <xf numFmtId="3" fontId="2" fillId="3" borderId="11" xfId="0" applyNumberFormat="1" applyFont="1" applyFill="1" applyBorder="1" applyAlignment="1">
      <alignment vertical="center" textRotation="90"/>
    </xf>
    <xf numFmtId="3" fontId="2" fillId="3" borderId="11" xfId="0" applyNumberFormat="1" applyFont="1" applyFill="1" applyBorder="1" applyAlignment="1">
      <alignment vertical="center"/>
    </xf>
    <xf numFmtId="3" fontId="2" fillId="3" borderId="9" xfId="0" applyNumberFormat="1" applyFont="1" applyFill="1" applyBorder="1" applyAlignment="1">
      <alignment horizontal="center" vertical="center" wrapText="1"/>
    </xf>
    <xf numFmtId="3" fontId="2" fillId="3" borderId="9" xfId="0" applyNumberFormat="1" applyFont="1" applyFill="1" applyBorder="1" applyAlignment="1">
      <alignment vertical="center"/>
    </xf>
    <xf numFmtId="3" fontId="21" fillId="3" borderId="11" xfId="0" applyNumberFormat="1" applyFont="1" applyFill="1" applyBorder="1" applyAlignment="1">
      <alignment vertical="center"/>
    </xf>
    <xf numFmtId="3" fontId="21" fillId="3" borderId="11" xfId="0" applyNumberFormat="1" applyFont="1" applyFill="1" applyBorder="1" applyAlignment="1">
      <alignment vertical="center" textRotation="90"/>
    </xf>
    <xf numFmtId="3" fontId="2" fillId="3" borderId="15" xfId="0" applyNumberFormat="1" applyFont="1" applyFill="1" applyBorder="1" applyAlignment="1">
      <alignment horizontal="center" vertical="center" wrapText="1"/>
    </xf>
    <xf numFmtId="3" fontId="21" fillId="3" borderId="15" xfId="0" applyNumberFormat="1" applyFont="1" applyFill="1" applyBorder="1" applyAlignment="1">
      <alignment vertical="center"/>
    </xf>
    <xf numFmtId="3" fontId="2" fillId="3" borderId="20" xfId="1" applyNumberFormat="1" applyFont="1" applyFill="1" applyBorder="1" applyAlignment="1">
      <alignment vertical="center"/>
    </xf>
    <xf numFmtId="3" fontId="2" fillId="3" borderId="11" xfId="1" applyNumberFormat="1" applyFont="1" applyFill="1" applyBorder="1" applyAlignment="1">
      <alignment horizontal="center" vertical="center"/>
    </xf>
    <xf numFmtId="3" fontId="2" fillId="3" borderId="9" xfId="1" applyNumberFormat="1" applyFont="1" applyFill="1" applyBorder="1" applyAlignment="1">
      <alignment horizontal="center" vertical="center"/>
    </xf>
    <xf numFmtId="3" fontId="2" fillId="3" borderId="15" xfId="1" applyNumberFormat="1" applyFont="1" applyFill="1" applyBorder="1" applyAlignment="1">
      <alignment horizontal="center" vertical="center"/>
    </xf>
    <xf numFmtId="3" fontId="6" fillId="3" borderId="31" xfId="1" applyNumberFormat="1" applyFont="1" applyFill="1" applyBorder="1" applyAlignment="1" applyProtection="1">
      <alignment horizontal="center" textRotation="90" wrapText="1"/>
    </xf>
    <xf numFmtId="3" fontId="23" fillId="3" borderId="32" xfId="1" applyNumberFormat="1" applyFont="1" applyFill="1" applyBorder="1" applyAlignment="1" applyProtection="1">
      <alignment horizontal="center" textRotation="90" wrapText="1"/>
      <protection locked="0"/>
    </xf>
    <xf numFmtId="3" fontId="6" fillId="3" borderId="20" xfId="1" applyNumberFormat="1" applyFont="1" applyFill="1" applyBorder="1" applyAlignment="1">
      <alignment vertical="center"/>
    </xf>
    <xf numFmtId="3" fontId="2" fillId="3" borderId="20" xfId="1" applyNumberFormat="1" applyFont="1" applyFill="1" applyBorder="1" applyAlignment="1">
      <alignment horizontal="right" vertical="center"/>
    </xf>
    <xf numFmtId="3" fontId="6" fillId="3" borderId="29" xfId="1" applyNumberFormat="1" applyFont="1" applyFill="1" applyBorder="1" applyAlignment="1">
      <alignment horizontal="center" vertical="center"/>
    </xf>
    <xf numFmtId="3" fontId="6" fillId="3" borderId="33" xfId="1" applyNumberFormat="1" applyFont="1" applyFill="1" applyBorder="1" applyAlignment="1">
      <alignment horizontal="right" vertical="center"/>
    </xf>
    <xf numFmtId="3" fontId="6" fillId="3" borderId="9" xfId="1" applyNumberFormat="1" applyFont="1" applyFill="1" applyBorder="1" applyAlignment="1">
      <alignment vertical="center"/>
    </xf>
    <xf numFmtId="3" fontId="6" fillId="3" borderId="9" xfId="1" applyNumberFormat="1" applyFont="1" applyFill="1" applyBorder="1" applyAlignment="1">
      <alignment horizontal="right" vertical="center"/>
    </xf>
    <xf numFmtId="3" fontId="6" fillId="3" borderId="34" xfId="1" applyNumberFormat="1" applyFont="1" applyFill="1" applyBorder="1" applyAlignment="1">
      <alignment horizontal="center" vertical="center"/>
    </xf>
    <xf numFmtId="3" fontId="6" fillId="3" borderId="35" xfId="1" applyNumberFormat="1" applyFont="1" applyFill="1" applyBorder="1" applyAlignment="1">
      <alignment horizontal="right" vertical="center"/>
    </xf>
    <xf numFmtId="3" fontId="2" fillId="3" borderId="31" xfId="1" applyNumberFormat="1" applyFont="1" applyFill="1" applyBorder="1" applyAlignment="1">
      <alignment horizontal="center" textRotation="90" wrapText="1"/>
    </xf>
    <xf numFmtId="3" fontId="5" fillId="3" borderId="0" xfId="1" applyNumberFormat="1" applyFont="1" applyFill="1" applyBorder="1" applyAlignment="1">
      <alignment horizontal="center" vertical="center"/>
    </xf>
    <xf numFmtId="3" fontId="2" fillId="3" borderId="36" xfId="1" applyNumberFormat="1" applyFont="1" applyFill="1" applyBorder="1" applyAlignment="1">
      <alignment horizontal="center" vertical="center"/>
    </xf>
    <xf numFmtId="3" fontId="2" fillId="3" borderId="29" xfId="1" applyNumberFormat="1" applyFont="1" applyFill="1" applyBorder="1" applyAlignment="1">
      <alignment horizontal="center" vertical="center"/>
    </xf>
    <xf numFmtId="3" fontId="5" fillId="3" borderId="9" xfId="1" applyNumberFormat="1" applyFont="1" applyFill="1" applyBorder="1" applyAlignment="1">
      <alignment horizontal="center" vertical="center"/>
    </xf>
    <xf numFmtId="3" fontId="2" fillId="3" borderId="0" xfId="2" applyNumberFormat="1" applyFont="1" applyFill="1" applyBorder="1" applyAlignment="1">
      <alignment horizontal="center"/>
    </xf>
    <xf numFmtId="3" fontId="2" fillId="3" borderId="0" xfId="2" applyNumberFormat="1" applyFont="1" applyFill="1" applyBorder="1" applyAlignment="1">
      <alignment horizontal="center" vertical="center"/>
    </xf>
    <xf numFmtId="3" fontId="2" fillId="3" borderId="2" xfId="2" applyNumberFormat="1" applyFont="1" applyFill="1" applyBorder="1" applyAlignment="1"/>
    <xf numFmtId="3" fontId="2" fillId="3" borderId="2" xfId="2" applyNumberFormat="1" applyFont="1" applyFill="1" applyBorder="1"/>
    <xf numFmtId="0" fontId="4" fillId="3" borderId="0" xfId="1" applyFont="1" applyFill="1" applyBorder="1" applyAlignment="1">
      <alignment vertical="center" wrapText="1"/>
    </xf>
    <xf numFmtId="179" fontId="2" fillId="3" borderId="20" xfId="0" applyNumberFormat="1" applyFont="1" applyFill="1" applyBorder="1" applyAlignment="1">
      <alignment vertical="center"/>
    </xf>
    <xf numFmtId="1" fontId="2" fillId="3" borderId="20" xfId="0" applyNumberFormat="1" applyFont="1" applyFill="1" applyBorder="1" applyAlignment="1">
      <alignment vertical="center"/>
    </xf>
    <xf numFmtId="179" fontId="2" fillId="3" borderId="9" xfId="2" applyNumberFormat="1" applyFont="1" applyFill="1" applyBorder="1" applyAlignment="1">
      <alignment horizontal="center" vertical="center"/>
    </xf>
    <xf numFmtId="0" fontId="4" fillId="3" borderId="9" xfId="1" applyFont="1" applyFill="1" applyBorder="1" applyAlignment="1">
      <alignment vertical="center" wrapText="1"/>
    </xf>
    <xf numFmtId="179" fontId="2" fillId="3" borderId="9" xfId="0" applyNumberFormat="1" applyFont="1" applyFill="1" applyBorder="1" applyAlignment="1">
      <alignment horizontal="center" vertical="center"/>
    </xf>
    <xf numFmtId="3" fontId="2" fillId="3" borderId="9" xfId="0" applyNumberFormat="1" applyFont="1" applyFill="1" applyBorder="1" applyAlignment="1">
      <alignment horizontal="center" vertical="center"/>
    </xf>
    <xf numFmtId="185" fontId="24" fillId="3" borderId="9" xfId="0" applyNumberFormat="1" applyFont="1" applyFill="1" applyBorder="1" applyAlignment="1">
      <alignment horizontal="center" vertical="center"/>
    </xf>
    <xf numFmtId="3" fontId="2" fillId="3" borderId="9" xfId="1" applyNumberFormat="1" applyFont="1" applyFill="1" applyBorder="1" applyAlignment="1">
      <alignment vertical="center"/>
    </xf>
    <xf numFmtId="179" fontId="3" fillId="3" borderId="9" xfId="0" applyNumberFormat="1" applyFont="1" applyFill="1" applyBorder="1" applyAlignment="1">
      <alignment horizontal="center" vertical="center"/>
    </xf>
    <xf numFmtId="3" fontId="3" fillId="3" borderId="9" xfId="0" applyNumberFormat="1" applyFont="1" applyFill="1" applyBorder="1" applyAlignment="1">
      <alignment vertical="center"/>
    </xf>
    <xf numFmtId="3" fontId="2" fillId="3" borderId="0" xfId="2" applyNumberFormat="1" applyFont="1" applyFill="1" applyBorder="1" applyAlignment="1">
      <alignment horizontal="right"/>
    </xf>
    <xf numFmtId="0" fontId="2" fillId="3" borderId="0" xfId="2" applyFont="1" applyFill="1" applyBorder="1" applyAlignment="1">
      <alignment wrapText="1"/>
    </xf>
    <xf numFmtId="3" fontId="22" fillId="3" borderId="17" xfId="0" applyNumberFormat="1" applyFont="1" applyFill="1" applyBorder="1" applyAlignment="1">
      <alignment horizontal="right"/>
    </xf>
    <xf numFmtId="179" fontId="2" fillId="3" borderId="2" xfId="2" applyNumberFormat="1" applyFont="1" applyFill="1" applyBorder="1" applyAlignment="1"/>
    <xf numFmtId="49" fontId="2" fillId="3" borderId="2" xfId="2" applyNumberFormat="1" applyFont="1" applyFill="1" applyBorder="1" applyAlignment="1"/>
    <xf numFmtId="0" fontId="2" fillId="3" borderId="2" xfId="2" applyFont="1" applyFill="1" applyBorder="1" applyAlignment="1"/>
    <xf numFmtId="3" fontId="2" fillId="3" borderId="2" xfId="2" applyNumberFormat="1" applyFont="1" applyFill="1" applyBorder="1" applyAlignment="1">
      <alignment horizontal="center"/>
    </xf>
    <xf numFmtId="1" fontId="2" fillId="3" borderId="2" xfId="2" applyNumberFormat="1" applyFont="1" applyFill="1" applyBorder="1" applyAlignment="1">
      <alignment horizontal="center"/>
    </xf>
    <xf numFmtId="0" fontId="2" fillId="3" borderId="2" xfId="2" applyFont="1" applyFill="1" applyBorder="1"/>
    <xf numFmtId="3" fontId="3" fillId="3" borderId="2" xfId="2" applyNumberFormat="1" applyFont="1" applyFill="1" applyBorder="1" applyAlignment="1"/>
    <xf numFmtId="0" fontId="3" fillId="3" borderId="2" xfId="2" applyFont="1" applyFill="1" applyBorder="1"/>
    <xf numFmtId="3" fontId="3" fillId="3" borderId="2" xfId="2" applyNumberFormat="1" applyFont="1" applyFill="1" applyBorder="1"/>
    <xf numFmtId="3" fontId="3" fillId="3" borderId="2" xfId="2" applyNumberFormat="1" applyFont="1" applyFill="1" applyBorder="1" applyAlignment="1">
      <alignment horizontal="right" vertical="center"/>
    </xf>
    <xf numFmtId="0" fontId="28" fillId="3" borderId="37" xfId="0" applyFont="1" applyFill="1" applyBorder="1" applyAlignment="1">
      <alignment vertical="center"/>
    </xf>
    <xf numFmtId="0" fontId="28" fillId="3" borderId="37" xfId="0" applyFont="1" applyFill="1" applyBorder="1" applyAlignment="1">
      <alignment horizontal="left" vertical="center"/>
    </xf>
    <xf numFmtId="0" fontId="30" fillId="3" borderId="37" xfId="0" applyFont="1" applyFill="1" applyBorder="1" applyAlignment="1">
      <alignment vertical="center"/>
    </xf>
    <xf numFmtId="0" fontId="30" fillId="3" borderId="37" xfId="0" applyFont="1" applyFill="1" applyBorder="1" applyAlignment="1">
      <alignment horizontal="left" vertical="center"/>
    </xf>
    <xf numFmtId="0" fontId="30" fillId="3" borderId="37" xfId="0" applyFont="1" applyFill="1" applyBorder="1" applyAlignment="1">
      <alignment horizontal="right" vertical="center"/>
    </xf>
    <xf numFmtId="0" fontId="35" fillId="3" borderId="0" xfId="0" applyFont="1" applyFill="1" applyBorder="1" applyAlignment="1">
      <alignment horizontal="left" vertical="center"/>
    </xf>
    <xf numFmtId="0" fontId="30" fillId="3" borderId="0" xfId="0" applyFont="1" applyFill="1" applyBorder="1" applyAlignment="1">
      <alignment horizontal="right" vertical="center"/>
    </xf>
    <xf numFmtId="178" fontId="28" fillId="3" borderId="0" xfId="0" applyNumberFormat="1" applyFont="1" applyFill="1" applyBorder="1" applyAlignment="1">
      <alignment horizontal="left" vertical="center"/>
    </xf>
    <xf numFmtId="0" fontId="35" fillId="3" borderId="3" xfId="0" applyFont="1" applyFill="1" applyBorder="1" applyAlignment="1">
      <alignment horizontal="left" vertical="center"/>
    </xf>
    <xf numFmtId="0" fontId="30" fillId="3" borderId="3" xfId="0" applyFont="1" applyFill="1" applyBorder="1" applyAlignment="1">
      <alignment horizontal="right" vertical="center"/>
    </xf>
    <xf numFmtId="3" fontId="2" fillId="3" borderId="38" xfId="0" applyNumberFormat="1" applyFont="1" applyFill="1" applyBorder="1" applyAlignment="1">
      <alignment horizontal="center" textRotation="90" wrapText="1"/>
    </xf>
    <xf numFmtId="1" fontId="2" fillId="3" borderId="10" xfId="0" applyNumberFormat="1" applyFont="1" applyFill="1" applyBorder="1" applyAlignment="1">
      <alignment horizontal="center" textRotation="90" wrapText="1"/>
    </xf>
    <xf numFmtId="3" fontId="2" fillId="3" borderId="31" xfId="0" applyNumberFormat="1" applyFont="1" applyFill="1" applyBorder="1" applyAlignment="1">
      <alignment horizontal="center" textRotation="90" wrapText="1"/>
    </xf>
    <xf numFmtId="3" fontId="2" fillId="3" borderId="38" xfId="0" applyNumberFormat="1" applyFont="1" applyFill="1" applyBorder="1" applyAlignment="1">
      <alignment horizontal="center" textRotation="90"/>
    </xf>
    <xf numFmtId="3" fontId="2" fillId="3" borderId="19" xfId="0" applyNumberFormat="1" applyFont="1" applyFill="1" applyBorder="1" applyAlignment="1">
      <alignment horizontal="center" textRotation="90" wrapText="1"/>
    </xf>
    <xf numFmtId="3" fontId="2" fillId="3" borderId="39" xfId="0" applyNumberFormat="1" applyFont="1" applyFill="1" applyBorder="1" applyAlignment="1">
      <alignment horizontal="center"/>
    </xf>
    <xf numFmtId="1" fontId="2" fillId="3" borderId="40" xfId="0" applyNumberFormat="1" applyFont="1" applyFill="1" applyBorder="1" applyAlignment="1">
      <alignment horizontal="center"/>
    </xf>
    <xf numFmtId="3" fontId="2" fillId="3" borderId="41" xfId="0" applyNumberFormat="1" applyFont="1" applyFill="1" applyBorder="1" applyAlignment="1">
      <alignment horizontal="center"/>
    </xf>
    <xf numFmtId="3" fontId="2" fillId="3" borderId="20" xfId="0" applyNumberFormat="1" applyFont="1" applyFill="1" applyBorder="1" applyAlignment="1">
      <alignment horizontal="center"/>
    </xf>
    <xf numFmtId="3" fontId="2" fillId="3" borderId="36" xfId="0" applyNumberFormat="1" applyFont="1" applyFill="1" applyBorder="1" applyAlignment="1">
      <alignment horizontal="center"/>
    </xf>
    <xf numFmtId="1" fontId="2" fillId="3" borderId="11" xfId="0" applyNumberFormat="1" applyFont="1" applyFill="1" applyBorder="1" applyAlignment="1">
      <alignment horizontal="center"/>
    </xf>
    <xf numFmtId="3" fontId="2" fillId="3" borderId="29" xfId="0" applyNumberFormat="1" applyFont="1" applyFill="1" applyBorder="1" applyAlignment="1">
      <alignment horizontal="center"/>
    </xf>
    <xf numFmtId="3" fontId="2" fillId="3" borderId="9" xfId="0" applyNumberFormat="1" applyFont="1" applyFill="1" applyBorder="1" applyAlignment="1">
      <alignment horizontal="center"/>
    </xf>
    <xf numFmtId="3" fontId="2" fillId="3" borderId="42" xfId="0" applyNumberFormat="1" applyFont="1" applyFill="1" applyBorder="1" applyAlignment="1">
      <alignment horizontal="center"/>
    </xf>
    <xf numFmtId="1" fontId="2" fillId="3" borderId="43" xfId="0" applyNumberFormat="1" applyFont="1" applyFill="1" applyBorder="1" applyAlignment="1">
      <alignment horizontal="center"/>
    </xf>
    <xf numFmtId="3" fontId="2" fillId="3" borderId="44" xfId="0" applyNumberFormat="1" applyFont="1" applyFill="1" applyBorder="1" applyAlignment="1">
      <alignment horizontal="center"/>
    </xf>
    <xf numFmtId="3" fontId="2" fillId="3" borderId="21" xfId="0" applyNumberFormat="1" applyFont="1" applyFill="1" applyBorder="1" applyAlignment="1">
      <alignment horizontal="center"/>
    </xf>
    <xf numFmtId="3" fontId="2" fillId="3" borderId="45" xfId="0" applyNumberFormat="1" applyFont="1" applyFill="1" applyBorder="1" applyAlignment="1">
      <alignment horizontal="center"/>
    </xf>
    <xf numFmtId="1" fontId="2" fillId="3" borderId="26" xfId="0" applyNumberFormat="1" applyFont="1" applyFill="1" applyBorder="1" applyAlignment="1">
      <alignment horizontal="center"/>
    </xf>
    <xf numFmtId="3" fontId="2" fillId="3" borderId="28" xfId="0" applyNumberFormat="1" applyFont="1" applyFill="1" applyBorder="1" applyAlignment="1">
      <alignment horizontal="center"/>
    </xf>
    <xf numFmtId="3" fontId="2" fillId="3" borderId="8" xfId="0" applyNumberFormat="1" applyFont="1" applyFill="1" applyBorder="1" applyAlignment="1">
      <alignment horizontal="center"/>
    </xf>
    <xf numFmtId="3" fontId="2" fillId="3" borderId="4" xfId="0" applyNumberFormat="1" applyFont="1" applyFill="1" applyBorder="1" applyAlignment="1">
      <alignment vertical="center"/>
    </xf>
    <xf numFmtId="0" fontId="2" fillId="3" borderId="4" xfId="0" applyFont="1" applyFill="1" applyBorder="1"/>
    <xf numFmtId="0" fontId="0" fillId="3" borderId="3" xfId="0" applyFill="1" applyBorder="1"/>
    <xf numFmtId="0" fontId="28" fillId="3" borderId="3" xfId="0" applyFont="1" applyFill="1" applyBorder="1" applyAlignment="1"/>
    <xf numFmtId="0" fontId="28" fillId="3" borderId="1" xfId="0" applyFont="1" applyFill="1" applyBorder="1" applyAlignment="1">
      <alignment horizontal="center"/>
    </xf>
    <xf numFmtId="3" fontId="27" fillId="3" borderId="47" xfId="0" applyNumberFormat="1" applyFont="1" applyFill="1" applyBorder="1"/>
    <xf numFmtId="0" fontId="15" fillId="3" borderId="0" xfId="0" applyFont="1" applyFill="1"/>
    <xf numFmtId="0" fontId="18" fillId="3" borderId="0" xfId="0" applyFont="1" applyFill="1"/>
    <xf numFmtId="0" fontId="17" fillId="3" borderId="0" xfId="0" applyFont="1" applyFill="1"/>
    <xf numFmtId="0" fontId="29" fillId="0" borderId="4" xfId="0" applyFont="1" applyBorder="1" applyAlignment="1">
      <alignment horizontal="left" vertical="center"/>
    </xf>
    <xf numFmtId="0" fontId="29" fillId="0" borderId="0" xfId="0" applyFont="1" applyBorder="1" applyAlignment="1">
      <alignment horizontal="left" vertical="center"/>
    </xf>
    <xf numFmtId="178" fontId="10" fillId="0" borderId="0" xfId="0" applyNumberFormat="1" applyFont="1" applyBorder="1" applyAlignment="1">
      <alignment horizontal="left"/>
    </xf>
    <xf numFmtId="0" fontId="10" fillId="0" borderId="0" xfId="0" applyFont="1" applyBorder="1" applyAlignment="1">
      <alignment horizontal="left"/>
    </xf>
    <xf numFmtId="178" fontId="10" fillId="0" borderId="3" xfId="0" applyNumberFormat="1" applyFont="1" applyBorder="1" applyAlignment="1">
      <alignment horizontal="left"/>
    </xf>
    <xf numFmtId="0" fontId="10" fillId="0" borderId="0" xfId="0" applyFont="1" applyBorder="1" applyAlignment="1">
      <alignment horizontal="left" wrapText="1"/>
    </xf>
    <xf numFmtId="0" fontId="8" fillId="0" borderId="7" xfId="0" applyFont="1" applyBorder="1" applyAlignment="1">
      <alignment horizontal="left" vertical="center" wrapText="1"/>
    </xf>
    <xf numFmtId="0" fontId="8" fillId="0" borderId="0" xfId="0" applyFont="1" applyBorder="1" applyAlignment="1">
      <alignment horizontal="left" vertical="center" wrapText="1"/>
    </xf>
    <xf numFmtId="0" fontId="12" fillId="0" borderId="4" xfId="0" applyFont="1" applyBorder="1" applyAlignment="1">
      <alignment horizontal="left"/>
    </xf>
    <xf numFmtId="4" fontId="10" fillId="0" borderId="0" xfId="0" applyNumberFormat="1" applyFont="1" applyBorder="1" applyAlignment="1">
      <alignment horizontal="center"/>
    </xf>
    <xf numFmtId="3" fontId="10" fillId="3" borderId="0" xfId="0" applyNumberFormat="1" applyFont="1" applyFill="1" applyBorder="1" applyAlignment="1">
      <alignment horizontal="left" vertical="center"/>
    </xf>
    <xf numFmtId="0" fontId="10" fillId="3" borderId="0" xfId="0" applyFont="1" applyFill="1" applyBorder="1" applyAlignment="1">
      <alignment horizontal="left" vertical="center"/>
    </xf>
    <xf numFmtId="0" fontId="8" fillId="0" borderId="25" xfId="0" applyFont="1" applyBorder="1" applyAlignment="1">
      <alignment horizontal="center" textRotation="90"/>
    </xf>
    <xf numFmtId="0" fontId="8" fillId="0" borderId="26" xfId="0" applyFont="1" applyBorder="1" applyAlignment="1">
      <alignment horizontal="center" textRotation="90"/>
    </xf>
    <xf numFmtId="0" fontId="8" fillId="3" borderId="25" xfId="0" applyFont="1" applyFill="1" applyBorder="1" applyAlignment="1">
      <alignment horizontal="center" textRotation="90"/>
    </xf>
    <xf numFmtId="0" fontId="8" fillId="3" borderId="26" xfId="0" applyFont="1" applyFill="1" applyBorder="1" applyAlignment="1">
      <alignment horizontal="center" textRotation="90"/>
    </xf>
    <xf numFmtId="0" fontId="8" fillId="0" borderId="27" xfId="0" applyFont="1" applyBorder="1" applyAlignment="1">
      <alignment horizontal="center" textRotation="90"/>
    </xf>
    <xf numFmtId="0" fontId="8" fillId="0" borderId="28" xfId="0" applyFont="1" applyBorder="1" applyAlignment="1">
      <alignment horizontal="center" textRotation="90"/>
    </xf>
    <xf numFmtId="0" fontId="8" fillId="3" borderId="4" xfId="0" applyFont="1" applyFill="1" applyBorder="1" applyAlignment="1">
      <alignment horizontal="left" vertical="top" wrapText="1"/>
    </xf>
    <xf numFmtId="0" fontId="8" fillId="3" borderId="0" xfId="0" applyFont="1" applyFill="1" applyBorder="1" applyAlignment="1">
      <alignment horizontal="left" vertical="top" wrapText="1"/>
    </xf>
    <xf numFmtId="0" fontId="8" fillId="3" borderId="3" xfId="0" applyFont="1" applyFill="1" applyBorder="1" applyAlignment="1">
      <alignment horizontal="left" vertical="top" wrapText="1"/>
    </xf>
    <xf numFmtId="3" fontId="10" fillId="3" borderId="0" xfId="0" applyNumberFormat="1" applyFont="1" applyFill="1" applyBorder="1" applyAlignment="1">
      <alignment horizontal="left"/>
    </xf>
    <xf numFmtId="0" fontId="10" fillId="3" borderId="0" xfId="0" applyFont="1" applyFill="1" applyBorder="1" applyAlignment="1">
      <alignment horizontal="left"/>
    </xf>
    <xf numFmtId="3" fontId="10" fillId="3" borderId="3" xfId="0" applyNumberFormat="1" applyFont="1" applyFill="1" applyBorder="1" applyAlignment="1">
      <alignment horizontal="left" vertical="top"/>
    </xf>
    <xf numFmtId="0" fontId="10" fillId="3" borderId="3" xfId="0" applyFont="1" applyFill="1" applyBorder="1" applyAlignment="1">
      <alignment horizontal="left" vertical="top"/>
    </xf>
    <xf numFmtId="0" fontId="10" fillId="3" borderId="0" xfId="0" applyFont="1" applyFill="1" applyBorder="1" applyAlignment="1">
      <alignment horizontal="left" vertical="center" wrapText="1"/>
    </xf>
    <xf numFmtId="178" fontId="10" fillId="0" borderId="0" xfId="0" quotePrefix="1" applyNumberFormat="1" applyFont="1" applyBorder="1" applyAlignment="1">
      <alignment horizontal="left" vertical="center"/>
    </xf>
    <xf numFmtId="178" fontId="10" fillId="0" borderId="0" xfId="0" applyNumberFormat="1" applyFont="1" applyBorder="1" applyAlignment="1">
      <alignment horizontal="left" vertical="center"/>
    </xf>
    <xf numFmtId="0" fontId="10" fillId="0" borderId="3" xfId="0" applyFont="1" applyBorder="1" applyAlignment="1">
      <alignment horizontal="center"/>
    </xf>
    <xf numFmtId="178" fontId="31" fillId="3" borderId="3" xfId="1" applyNumberFormat="1" applyFont="1" applyFill="1" applyBorder="1" applyAlignment="1">
      <alignment horizontal="left" vertical="center"/>
    </xf>
    <xf numFmtId="3" fontId="6" fillId="2" borderId="0" xfId="2" applyNumberFormat="1" applyFont="1" applyFill="1" applyBorder="1" applyAlignment="1">
      <alignment horizontal="right"/>
    </xf>
    <xf numFmtId="0" fontId="7" fillId="2" borderId="0" xfId="2" applyFont="1" applyFill="1" applyBorder="1" applyAlignment="1"/>
    <xf numFmtId="3" fontId="6" fillId="3" borderId="0" xfId="2" applyNumberFormat="1" applyFont="1" applyFill="1" applyBorder="1" applyAlignment="1">
      <alignment horizontal="right"/>
    </xf>
    <xf numFmtId="0" fontId="7" fillId="3" borderId="0" xfId="2" applyFont="1" applyFill="1" applyBorder="1" applyAlignment="1"/>
    <xf numFmtId="3" fontId="2" fillId="3" borderId="2" xfId="2" applyNumberFormat="1" applyFont="1" applyFill="1" applyBorder="1" applyAlignment="1">
      <alignment horizontal="left"/>
    </xf>
    <xf numFmtId="0" fontId="2" fillId="3" borderId="2" xfId="2" applyFont="1" applyFill="1" applyBorder="1" applyAlignment="1"/>
    <xf numFmtId="3" fontId="2" fillId="2" borderId="2" xfId="2" applyNumberFormat="1" applyFont="1" applyFill="1" applyBorder="1" applyAlignment="1">
      <alignment horizontal="left"/>
    </xf>
    <xf numFmtId="0" fontId="2" fillId="2" borderId="2" xfId="2" applyFont="1" applyFill="1" applyBorder="1" applyAlignment="1"/>
    <xf numFmtId="3" fontId="27" fillId="3" borderId="4" xfId="0" applyNumberFormat="1" applyFont="1" applyFill="1" applyBorder="1" applyAlignment="1">
      <alignment horizontal="right"/>
    </xf>
    <xf numFmtId="0" fontId="30" fillId="3" borderId="4" xfId="0" applyFont="1" applyFill="1" applyBorder="1" applyAlignment="1">
      <alignment horizontal="right"/>
    </xf>
    <xf numFmtId="0" fontId="30" fillId="3" borderId="46" xfId="0" applyFont="1" applyFill="1" applyBorder="1" applyAlignment="1">
      <alignment horizontal="right"/>
    </xf>
    <xf numFmtId="0" fontId="35" fillId="3" borderId="0" xfId="0" applyFont="1" applyFill="1" applyBorder="1" applyAlignment="1">
      <alignment horizontal="left" vertical="center"/>
    </xf>
    <xf numFmtId="0" fontId="35" fillId="3" borderId="3" xfId="0" applyFont="1" applyFill="1" applyBorder="1" applyAlignment="1">
      <alignment horizontal="left" vertical="center"/>
    </xf>
    <xf numFmtId="0" fontId="15" fillId="3" borderId="0" xfId="0" applyFont="1" applyFill="1" applyAlignment="1">
      <alignment horizontal="left"/>
    </xf>
    <xf numFmtId="0" fontId="10" fillId="0" borderId="0" xfId="0" applyFont="1" applyAlignment="1">
      <alignment horizontal="left"/>
    </xf>
    <xf numFmtId="0" fontId="8" fillId="0" borderId="0" xfId="0" applyFont="1" applyAlignment="1">
      <alignment horizontal="left" wrapText="1"/>
    </xf>
    <xf numFmtId="0" fontId="10" fillId="0" borderId="0" xfId="0" applyFont="1" applyAlignment="1">
      <alignment horizontal="left" wrapText="1"/>
    </xf>
    <xf numFmtId="0" fontId="8" fillId="0" borderId="0" xfId="0" applyFont="1" applyAlignment="1">
      <alignment horizontal="left"/>
    </xf>
    <xf numFmtId="0" fontId="16" fillId="0" borderId="0" xfId="0" applyFont="1" applyAlignment="1">
      <alignment horizontal="left" wrapText="1"/>
    </xf>
  </cellXfs>
  <cellStyles count="3">
    <cellStyle name="Normal" xfId="0" builtinId="0"/>
    <cellStyle name="Normal 2" xfId="1"/>
    <cellStyle name="Normal 3" xfId="2"/>
  </cellStyles>
  <dxfs count="6">
    <dxf>
      <font>
        <b/>
        <i val="0"/>
      </font>
      <fill>
        <patternFill>
          <bgColor rgb="FFD7D7D7"/>
        </patternFill>
      </fill>
    </dxf>
    <dxf>
      <font>
        <b val="0"/>
        <i val="0"/>
      </font>
      <fill>
        <patternFill patternType="none">
          <bgColor indexed="65"/>
        </patternFill>
      </fill>
    </dxf>
    <dxf>
      <fill>
        <patternFill>
          <bgColor rgb="FF92D050"/>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12</xdr:col>
      <xdr:colOff>590550</xdr:colOff>
      <xdr:row>0</xdr:row>
      <xdr:rowOff>139700</xdr:rowOff>
    </xdr:from>
    <xdr:to>
      <xdr:col>13</xdr:col>
      <xdr:colOff>596900</xdr:colOff>
      <xdr:row>3</xdr:row>
      <xdr:rowOff>190500</xdr:rowOff>
    </xdr:to>
    <xdr:grpSp>
      <xdr:nvGrpSpPr>
        <xdr:cNvPr id="2858" name="Group 134"/>
        <xdr:cNvGrpSpPr>
          <a:grpSpLocks/>
        </xdr:cNvGrpSpPr>
      </xdr:nvGrpSpPr>
      <xdr:grpSpPr bwMode="auto">
        <a:xfrm>
          <a:off x="6197600" y="139700"/>
          <a:ext cx="730250" cy="774700"/>
          <a:chOff x="596" y="55"/>
          <a:chExt cx="88" cy="92"/>
        </a:xfrm>
      </xdr:grpSpPr>
      <xdr:sp macro="" textlink="">
        <xdr:nvSpPr>
          <xdr:cNvPr id="2859" name="Rectangle 124"/>
          <xdr:cNvSpPr>
            <a:spLocks noChangeArrowheads="1"/>
          </xdr:cNvSpPr>
        </xdr:nvSpPr>
        <xdr:spPr bwMode="auto">
          <a:xfrm>
            <a:off x="596" y="55"/>
            <a:ext cx="88" cy="92"/>
          </a:xfrm>
          <a:prstGeom prst="rect">
            <a:avLst/>
          </a:prstGeom>
          <a:solidFill>
            <a:srgbClr val="666699"/>
          </a:solidFill>
          <a:ln w="19050">
            <a:solidFill>
              <a:srgbClr val="666699"/>
            </a:solidFill>
            <a:miter lim="800000"/>
            <a:headEnd/>
            <a:tailEnd/>
          </a:ln>
        </xdr:spPr>
      </xdr:sp>
      <xdr:sp macro="" textlink="">
        <xdr:nvSpPr>
          <xdr:cNvPr id="2860" name="Oval 125"/>
          <xdr:cNvSpPr>
            <a:spLocks noChangeArrowheads="1"/>
          </xdr:cNvSpPr>
        </xdr:nvSpPr>
        <xdr:spPr bwMode="auto">
          <a:xfrm>
            <a:off x="600" y="58"/>
            <a:ext cx="80" cy="87"/>
          </a:xfrm>
          <a:prstGeom prst="ellipse">
            <a:avLst/>
          </a:prstGeom>
          <a:solidFill>
            <a:srgbClr val="666699"/>
          </a:solidFill>
          <a:ln w="19050">
            <a:solidFill>
              <a:srgbClr val="C0C0C0"/>
            </a:solidFill>
            <a:round/>
            <a:headEnd/>
            <a:tailEnd/>
          </a:ln>
        </xdr:spPr>
      </xdr:sp>
      <xdr:sp macro="" textlink="">
        <xdr:nvSpPr>
          <xdr:cNvPr id="2861" name="Line 126"/>
          <xdr:cNvSpPr>
            <a:spLocks noChangeShapeType="1"/>
          </xdr:cNvSpPr>
        </xdr:nvSpPr>
        <xdr:spPr bwMode="auto">
          <a:xfrm>
            <a:off x="620" y="101"/>
            <a:ext cx="60" cy="0"/>
          </a:xfrm>
          <a:prstGeom prst="line">
            <a:avLst/>
          </a:prstGeom>
          <a:noFill/>
          <a:ln w="19050">
            <a:solidFill>
              <a:srgbClr val="C0C0C0"/>
            </a:solidFill>
            <a:round/>
            <a:headEnd/>
            <a:tailEnd/>
          </a:ln>
        </xdr:spPr>
      </xdr:sp>
      <xdr:sp macro="" textlink="">
        <xdr:nvSpPr>
          <xdr:cNvPr id="2862" name="Line 127"/>
          <xdr:cNvSpPr>
            <a:spLocks noChangeShapeType="1"/>
          </xdr:cNvSpPr>
        </xdr:nvSpPr>
        <xdr:spPr bwMode="auto">
          <a:xfrm flipV="1">
            <a:off x="599" y="57"/>
            <a:ext cx="1" cy="88"/>
          </a:xfrm>
          <a:prstGeom prst="line">
            <a:avLst/>
          </a:prstGeom>
          <a:noFill/>
          <a:ln w="19050">
            <a:solidFill>
              <a:srgbClr val="C0C0C0"/>
            </a:solidFill>
            <a:round/>
            <a:headEnd/>
            <a:tailEnd/>
          </a:ln>
        </xdr:spPr>
      </xdr:sp>
      <xdr:sp macro="" textlink="">
        <xdr:nvSpPr>
          <xdr:cNvPr id="2863" name="Line 128"/>
          <xdr:cNvSpPr>
            <a:spLocks noChangeShapeType="1"/>
          </xdr:cNvSpPr>
        </xdr:nvSpPr>
        <xdr:spPr bwMode="auto">
          <a:xfrm flipV="1">
            <a:off x="680" y="57"/>
            <a:ext cx="1" cy="89"/>
          </a:xfrm>
          <a:prstGeom prst="line">
            <a:avLst/>
          </a:prstGeom>
          <a:noFill/>
          <a:ln w="19050">
            <a:solidFill>
              <a:srgbClr val="C0C0C0"/>
            </a:solidFill>
            <a:round/>
            <a:headEnd/>
            <a:tailEnd/>
          </a:ln>
        </xdr:spPr>
      </xdr:sp>
      <xdr:sp macro="" textlink="">
        <xdr:nvSpPr>
          <xdr:cNvPr id="2864" name="Line 129"/>
          <xdr:cNvSpPr>
            <a:spLocks noChangeShapeType="1"/>
          </xdr:cNvSpPr>
        </xdr:nvSpPr>
        <xdr:spPr bwMode="auto">
          <a:xfrm>
            <a:off x="601" y="58"/>
            <a:ext cx="39" cy="87"/>
          </a:xfrm>
          <a:prstGeom prst="line">
            <a:avLst/>
          </a:prstGeom>
          <a:noFill/>
          <a:ln w="19050">
            <a:solidFill>
              <a:srgbClr val="C0C0C0"/>
            </a:solidFill>
            <a:round/>
            <a:headEnd/>
            <a:tailEnd/>
          </a:ln>
        </xdr:spPr>
      </xdr:sp>
      <xdr:sp macro="" textlink="">
        <xdr:nvSpPr>
          <xdr:cNvPr id="2865" name="Line 130"/>
          <xdr:cNvSpPr>
            <a:spLocks noChangeShapeType="1"/>
          </xdr:cNvSpPr>
        </xdr:nvSpPr>
        <xdr:spPr bwMode="auto">
          <a:xfrm>
            <a:off x="641" y="58"/>
            <a:ext cx="38" cy="88"/>
          </a:xfrm>
          <a:prstGeom prst="line">
            <a:avLst/>
          </a:prstGeom>
          <a:noFill/>
          <a:ln w="19050">
            <a:solidFill>
              <a:srgbClr val="C0C0C0"/>
            </a:solidFill>
            <a:round/>
            <a:headEnd/>
            <a:tailEnd/>
          </a:ln>
        </xdr:spPr>
      </xdr:sp>
      <xdr:sp macro="" textlink="">
        <xdr:nvSpPr>
          <xdr:cNvPr id="2866" name="Line 131"/>
          <xdr:cNvSpPr>
            <a:spLocks noChangeShapeType="1"/>
          </xdr:cNvSpPr>
        </xdr:nvSpPr>
        <xdr:spPr bwMode="auto">
          <a:xfrm flipH="1">
            <a:off x="600" y="57"/>
            <a:ext cx="39" cy="88"/>
          </a:xfrm>
          <a:prstGeom prst="line">
            <a:avLst/>
          </a:prstGeom>
          <a:noFill/>
          <a:ln w="19050">
            <a:solidFill>
              <a:srgbClr val="C0C0C0"/>
            </a:solidFill>
            <a:round/>
            <a:headEnd/>
            <a:tailEnd/>
          </a:ln>
        </xdr:spPr>
      </xdr:sp>
      <xdr:sp macro="" textlink="">
        <xdr:nvSpPr>
          <xdr:cNvPr id="2867" name="Line 132"/>
          <xdr:cNvSpPr>
            <a:spLocks noChangeShapeType="1"/>
          </xdr:cNvSpPr>
        </xdr:nvSpPr>
        <xdr:spPr bwMode="auto">
          <a:xfrm flipH="1">
            <a:off x="641" y="57"/>
            <a:ext cx="38" cy="88"/>
          </a:xfrm>
          <a:prstGeom prst="line">
            <a:avLst/>
          </a:prstGeom>
          <a:noFill/>
          <a:ln w="19050">
            <a:solidFill>
              <a:srgbClr val="C0C0C0"/>
            </a:solidFill>
            <a:round/>
            <a:headEnd/>
            <a:tailEnd/>
          </a:ln>
        </xdr:spPr>
      </xdr:sp>
      <xdr:sp macro="" textlink="">
        <xdr:nvSpPr>
          <xdr:cNvPr id="2868" name="AutoShape 133"/>
          <xdr:cNvSpPr>
            <a:spLocks noChangeArrowheads="1"/>
          </xdr:cNvSpPr>
        </xdr:nvSpPr>
        <xdr:spPr bwMode="auto">
          <a:xfrm flipH="1">
            <a:off x="663" y="63"/>
            <a:ext cx="16" cy="36"/>
          </a:xfrm>
          <a:prstGeom prst="rtTriangle">
            <a:avLst/>
          </a:prstGeom>
          <a:solidFill>
            <a:srgbClr val="C00000"/>
          </a:solidFill>
          <a:ln w="9525">
            <a:solidFill>
              <a:srgbClr val="666699"/>
            </a:solidFill>
            <a:miter lim="800000"/>
            <a:headEnd/>
            <a:tailEnd/>
          </a:ln>
        </xdr:spPr>
      </xdr:sp>
    </xdr:grpSp>
    <xdr:clientData/>
  </xdr:twoCellAnchor>
</xdr:wsDr>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N58"/>
  <sheetViews>
    <sheetView tabSelected="1" workbookViewId="0">
      <selection activeCell="G64" sqref="G64"/>
    </sheetView>
  </sheetViews>
  <sheetFormatPr defaultRowHeight="14.5"/>
  <cols>
    <col min="1" max="1" width="14.6328125" style="1" customWidth="1"/>
    <col min="2" max="2" width="11.36328125" style="1" customWidth="1"/>
    <col min="3" max="3" width="2.6328125" style="1" customWidth="1"/>
    <col min="4" max="4" width="9.36328125" style="1" customWidth="1"/>
    <col min="5" max="8" width="3.36328125" style="1" customWidth="1"/>
    <col min="9" max="9" width="2.6328125" style="1" customWidth="1"/>
    <col min="10" max="10" width="18.90625" style="1" customWidth="1"/>
    <col min="11" max="11" width="2.6328125" style="1" customWidth="1"/>
    <col min="12" max="12" width="4.6328125" style="1" customWidth="1"/>
    <col min="13" max="14" width="10.36328125" style="1" customWidth="1"/>
  </cols>
  <sheetData>
    <row r="1" spans="1:14" ht="22.25" customHeight="1">
      <c r="A1" s="267" t="s">
        <v>11</v>
      </c>
      <c r="B1" s="267"/>
      <c r="C1" s="267"/>
      <c r="D1" s="267"/>
      <c r="E1" s="267"/>
      <c r="F1" s="29"/>
      <c r="G1" s="29"/>
      <c r="H1" s="136"/>
      <c r="I1" s="124"/>
      <c r="J1" s="124" t="s">
        <v>141</v>
      </c>
      <c r="K1" s="125"/>
      <c r="L1" s="125"/>
      <c r="M1" s="125"/>
      <c r="N1" s="126"/>
    </row>
    <row r="2" spans="1:14" ht="17.399999999999999" customHeight="1">
      <c r="A2" s="268"/>
      <c r="B2" s="268"/>
      <c r="C2" s="268"/>
      <c r="D2" s="268"/>
      <c r="E2" s="268"/>
      <c r="F2" s="2"/>
      <c r="G2" s="2"/>
      <c r="H2" s="137"/>
      <c r="I2" s="127"/>
      <c r="J2" s="127" t="s">
        <v>142</v>
      </c>
      <c r="K2" s="128"/>
      <c r="L2" s="128"/>
      <c r="M2" s="128"/>
      <c r="N2" s="129"/>
    </row>
    <row r="3" spans="1:14" ht="18">
      <c r="A3" s="23" t="s">
        <v>148</v>
      </c>
      <c r="B3" s="24"/>
      <c r="C3" s="24"/>
      <c r="D3" s="24"/>
      <c r="E3" s="24"/>
      <c r="F3" s="2"/>
      <c r="G3" s="2"/>
      <c r="H3" s="137"/>
      <c r="I3" s="127"/>
      <c r="J3" s="127" t="s">
        <v>179</v>
      </c>
      <c r="K3" s="130"/>
      <c r="L3" s="128"/>
      <c r="M3" s="128"/>
      <c r="N3" s="129"/>
    </row>
    <row r="4" spans="1:14" ht="24.65" customHeight="1">
      <c r="A4" s="34" t="s">
        <v>150</v>
      </c>
      <c r="B4" s="35" t="s">
        <v>175</v>
      </c>
      <c r="C4" s="36"/>
      <c r="D4" s="36"/>
      <c r="E4" s="36"/>
      <c r="F4" s="36"/>
      <c r="G4" s="36"/>
      <c r="H4" s="138"/>
      <c r="I4" s="131"/>
      <c r="J4" s="131" t="s">
        <v>180</v>
      </c>
      <c r="K4" s="132"/>
      <c r="L4" s="133"/>
      <c r="M4" s="134"/>
      <c r="N4" s="135"/>
    </row>
    <row r="5" spans="1:14">
      <c r="A5" s="2" t="s">
        <v>9</v>
      </c>
      <c r="B5" s="7" t="s">
        <v>186</v>
      </c>
      <c r="C5" s="2"/>
      <c r="D5" s="2"/>
      <c r="E5" s="2"/>
      <c r="F5" s="2"/>
      <c r="G5" s="2"/>
      <c r="H5" s="2"/>
      <c r="I5" s="2" t="s">
        <v>12</v>
      </c>
      <c r="J5" s="2"/>
      <c r="K5" s="269">
        <v>43510</v>
      </c>
      <c r="L5" s="269"/>
      <c r="M5" s="269"/>
      <c r="N5" s="2"/>
    </row>
    <row r="6" spans="1:14" ht="14.4" customHeight="1">
      <c r="A6" s="2" t="s">
        <v>10</v>
      </c>
      <c r="B6" s="272" t="s">
        <v>187</v>
      </c>
      <c r="C6" s="272"/>
      <c r="D6" s="272"/>
      <c r="E6" s="272"/>
      <c r="F6" s="272"/>
      <c r="G6" s="272"/>
      <c r="H6" s="2"/>
      <c r="I6" s="2" t="s">
        <v>13</v>
      </c>
      <c r="J6" s="2"/>
      <c r="K6" s="270" t="s">
        <v>188</v>
      </c>
      <c r="L6" s="270"/>
      <c r="M6" s="270"/>
      <c r="N6" s="2"/>
    </row>
    <row r="7" spans="1:14" ht="12.65" customHeight="1">
      <c r="A7" s="28"/>
      <c r="B7" s="37"/>
      <c r="C7" s="28"/>
      <c r="D7" s="28"/>
      <c r="E7" s="28"/>
      <c r="F7" s="28"/>
      <c r="G7" s="28"/>
      <c r="H7" s="28"/>
      <c r="I7" s="28" t="s">
        <v>14</v>
      </c>
      <c r="J7" s="28"/>
      <c r="K7" s="271">
        <v>43507</v>
      </c>
      <c r="L7" s="271"/>
      <c r="M7" s="271"/>
      <c r="N7" s="28"/>
    </row>
    <row r="8" spans="1:14" ht="14.4" customHeight="1">
      <c r="A8" s="285" t="s">
        <v>147</v>
      </c>
      <c r="B8" s="285"/>
      <c r="C8" s="285"/>
      <c r="D8" s="285"/>
      <c r="E8" s="285"/>
      <c r="F8" s="285"/>
      <c r="G8" s="285"/>
      <c r="H8" s="29"/>
      <c r="I8" s="29" t="s">
        <v>15</v>
      </c>
      <c r="J8" s="29"/>
      <c r="K8" s="29"/>
      <c r="L8" s="29"/>
      <c r="M8" s="29"/>
      <c r="N8" s="29"/>
    </row>
    <row r="9" spans="1:14">
      <c r="A9" s="286"/>
      <c r="B9" s="286"/>
      <c r="C9" s="286"/>
      <c r="D9" s="286"/>
      <c r="E9" s="286"/>
      <c r="F9" s="286"/>
      <c r="G9" s="286"/>
      <c r="H9" s="2"/>
      <c r="I9" s="7" t="str">
        <f>B6</f>
        <v>Lars Myrup Jensen</v>
      </c>
      <c r="J9" s="2"/>
      <c r="K9" s="2"/>
      <c r="L9" s="2"/>
      <c r="M9" s="2"/>
      <c r="N9" s="2"/>
    </row>
    <row r="10" spans="1:14">
      <c r="A10" s="286"/>
      <c r="B10" s="286"/>
      <c r="C10" s="286"/>
      <c r="D10" s="286"/>
      <c r="E10" s="286"/>
      <c r="F10" s="286"/>
      <c r="G10" s="286"/>
      <c r="H10" s="2"/>
      <c r="I10" s="7"/>
      <c r="J10" s="2"/>
      <c r="K10" s="2"/>
      <c r="L10" s="2"/>
      <c r="M10" s="2"/>
      <c r="N10" s="2"/>
    </row>
    <row r="11" spans="1:14">
      <c r="A11" s="286"/>
      <c r="B11" s="286"/>
      <c r="C11" s="286"/>
      <c r="D11" s="286"/>
      <c r="E11" s="286"/>
      <c r="F11" s="286"/>
      <c r="G11" s="286"/>
      <c r="H11" s="2"/>
      <c r="I11" s="7" t="s">
        <v>130</v>
      </c>
      <c r="J11" s="2"/>
      <c r="K11" s="2"/>
      <c r="L11" s="2"/>
      <c r="M11" s="2"/>
      <c r="N11" s="2"/>
    </row>
    <row r="12" spans="1:14">
      <c r="A12" s="286"/>
      <c r="B12" s="286"/>
      <c r="C12" s="286"/>
      <c r="D12" s="286"/>
      <c r="E12" s="286"/>
      <c r="F12" s="286"/>
      <c r="G12" s="286"/>
      <c r="H12" s="2"/>
      <c r="I12" s="2"/>
      <c r="J12" s="2"/>
      <c r="K12" s="2"/>
      <c r="L12" s="2"/>
      <c r="M12" s="2"/>
      <c r="N12" s="2"/>
    </row>
    <row r="13" spans="1:14">
      <c r="A13" s="286"/>
      <c r="B13" s="286"/>
      <c r="C13" s="286"/>
      <c r="D13" s="286"/>
      <c r="E13" s="286"/>
      <c r="F13" s="286"/>
      <c r="G13" s="286"/>
      <c r="H13" s="2"/>
      <c r="I13" s="2"/>
      <c r="J13" s="2"/>
      <c r="K13" s="2"/>
      <c r="L13" s="2"/>
      <c r="M13" s="2"/>
      <c r="N13" s="2"/>
    </row>
    <row r="14" spans="1:14" ht="17" customHeight="1">
      <c r="A14" s="286"/>
      <c r="B14" s="286"/>
      <c r="C14" s="286"/>
      <c r="D14" s="286"/>
      <c r="E14" s="286"/>
      <c r="F14" s="286"/>
      <c r="G14" s="286"/>
      <c r="H14" s="2"/>
      <c r="I14" s="2"/>
      <c r="J14" s="2"/>
      <c r="K14" s="2"/>
      <c r="L14" s="2"/>
      <c r="M14" s="2"/>
      <c r="N14" s="2"/>
    </row>
    <row r="15" spans="1:14" ht="24" customHeight="1">
      <c r="A15" s="286"/>
      <c r="B15" s="286"/>
      <c r="C15" s="286"/>
      <c r="D15" s="286"/>
      <c r="E15" s="286"/>
      <c r="F15" s="286"/>
      <c r="G15" s="286"/>
      <c r="H15" s="39"/>
      <c r="I15" s="39" t="s">
        <v>161</v>
      </c>
      <c r="J15" s="40"/>
      <c r="K15" s="40"/>
      <c r="L15" s="40"/>
      <c r="M15" s="40"/>
      <c r="N15" s="40"/>
    </row>
    <row r="16" spans="1:14">
      <c r="A16" s="286"/>
      <c r="B16" s="286"/>
      <c r="C16" s="286"/>
      <c r="D16" s="286"/>
      <c r="E16" s="286"/>
      <c r="F16" s="286"/>
      <c r="G16" s="286"/>
      <c r="H16" s="2" t="s">
        <v>27</v>
      </c>
      <c r="I16" s="2" t="s">
        <v>146</v>
      </c>
      <c r="J16" s="2"/>
      <c r="K16" s="139"/>
      <c r="L16" s="113">
        <v>5</v>
      </c>
      <c r="M16" s="2"/>
      <c r="N16" s="2"/>
    </row>
    <row r="17" spans="1:14">
      <c r="A17" s="286"/>
      <c r="B17" s="286"/>
      <c r="C17" s="286"/>
      <c r="D17" s="286"/>
      <c r="E17" s="286"/>
      <c r="F17" s="286"/>
      <c r="G17" s="286"/>
      <c r="H17" s="2"/>
      <c r="I17" s="2"/>
      <c r="J17" s="2"/>
      <c r="K17" s="139"/>
      <c r="L17" s="113">
        <v>4</v>
      </c>
      <c r="M17" s="2"/>
      <c r="N17" s="2"/>
    </row>
    <row r="18" spans="1:14">
      <c r="A18" s="286"/>
      <c r="B18" s="286"/>
      <c r="C18" s="286"/>
      <c r="D18" s="286"/>
      <c r="E18" s="286"/>
      <c r="F18" s="286"/>
      <c r="G18" s="286"/>
      <c r="H18" s="2"/>
      <c r="I18" s="2" t="s">
        <v>16</v>
      </c>
      <c r="J18" s="2"/>
      <c r="K18" s="139"/>
      <c r="L18" s="114">
        <v>3</v>
      </c>
      <c r="M18" s="2"/>
      <c r="N18" s="2"/>
    </row>
    <row r="19" spans="1:14">
      <c r="A19" s="286"/>
      <c r="B19" s="286"/>
      <c r="C19" s="286"/>
      <c r="D19" s="286"/>
      <c r="E19" s="286"/>
      <c r="F19" s="286"/>
      <c r="G19" s="286"/>
      <c r="H19" s="2"/>
      <c r="I19" s="2"/>
      <c r="J19" s="2"/>
      <c r="K19" s="139"/>
      <c r="L19" s="113">
        <v>2</v>
      </c>
      <c r="M19" s="2"/>
      <c r="N19" s="2"/>
    </row>
    <row r="20" spans="1:14">
      <c r="A20" s="286"/>
      <c r="B20" s="286"/>
      <c r="C20" s="286"/>
      <c r="D20" s="286"/>
      <c r="E20" s="286"/>
      <c r="F20" s="286"/>
      <c r="G20" s="286"/>
      <c r="H20" s="21"/>
      <c r="I20" s="2" t="s">
        <v>17</v>
      </c>
      <c r="J20" s="2"/>
      <c r="K20" s="139"/>
      <c r="L20" s="113">
        <v>1</v>
      </c>
      <c r="M20" s="2"/>
      <c r="N20" s="2"/>
    </row>
    <row r="21" spans="1:14" ht="9" customHeight="1">
      <c r="A21" s="286"/>
      <c r="B21" s="286"/>
      <c r="C21" s="286"/>
      <c r="D21" s="286"/>
      <c r="E21" s="286"/>
      <c r="F21" s="286"/>
      <c r="G21" s="286"/>
      <c r="H21" s="41"/>
      <c r="I21" s="42"/>
      <c r="J21" s="42"/>
      <c r="K21" s="42"/>
      <c r="L21" s="42"/>
      <c r="M21" s="42"/>
      <c r="N21" s="42"/>
    </row>
    <row r="22" spans="1:14" ht="14.4" customHeight="1">
      <c r="A22" s="286"/>
      <c r="B22" s="286"/>
      <c r="C22" s="286"/>
      <c r="D22" s="286"/>
      <c r="E22" s="286"/>
      <c r="F22" s="286"/>
      <c r="G22" s="286"/>
      <c r="H22" s="140"/>
      <c r="I22" s="273" t="s">
        <v>18</v>
      </c>
      <c r="J22" s="273"/>
      <c r="K22" s="273"/>
      <c r="L22" s="273"/>
      <c r="M22" s="273"/>
      <c r="N22" s="273"/>
    </row>
    <row r="23" spans="1:14" ht="12" customHeight="1">
      <c r="A23" s="286"/>
      <c r="B23" s="286"/>
      <c r="C23" s="286"/>
      <c r="D23" s="286"/>
      <c r="E23" s="286"/>
      <c r="F23" s="286"/>
      <c r="G23" s="286"/>
      <c r="H23" s="141"/>
      <c r="I23" s="274"/>
      <c r="J23" s="274"/>
      <c r="K23" s="274"/>
      <c r="L23" s="274"/>
      <c r="M23" s="274"/>
      <c r="N23" s="274"/>
    </row>
    <row r="24" spans="1:14">
      <c r="A24" s="286"/>
      <c r="B24" s="286"/>
      <c r="C24" s="286"/>
      <c r="D24" s="286"/>
      <c r="E24" s="286"/>
      <c r="F24" s="286"/>
      <c r="G24" s="286"/>
      <c r="H24" s="22"/>
      <c r="I24" s="142" t="s">
        <v>174</v>
      </c>
      <c r="J24" s="22" t="s">
        <v>181</v>
      </c>
      <c r="K24" s="142"/>
      <c r="L24" s="1" t="s">
        <v>182</v>
      </c>
      <c r="M24" s="2"/>
      <c r="N24" s="2"/>
    </row>
    <row r="25" spans="1:14" ht="18.649999999999999" customHeight="1">
      <c r="A25" s="286"/>
      <c r="B25" s="286"/>
      <c r="C25" s="286"/>
      <c r="D25" s="286"/>
      <c r="E25" s="286"/>
      <c r="F25" s="286"/>
      <c r="G25" s="286"/>
      <c r="H25" s="46"/>
      <c r="I25" s="46" t="s">
        <v>19</v>
      </c>
      <c r="J25" s="42"/>
      <c r="K25" s="42"/>
      <c r="L25" s="42"/>
      <c r="M25" s="42"/>
      <c r="N25" s="42"/>
    </row>
    <row r="26" spans="1:14" ht="23" customHeight="1">
      <c r="A26" s="286"/>
      <c r="B26" s="286"/>
      <c r="C26" s="286"/>
      <c r="D26" s="286"/>
      <c r="E26" s="286"/>
      <c r="F26" s="286"/>
      <c r="G26" s="286"/>
      <c r="H26" s="6"/>
      <c r="I26" s="40" t="s">
        <v>176</v>
      </c>
      <c r="J26" s="2"/>
      <c r="K26" s="2"/>
      <c r="L26" s="2"/>
      <c r="M26" s="2"/>
      <c r="N26" s="2"/>
    </row>
    <row r="27" spans="1:14" ht="23" customHeight="1">
      <c r="A27" s="287"/>
      <c r="B27" s="287"/>
      <c r="C27" s="287"/>
      <c r="D27" s="287"/>
      <c r="E27" s="287"/>
      <c r="F27" s="287"/>
      <c r="G27" s="287"/>
      <c r="H27" s="38"/>
      <c r="I27" s="38" t="s">
        <v>177</v>
      </c>
      <c r="J27" s="28"/>
      <c r="K27" s="28"/>
      <c r="L27" s="28"/>
      <c r="M27" s="28"/>
      <c r="N27" s="28"/>
    </row>
    <row r="28" spans="1:14" s="4" customFormat="1" ht="17.399999999999999" customHeight="1">
      <c r="A28" s="25" t="s">
        <v>20</v>
      </c>
      <c r="B28" s="6"/>
      <c r="C28" s="6"/>
      <c r="D28" s="6"/>
      <c r="E28" s="6"/>
      <c r="F28" s="6"/>
      <c r="G28" s="26" t="s">
        <v>28</v>
      </c>
      <c r="H28" s="293"/>
      <c r="I28" s="294"/>
      <c r="J28" s="294"/>
      <c r="K28" s="6"/>
      <c r="L28" s="6"/>
      <c r="M28" s="6"/>
      <c r="N28" s="6"/>
    </row>
    <row r="29" spans="1:14">
      <c r="A29" s="3" t="s">
        <v>21</v>
      </c>
      <c r="B29" s="3" t="s">
        <v>22</v>
      </c>
      <c r="C29" s="142"/>
      <c r="D29" s="2"/>
      <c r="E29" s="281" t="s">
        <v>30</v>
      </c>
      <c r="F29" s="283" t="s">
        <v>31</v>
      </c>
      <c r="G29" s="281" t="s">
        <v>32</v>
      </c>
      <c r="H29" s="279" t="s">
        <v>29</v>
      </c>
      <c r="I29" s="22"/>
      <c r="J29" s="115" t="s">
        <v>173</v>
      </c>
      <c r="K29" s="142"/>
      <c r="L29" s="2"/>
      <c r="M29" s="2"/>
      <c r="N29" s="2"/>
    </row>
    <row r="30" spans="1:14">
      <c r="A30" s="2"/>
      <c r="B30" s="3" t="s">
        <v>23</v>
      </c>
      <c r="C30" s="142"/>
      <c r="D30" s="2"/>
      <c r="E30" s="281"/>
      <c r="F30" s="283"/>
      <c r="G30" s="281"/>
      <c r="H30" s="279"/>
      <c r="J30" s="3" t="s">
        <v>25</v>
      </c>
      <c r="K30" s="142"/>
      <c r="L30" s="2"/>
      <c r="M30" s="2"/>
      <c r="N30" s="2"/>
    </row>
    <row r="31" spans="1:14" ht="6" customHeight="1">
      <c r="A31" s="2"/>
      <c r="B31" s="2"/>
      <c r="C31" s="2"/>
      <c r="D31" s="2"/>
      <c r="E31" s="281"/>
      <c r="F31" s="283"/>
      <c r="G31" s="281"/>
      <c r="H31" s="279"/>
      <c r="I31" s="2"/>
      <c r="J31" s="2"/>
      <c r="K31" s="2"/>
      <c r="L31" s="2"/>
      <c r="M31" s="2"/>
      <c r="N31" s="2"/>
    </row>
    <row r="32" spans="1:14" ht="14.4" customHeight="1">
      <c r="A32" s="3" t="s">
        <v>132</v>
      </c>
      <c r="B32" s="3" t="s">
        <v>24</v>
      </c>
      <c r="C32" s="142"/>
      <c r="D32" s="2"/>
      <c r="E32" s="281"/>
      <c r="F32" s="283"/>
      <c r="G32" s="281"/>
      <c r="H32" s="279"/>
      <c r="I32" s="2"/>
      <c r="J32" s="3" t="s">
        <v>26</v>
      </c>
      <c r="K32" s="142"/>
      <c r="L32" s="2"/>
      <c r="M32" s="2"/>
      <c r="N32" s="2"/>
    </row>
    <row r="33" spans="1:14" ht="14.4" customHeight="1">
      <c r="A33" s="2"/>
      <c r="B33" s="3" t="s">
        <v>25</v>
      </c>
      <c r="C33" s="142"/>
      <c r="D33" s="2"/>
      <c r="E33" s="281"/>
      <c r="F33" s="283"/>
      <c r="G33" s="281"/>
      <c r="H33" s="279"/>
      <c r="I33" s="2"/>
      <c r="J33" s="3" t="s">
        <v>178</v>
      </c>
      <c r="K33" s="142"/>
      <c r="L33" s="2"/>
      <c r="M33" s="2"/>
      <c r="N33" s="2"/>
    </row>
    <row r="34" spans="1:14" ht="14.4" customHeight="1">
      <c r="A34" s="2"/>
      <c r="B34" s="2"/>
      <c r="C34" s="2"/>
      <c r="D34" s="2"/>
      <c r="E34" s="282"/>
      <c r="F34" s="284"/>
      <c r="G34" s="282"/>
      <c r="H34" s="280"/>
      <c r="I34" s="2"/>
      <c r="J34" s="2"/>
      <c r="K34" s="2"/>
      <c r="L34" s="2"/>
      <c r="M34" s="2"/>
      <c r="N34" s="2"/>
    </row>
    <row r="35" spans="1:14" ht="14.4" customHeight="1">
      <c r="A35" s="43" t="s">
        <v>33</v>
      </c>
      <c r="B35" s="43"/>
      <c r="C35" s="43"/>
      <c r="D35" s="43"/>
      <c r="E35" s="143"/>
      <c r="F35" s="44"/>
      <c r="G35" s="143"/>
      <c r="H35" s="44"/>
      <c r="I35" s="145"/>
      <c r="J35" s="146"/>
      <c r="K35" s="146"/>
      <c r="L35" s="146"/>
      <c r="M35" s="146"/>
      <c r="N35" s="146"/>
    </row>
    <row r="36" spans="1:14" ht="14.4" customHeight="1">
      <c r="A36" s="43" t="s">
        <v>34</v>
      </c>
      <c r="B36" s="43"/>
      <c r="C36" s="43"/>
      <c r="D36" s="43"/>
      <c r="E36" s="143"/>
      <c r="F36" s="44"/>
      <c r="G36" s="143"/>
      <c r="H36" s="44"/>
      <c r="I36" s="147"/>
      <c r="J36" s="146"/>
      <c r="K36" s="146"/>
      <c r="L36" s="146"/>
      <c r="M36" s="146"/>
      <c r="N36" s="146"/>
    </row>
    <row r="37" spans="1:14" ht="14.4" customHeight="1">
      <c r="A37" s="43" t="s">
        <v>35</v>
      </c>
      <c r="B37" s="43"/>
      <c r="C37" s="43"/>
      <c r="D37" s="43"/>
      <c r="E37" s="143"/>
      <c r="F37" s="44"/>
      <c r="G37" s="143"/>
      <c r="H37" s="44"/>
      <c r="I37" s="147"/>
      <c r="J37" s="146"/>
      <c r="K37" s="146"/>
      <c r="L37" s="146"/>
      <c r="M37" s="146"/>
      <c r="N37" s="146"/>
    </row>
    <row r="38" spans="1:14" ht="14.4" customHeight="1">
      <c r="A38" s="43" t="s">
        <v>36</v>
      </c>
      <c r="B38" s="43"/>
      <c r="C38" s="43"/>
      <c r="D38" s="43"/>
      <c r="E38" s="143"/>
      <c r="F38" s="44"/>
      <c r="G38" s="143"/>
      <c r="H38" s="44"/>
      <c r="I38" s="147"/>
      <c r="J38" s="146"/>
      <c r="K38" s="146"/>
      <c r="L38" s="146"/>
      <c r="M38" s="146"/>
      <c r="N38" s="146"/>
    </row>
    <row r="39" spans="1:14" ht="14.4" customHeight="1">
      <c r="A39" s="2" t="s">
        <v>37</v>
      </c>
      <c r="B39" s="2"/>
      <c r="C39" s="2"/>
      <c r="D39" s="2"/>
      <c r="E39" s="144"/>
      <c r="F39" s="45"/>
      <c r="G39" s="144"/>
      <c r="H39" s="45"/>
      <c r="I39" s="148"/>
      <c r="J39" s="129"/>
      <c r="K39" s="129"/>
      <c r="L39" s="129"/>
      <c r="M39" s="129"/>
      <c r="N39" s="129"/>
    </row>
    <row r="40" spans="1:14" ht="12" customHeight="1">
      <c r="A40" s="275" t="s">
        <v>38</v>
      </c>
      <c r="B40" s="275"/>
      <c r="C40" s="275"/>
      <c r="D40" s="275"/>
      <c r="E40" s="275"/>
      <c r="F40" s="275"/>
      <c r="G40" s="275"/>
      <c r="H40" s="275"/>
      <c r="I40" s="275"/>
      <c r="J40" s="275"/>
      <c r="K40" s="275"/>
      <c r="L40" s="275"/>
      <c r="M40" s="275"/>
      <c r="N40" s="275"/>
    </row>
    <row r="41" spans="1:14" ht="12" customHeight="1">
      <c r="A41" s="270"/>
      <c r="B41" s="270"/>
      <c r="C41" s="270"/>
      <c r="D41" s="270"/>
      <c r="E41" s="270"/>
      <c r="F41" s="270"/>
      <c r="G41" s="270"/>
      <c r="H41" s="270"/>
      <c r="I41" s="270"/>
      <c r="J41" s="270"/>
      <c r="K41" s="270"/>
      <c r="L41" s="270"/>
      <c r="M41" s="270"/>
      <c r="N41" s="270"/>
    </row>
    <row r="42" spans="1:14" ht="12" customHeight="1">
      <c r="A42" s="270"/>
      <c r="B42" s="270"/>
      <c r="C42" s="270"/>
      <c r="D42" s="270"/>
      <c r="E42" s="270"/>
      <c r="F42" s="270"/>
      <c r="G42" s="270"/>
      <c r="H42" s="270"/>
      <c r="I42" s="270"/>
      <c r="J42" s="270"/>
      <c r="K42" s="270"/>
      <c r="L42" s="270"/>
      <c r="M42" s="270"/>
      <c r="N42" s="270"/>
    </row>
    <row r="43" spans="1:14" ht="12" customHeight="1">
      <c r="A43" s="270"/>
      <c r="B43" s="270"/>
      <c r="C43" s="270"/>
      <c r="D43" s="270"/>
      <c r="E43" s="270"/>
      <c r="F43" s="270"/>
      <c r="G43" s="270"/>
      <c r="H43" s="270"/>
      <c r="I43" s="270"/>
      <c r="J43" s="270"/>
      <c r="K43" s="270"/>
      <c r="L43" s="270"/>
      <c r="M43" s="270"/>
      <c r="N43" s="270"/>
    </row>
    <row r="44" spans="1:14" ht="12" customHeight="1">
      <c r="A44" s="270"/>
      <c r="B44" s="270"/>
      <c r="C44" s="270"/>
      <c r="D44" s="270"/>
      <c r="E44" s="270"/>
      <c r="F44" s="270"/>
      <c r="G44" s="270"/>
      <c r="H44" s="270"/>
      <c r="I44" s="270"/>
      <c r="J44" s="270"/>
      <c r="K44" s="270"/>
      <c r="L44" s="270"/>
      <c r="M44" s="270"/>
      <c r="N44" s="270"/>
    </row>
    <row r="45" spans="1:14" ht="12" customHeight="1">
      <c r="A45" s="270"/>
      <c r="B45" s="270"/>
      <c r="C45" s="270"/>
      <c r="D45" s="270"/>
      <c r="E45" s="270"/>
      <c r="F45" s="270"/>
      <c r="G45" s="270"/>
      <c r="H45" s="270"/>
      <c r="I45" s="270"/>
      <c r="J45" s="270"/>
      <c r="K45" s="270"/>
      <c r="L45" s="270"/>
      <c r="M45" s="270"/>
      <c r="N45" s="270"/>
    </row>
    <row r="46" spans="1:14" ht="12" customHeight="1">
      <c r="A46" s="270"/>
      <c r="B46" s="270"/>
      <c r="C46" s="270"/>
      <c r="D46" s="270"/>
      <c r="E46" s="270"/>
      <c r="F46" s="270"/>
      <c r="G46" s="270"/>
      <c r="H46" s="270"/>
      <c r="I46" s="270"/>
      <c r="J46" s="270"/>
      <c r="K46" s="270"/>
      <c r="L46" s="270"/>
      <c r="M46" s="270"/>
      <c r="N46" s="270"/>
    </row>
    <row r="47" spans="1:14" ht="12" customHeight="1">
      <c r="A47" s="270"/>
      <c r="B47" s="270"/>
      <c r="C47" s="270"/>
      <c r="D47" s="270"/>
      <c r="E47" s="270"/>
      <c r="F47" s="270"/>
      <c r="G47" s="270"/>
      <c r="H47" s="270"/>
      <c r="I47" s="270"/>
      <c r="J47" s="270"/>
      <c r="K47" s="270"/>
      <c r="L47" s="270"/>
      <c r="M47" s="270"/>
      <c r="N47" s="270"/>
    </row>
    <row r="48" spans="1:14" ht="12" customHeight="1">
      <c r="A48" s="270"/>
      <c r="B48" s="270"/>
      <c r="C48" s="270"/>
      <c r="D48" s="270"/>
      <c r="E48" s="270"/>
      <c r="F48" s="270"/>
      <c r="G48" s="270"/>
      <c r="H48" s="270"/>
      <c r="I48" s="270"/>
      <c r="J48" s="270"/>
      <c r="K48" s="270"/>
      <c r="L48" s="270"/>
      <c r="M48" s="270"/>
      <c r="N48" s="270"/>
    </row>
    <row r="49" spans="1:14" ht="12" customHeight="1">
      <c r="A49" s="295"/>
      <c r="B49" s="295"/>
      <c r="C49" s="295"/>
      <c r="D49" s="295"/>
      <c r="E49" s="295"/>
      <c r="F49" s="295"/>
      <c r="G49" s="295"/>
      <c r="H49" s="295"/>
      <c r="I49" s="295"/>
      <c r="J49" s="295"/>
      <c r="K49" s="295"/>
      <c r="L49" s="295"/>
      <c r="M49" s="295"/>
      <c r="N49" s="295"/>
    </row>
    <row r="50" spans="1:14" ht="15.65" customHeight="1">
      <c r="A50" s="129" t="s">
        <v>39</v>
      </c>
      <c r="B50" s="129"/>
      <c r="C50" s="129"/>
      <c r="D50" s="129"/>
      <c r="E50" s="129"/>
      <c r="F50" s="129"/>
      <c r="G50" s="129"/>
      <c r="H50" s="129"/>
      <c r="I50" s="129"/>
      <c r="J50" s="292" t="s">
        <v>144</v>
      </c>
      <c r="K50" s="292"/>
      <c r="L50" s="292"/>
      <c r="M50" s="292"/>
      <c r="N50" s="292"/>
    </row>
    <row r="51" spans="1:14">
      <c r="A51" s="129" t="s">
        <v>40</v>
      </c>
      <c r="B51" s="129"/>
      <c r="C51" s="129"/>
      <c r="D51" s="129"/>
      <c r="E51" s="149" t="s">
        <v>43</v>
      </c>
      <c r="F51" s="288">
        <f>Side2.1!O41</f>
        <v>0</v>
      </c>
      <c r="G51" s="289"/>
      <c r="H51" s="289"/>
      <c r="I51" s="289"/>
      <c r="J51" s="292"/>
      <c r="K51" s="292"/>
      <c r="L51" s="292"/>
      <c r="M51" s="292"/>
      <c r="N51" s="292"/>
    </row>
    <row r="52" spans="1:14" s="4" customFormat="1">
      <c r="A52" s="150" t="s">
        <v>41</v>
      </c>
      <c r="B52" s="150"/>
      <c r="C52" s="150"/>
      <c r="D52" s="150"/>
      <c r="E52" s="151" t="s">
        <v>43</v>
      </c>
      <c r="F52" s="277">
        <f>Side2.1!P41</f>
        <v>0</v>
      </c>
      <c r="G52" s="278"/>
      <c r="H52" s="278"/>
      <c r="I52" s="278"/>
      <c r="J52" s="151" t="s">
        <v>48</v>
      </c>
      <c r="K52" s="277">
        <v>0</v>
      </c>
      <c r="L52" s="277"/>
      <c r="M52" s="277"/>
      <c r="N52" s="150"/>
    </row>
    <row r="53" spans="1:14" s="5" customFormat="1" ht="15.65" customHeight="1">
      <c r="A53" s="152" t="s">
        <v>42</v>
      </c>
      <c r="B53" s="152"/>
      <c r="C53" s="152"/>
      <c r="D53" s="152"/>
      <c r="E53" s="153" t="s">
        <v>43</v>
      </c>
      <c r="F53" s="290">
        <f>'Side 3 - Vedligehold'!J58</f>
        <v>0</v>
      </c>
      <c r="G53" s="291"/>
      <c r="H53" s="291"/>
      <c r="I53" s="291"/>
      <c r="J53" s="154" t="s">
        <v>145</v>
      </c>
      <c r="K53" s="152"/>
      <c r="L53" s="152"/>
      <c r="M53" s="152"/>
      <c r="N53" s="152"/>
    </row>
    <row r="54" spans="1:14" ht="18" customHeight="1">
      <c r="A54" s="2" t="s">
        <v>44</v>
      </c>
      <c r="B54" s="2"/>
      <c r="C54" s="2"/>
      <c r="D54" s="2"/>
      <c r="E54" s="2"/>
      <c r="F54" s="2"/>
      <c r="G54" s="2"/>
      <c r="H54" s="2"/>
      <c r="I54" s="2"/>
      <c r="J54" s="274" t="s">
        <v>49</v>
      </c>
      <c r="K54" s="274"/>
      <c r="L54" s="274"/>
      <c r="M54" s="274"/>
      <c r="N54" s="274"/>
    </row>
    <row r="55" spans="1:14">
      <c r="A55" s="2" t="s">
        <v>45</v>
      </c>
      <c r="B55" s="272" t="s">
        <v>183</v>
      </c>
      <c r="C55" s="272"/>
      <c r="D55" s="272"/>
      <c r="E55" s="272"/>
      <c r="F55" s="272"/>
      <c r="G55" s="272"/>
      <c r="H55" s="272"/>
      <c r="I55" s="272"/>
      <c r="J55" s="274"/>
      <c r="K55" s="274"/>
      <c r="L55" s="274"/>
      <c r="M55" s="274"/>
      <c r="N55" s="274"/>
    </row>
    <row r="56" spans="1:14" ht="14.4" customHeight="1">
      <c r="A56" s="2" t="s">
        <v>46</v>
      </c>
      <c r="B56" s="272" t="s">
        <v>189</v>
      </c>
      <c r="C56" s="272"/>
      <c r="D56" s="272"/>
      <c r="E56" s="272"/>
      <c r="F56" s="272"/>
      <c r="G56" s="272"/>
      <c r="H56" s="272"/>
      <c r="I56" s="272"/>
      <c r="J56" s="3" t="s">
        <v>50</v>
      </c>
      <c r="K56" s="276">
        <f>(3260)*1.25</f>
        <v>4075</v>
      </c>
      <c r="L56" s="276"/>
      <c r="M56" s="2" t="s">
        <v>51</v>
      </c>
      <c r="N56" s="2"/>
    </row>
    <row r="57" spans="1:14">
      <c r="A57" s="2" t="s">
        <v>23</v>
      </c>
      <c r="B57" s="2"/>
      <c r="C57" s="2"/>
      <c r="D57" s="2"/>
      <c r="E57" s="2"/>
      <c r="F57" s="2"/>
      <c r="G57" s="2"/>
      <c r="H57" s="2"/>
      <c r="I57" s="2"/>
      <c r="J57" s="22" t="s">
        <v>131</v>
      </c>
      <c r="K57" s="2"/>
      <c r="L57" s="2"/>
      <c r="M57" s="2"/>
      <c r="N57" s="2"/>
    </row>
    <row r="58" spans="1:14" ht="15" thickBot="1">
      <c r="A58" s="27" t="s">
        <v>47</v>
      </c>
      <c r="B58" s="30" t="s">
        <v>184</v>
      </c>
      <c r="C58" s="27"/>
      <c r="D58" s="27"/>
      <c r="E58" s="27"/>
      <c r="F58" s="27"/>
      <c r="G58" s="27"/>
      <c r="H58" s="27"/>
      <c r="I58" s="27"/>
      <c r="J58" s="27"/>
      <c r="K58" s="31"/>
      <c r="L58" s="32" t="s">
        <v>52</v>
      </c>
      <c r="M58" s="33">
        <f>K5+10</f>
        <v>43520</v>
      </c>
      <c r="N58" s="27"/>
    </row>
  </sheetData>
  <mergeCells count="31">
    <mergeCell ref="F51:I51"/>
    <mergeCell ref="F53:I53"/>
    <mergeCell ref="J50:N51"/>
    <mergeCell ref="A48:N48"/>
    <mergeCell ref="H28:J28"/>
    <mergeCell ref="G29:G34"/>
    <mergeCell ref="A49:N49"/>
    <mergeCell ref="A45:N45"/>
    <mergeCell ref="K56:L56"/>
    <mergeCell ref="F52:I52"/>
    <mergeCell ref="K52:M52"/>
    <mergeCell ref="B56:I56"/>
    <mergeCell ref="B55:I55"/>
    <mergeCell ref="H29:H34"/>
    <mergeCell ref="J54:N55"/>
    <mergeCell ref="A44:N44"/>
    <mergeCell ref="E29:E34"/>
    <mergeCell ref="F29:F34"/>
    <mergeCell ref="A40:N40"/>
    <mergeCell ref="A41:N41"/>
    <mergeCell ref="A42:N42"/>
    <mergeCell ref="A43:N43"/>
    <mergeCell ref="A46:N46"/>
    <mergeCell ref="A47:N47"/>
    <mergeCell ref="A1:E2"/>
    <mergeCell ref="K5:M5"/>
    <mergeCell ref="K6:M6"/>
    <mergeCell ref="K7:M7"/>
    <mergeCell ref="B6:G6"/>
    <mergeCell ref="I22:N23"/>
    <mergeCell ref="A8:G27"/>
  </mergeCells>
  <phoneticPr fontId="0" type="noConversion"/>
  <conditionalFormatting sqref="K16:K20">
    <cfRule type="containsText" priority="6" operator="containsText" text="x">
      <formula>NOT(ISERROR(SEARCH("x",K16)))</formula>
    </cfRule>
  </conditionalFormatting>
  <conditionalFormatting sqref="K19:K20">
    <cfRule type="containsText" dxfId="5" priority="5" operator="containsText" text="X">
      <formula>NOT(ISERROR(SEARCH("X",K19)))</formula>
    </cfRule>
  </conditionalFormatting>
  <conditionalFormatting sqref="K16:K17">
    <cfRule type="containsText" dxfId="4" priority="4" operator="containsText" text="X">
      <formula>NOT(ISERROR(SEARCH("X",K16)))</formula>
    </cfRule>
  </conditionalFormatting>
  <conditionalFormatting sqref="K18">
    <cfRule type="containsText" dxfId="3" priority="3" operator="containsText" text="x">
      <formula>NOT(ISERROR(SEARCH("x",K18)))</formula>
    </cfRule>
  </conditionalFormatting>
  <conditionalFormatting sqref="K17">
    <cfRule type="expression" dxfId="2" priority="1">
      <formula>"x"</formula>
    </cfRule>
  </conditionalFormatting>
  <conditionalFormatting sqref="K16:K20">
    <cfRule type="colorScale" priority="7">
      <colorScale>
        <cfvo type="min" val="0"/>
        <cfvo type="percentile" val="50"/>
        <cfvo type="max" val="0"/>
        <color rgb="FFF8696B"/>
        <color rgb="FFFFEB84"/>
        <color rgb="FF63BE7B"/>
      </colorScale>
    </cfRule>
  </conditionalFormatting>
  <pageMargins left="0.70866141732283472" right="0.39370078740157483" top="0.39370078740157483" bottom="0.39370078740157483" header="0.31496062992125984" footer="0.31496062992125984"/>
  <pageSetup paperSize="9" scale="90" orientation="portrait" horizontalDpi="4294967294" r:id="rId1"/>
  <drawing r:id="rId2"/>
</worksheet>
</file>

<file path=xl/worksheets/sheet2.xml><?xml version="1.0" encoding="utf-8"?>
<worksheet xmlns="http://schemas.openxmlformats.org/spreadsheetml/2006/main" xmlns:r="http://schemas.openxmlformats.org/officeDocument/2006/relationships">
  <dimension ref="A1:U44"/>
  <sheetViews>
    <sheetView topLeftCell="A28" workbookViewId="0">
      <selection activeCell="B35" sqref="B35"/>
    </sheetView>
  </sheetViews>
  <sheetFormatPr defaultRowHeight="14.5"/>
  <cols>
    <col min="1" max="1" width="3.90625" customWidth="1"/>
    <col min="2" max="2" width="25" customWidth="1"/>
    <col min="3" max="3" width="3.1796875" style="18" customWidth="1"/>
    <col min="4" max="4" width="7" customWidth="1"/>
    <col min="5" max="5" width="3.6328125" style="19" customWidth="1"/>
    <col min="6" max="6" width="5.453125" customWidth="1"/>
    <col min="7" max="7" width="3.1796875" style="19" customWidth="1"/>
    <col min="8" max="8" width="3.1796875" customWidth="1"/>
    <col min="9" max="9" width="3.1796875" style="19" customWidth="1"/>
    <col min="10" max="10" width="3.08984375" customWidth="1"/>
    <col min="11" max="11" width="3.1796875" customWidth="1"/>
    <col min="12" max="13" width="5.6328125" customWidth="1"/>
    <col min="14" max="16" width="7" customWidth="1"/>
    <col min="17" max="18" width="2.6328125" customWidth="1"/>
  </cols>
  <sheetData>
    <row r="1" spans="1:21" s="8" customFormat="1" ht="18.649999999999999" customHeight="1">
      <c r="A1" s="155" t="s">
        <v>53</v>
      </c>
      <c r="B1" s="156" t="str">
        <f>'Side 1'!B4:H4</f>
        <v>BROTORVET</v>
      </c>
      <c r="C1" s="157" t="s">
        <v>9</v>
      </c>
      <c r="D1" s="158"/>
      <c r="E1" s="159"/>
      <c r="F1" s="158"/>
      <c r="G1" s="155" t="str">
        <f>'Side 1'!B5</f>
        <v>Egeskoven 240, 2.-lejl. 4</v>
      </c>
      <c r="H1" s="155"/>
      <c r="I1" s="155"/>
      <c r="J1" s="155"/>
      <c r="K1" s="155"/>
      <c r="L1" s="155"/>
      <c r="M1" s="155"/>
      <c r="N1" s="160"/>
      <c r="O1" s="155" t="s">
        <v>54</v>
      </c>
      <c r="P1" s="156" t="str">
        <f>'Side 1'!K6</f>
        <v>0208-24024-01</v>
      </c>
      <c r="Q1" s="155"/>
      <c r="R1" s="155"/>
    </row>
    <row r="2" spans="1:21" ht="20">
      <c r="A2" s="161" t="s">
        <v>0</v>
      </c>
      <c r="B2" s="162"/>
      <c r="C2" s="163"/>
      <c r="D2" s="162"/>
      <c r="E2" s="164"/>
      <c r="F2" s="162"/>
      <c r="G2" s="164"/>
      <c r="H2" s="162"/>
      <c r="I2" s="164"/>
      <c r="J2" s="162"/>
      <c r="K2" s="162"/>
      <c r="L2" s="162"/>
      <c r="M2" s="162"/>
      <c r="N2" s="162"/>
      <c r="O2" s="165" t="s">
        <v>12</v>
      </c>
      <c r="P2" s="296">
        <f>'Side 1'!K5</f>
        <v>43510</v>
      </c>
      <c r="Q2" s="296"/>
      <c r="R2" s="296"/>
    </row>
    <row r="3" spans="1:21" ht="155" customHeight="1">
      <c r="A3" s="166" t="s">
        <v>152</v>
      </c>
      <c r="B3" s="167" t="s">
        <v>149</v>
      </c>
      <c r="C3" s="57" t="s">
        <v>1</v>
      </c>
      <c r="D3" s="48" t="s">
        <v>151</v>
      </c>
      <c r="E3" s="168" t="s">
        <v>153</v>
      </c>
      <c r="F3" s="168" t="s">
        <v>2</v>
      </c>
      <c r="G3" s="58" t="s">
        <v>3</v>
      </c>
      <c r="H3" s="58" t="s">
        <v>4</v>
      </c>
      <c r="I3" s="49" t="s">
        <v>5</v>
      </c>
      <c r="J3" s="168" t="s">
        <v>6</v>
      </c>
      <c r="K3" s="50" t="s">
        <v>154</v>
      </c>
      <c r="L3" s="50" t="s">
        <v>7</v>
      </c>
      <c r="M3" s="184" t="s">
        <v>159</v>
      </c>
      <c r="N3" s="185" t="s">
        <v>160</v>
      </c>
      <c r="O3" s="63" t="s">
        <v>157</v>
      </c>
      <c r="P3" s="63" t="s">
        <v>158</v>
      </c>
      <c r="Q3" s="166" t="s">
        <v>171</v>
      </c>
      <c r="R3" s="194" t="s">
        <v>172</v>
      </c>
    </row>
    <row r="4" spans="1:21" s="4" customFormat="1" ht="14.4" customHeight="1">
      <c r="A4" s="200"/>
      <c r="B4" s="203" t="s">
        <v>140</v>
      </c>
      <c r="C4" s="204"/>
      <c r="D4" s="170"/>
      <c r="E4" s="169"/>
      <c r="F4" s="170"/>
      <c r="G4" s="170"/>
      <c r="H4" s="170"/>
      <c r="I4" s="205"/>
      <c r="J4" s="180"/>
      <c r="K4" s="180"/>
      <c r="L4" s="180"/>
      <c r="M4" s="186"/>
      <c r="N4" s="187"/>
      <c r="O4" s="180"/>
      <c r="P4" s="180"/>
      <c r="Q4" s="195"/>
      <c r="R4" s="195"/>
    </row>
    <row r="5" spans="1:21" s="4" customFormat="1" ht="18" customHeight="1">
      <c r="A5" s="88">
        <v>1</v>
      </c>
      <c r="B5" s="51"/>
      <c r="C5" s="52"/>
      <c r="D5" s="59"/>
      <c r="E5" s="171"/>
      <c r="F5" s="172"/>
      <c r="G5" s="53"/>
      <c r="H5" s="53"/>
      <c r="I5" s="116"/>
      <c r="J5" s="181"/>
      <c r="K5" s="60"/>
      <c r="L5" s="82"/>
      <c r="M5" s="188" t="s">
        <v>156</v>
      </c>
      <c r="N5" s="189">
        <f>(D5+(K5*L5))*0.7</f>
        <v>0</v>
      </c>
      <c r="O5" s="64">
        <f>ROUNDDOWN((N5)/100*I5,-1)</f>
        <v>0</v>
      </c>
      <c r="P5" s="64"/>
      <c r="Q5" s="196">
        <v>3</v>
      </c>
      <c r="R5" s="197">
        <v>3</v>
      </c>
    </row>
    <row r="6" spans="1:21" s="4" customFormat="1" ht="18" customHeight="1">
      <c r="A6" s="88">
        <f>A5+1</f>
        <v>2</v>
      </c>
      <c r="B6" s="51"/>
      <c r="C6" s="52"/>
      <c r="D6" s="61"/>
      <c r="E6" s="171"/>
      <c r="F6" s="173"/>
      <c r="G6" s="53"/>
      <c r="H6" s="53"/>
      <c r="I6" s="116"/>
      <c r="J6" s="181"/>
      <c r="K6" s="60"/>
      <c r="L6" s="82"/>
      <c r="M6" s="188" t="s">
        <v>156</v>
      </c>
      <c r="N6" s="189">
        <f>D6+(K6*L6)</f>
        <v>0</v>
      </c>
      <c r="O6" s="64">
        <f>ROUNDDOWN((N6)/100*I6,-1)</f>
        <v>0</v>
      </c>
      <c r="P6" s="64"/>
      <c r="Q6" s="196">
        <v>3</v>
      </c>
      <c r="R6" s="197">
        <v>3</v>
      </c>
    </row>
    <row r="7" spans="1:21" s="4" customFormat="1" ht="18" customHeight="1">
      <c r="A7" s="88">
        <f>A6+1</f>
        <v>3</v>
      </c>
      <c r="B7" s="51"/>
      <c r="C7" s="52"/>
      <c r="D7" s="61"/>
      <c r="E7" s="171"/>
      <c r="F7" s="173"/>
      <c r="G7" s="53"/>
      <c r="H7" s="53"/>
      <c r="I7" s="116"/>
      <c r="J7" s="181"/>
      <c r="K7" s="60"/>
      <c r="L7" s="82"/>
      <c r="M7" s="188" t="s">
        <v>156</v>
      </c>
      <c r="N7" s="189">
        <f>D7+(K7*L7)</f>
        <v>0</v>
      </c>
      <c r="O7" s="64">
        <f>ROUNDDOWN((N7)/100*I7,-1)</f>
        <v>0</v>
      </c>
      <c r="P7" s="64"/>
      <c r="Q7" s="196">
        <v>3</v>
      </c>
      <c r="R7" s="197">
        <v>3</v>
      </c>
    </row>
    <row r="8" spans="1:21" s="4" customFormat="1" ht="18" customHeight="1">
      <c r="A8" s="88">
        <f>A7+1</f>
        <v>4</v>
      </c>
      <c r="B8" s="51"/>
      <c r="C8" s="52"/>
      <c r="D8" s="59"/>
      <c r="E8" s="171"/>
      <c r="F8" s="173"/>
      <c r="G8" s="53"/>
      <c r="H8" s="53"/>
      <c r="I8" s="116"/>
      <c r="J8" s="181"/>
      <c r="K8" s="60"/>
      <c r="L8" s="82"/>
      <c r="M8" s="188" t="s">
        <v>156</v>
      </c>
      <c r="N8" s="189">
        <f>D8+(K8*L8)</f>
        <v>0</v>
      </c>
      <c r="O8" s="64">
        <f>ROUNDDOWN((N8)/100*I8,-1)</f>
        <v>0</v>
      </c>
      <c r="P8" s="64"/>
      <c r="Q8" s="196">
        <v>3</v>
      </c>
      <c r="R8" s="197">
        <v>3</v>
      </c>
    </row>
    <row r="9" spans="1:21" s="4" customFormat="1" ht="14.4" customHeight="1">
      <c r="A9" s="206"/>
      <c r="B9" s="207" t="s">
        <v>133</v>
      </c>
      <c r="C9" s="208"/>
      <c r="D9" s="175"/>
      <c r="E9" s="174"/>
      <c r="F9" s="175"/>
      <c r="G9" s="209"/>
      <c r="H9" s="209"/>
      <c r="I9" s="210"/>
      <c r="J9" s="182"/>
      <c r="K9" s="211"/>
      <c r="L9" s="182"/>
      <c r="M9" s="190"/>
      <c r="N9" s="191"/>
      <c r="O9" s="211"/>
      <c r="P9" s="211"/>
      <c r="Q9" s="198"/>
      <c r="R9" s="198"/>
    </row>
    <row r="10" spans="1:21" s="4" customFormat="1" ht="18" customHeight="1">
      <c r="A10" s="88">
        <f>A8+1</f>
        <v>5</v>
      </c>
      <c r="B10" s="55"/>
      <c r="C10" s="52"/>
      <c r="D10" s="59"/>
      <c r="E10" s="171"/>
      <c r="F10" s="173"/>
      <c r="G10" s="53"/>
      <c r="H10" s="53"/>
      <c r="I10" s="116"/>
      <c r="J10" s="181"/>
      <c r="K10" s="60"/>
      <c r="L10" s="82"/>
      <c r="M10" s="188" t="s">
        <v>156</v>
      </c>
      <c r="N10" s="189">
        <f t="shared" ref="N10:N17" si="0">D10+(K10*L10)</f>
        <v>0</v>
      </c>
      <c r="O10" s="64">
        <f t="shared" ref="O10:O17" si="1">ROUNDDOWN((N10)/100*I10,-1)</f>
        <v>0</v>
      </c>
      <c r="P10" s="64"/>
      <c r="Q10" s="196">
        <v>3</v>
      </c>
      <c r="R10" s="197">
        <v>3</v>
      </c>
      <c r="S10" s="20"/>
      <c r="T10" s="20"/>
      <c r="U10" s="20"/>
    </row>
    <row r="11" spans="1:21" s="4" customFormat="1" ht="18" customHeight="1">
      <c r="A11" s="88">
        <f t="shared" ref="A11:A38" si="2">A10+1</f>
        <v>6</v>
      </c>
      <c r="B11" s="51"/>
      <c r="C11" s="52"/>
      <c r="D11" s="59"/>
      <c r="E11" s="171"/>
      <c r="F11" s="173"/>
      <c r="G11" s="53"/>
      <c r="H11" s="53"/>
      <c r="I11" s="116"/>
      <c r="J11" s="181"/>
      <c r="K11" s="60"/>
      <c r="L11" s="82"/>
      <c r="M11" s="188" t="s">
        <v>156</v>
      </c>
      <c r="N11" s="189">
        <f t="shared" si="0"/>
        <v>0</v>
      </c>
      <c r="O11" s="64">
        <f t="shared" si="1"/>
        <v>0</v>
      </c>
      <c r="P11" s="64"/>
      <c r="Q11" s="196">
        <v>3</v>
      </c>
      <c r="R11" s="197">
        <v>3</v>
      </c>
    </row>
    <row r="12" spans="1:21" s="4" customFormat="1" ht="18" customHeight="1">
      <c r="A12" s="88">
        <f>A11+1</f>
        <v>7</v>
      </c>
      <c r="B12" s="51"/>
      <c r="C12" s="52"/>
      <c r="D12" s="59"/>
      <c r="E12" s="171"/>
      <c r="F12" s="173"/>
      <c r="G12" s="53"/>
      <c r="H12" s="53"/>
      <c r="I12" s="116"/>
      <c r="J12" s="181"/>
      <c r="K12" s="60"/>
      <c r="L12" s="82"/>
      <c r="M12" s="188" t="s">
        <v>156</v>
      </c>
      <c r="N12" s="189">
        <f t="shared" si="0"/>
        <v>0</v>
      </c>
      <c r="O12" s="64">
        <f t="shared" si="1"/>
        <v>0</v>
      </c>
      <c r="P12" s="64"/>
      <c r="Q12" s="196">
        <v>3</v>
      </c>
      <c r="R12" s="197">
        <v>3</v>
      </c>
    </row>
    <row r="13" spans="1:21" s="4" customFormat="1" ht="18" customHeight="1">
      <c r="A13" s="88">
        <f t="shared" si="2"/>
        <v>8</v>
      </c>
      <c r="B13" s="55"/>
      <c r="C13" s="52"/>
      <c r="D13" s="59"/>
      <c r="E13" s="171"/>
      <c r="F13" s="173"/>
      <c r="G13" s="53"/>
      <c r="H13" s="53"/>
      <c r="I13" s="116"/>
      <c r="J13" s="181"/>
      <c r="K13" s="60"/>
      <c r="L13" s="82"/>
      <c r="M13" s="188" t="s">
        <v>156</v>
      </c>
      <c r="N13" s="189">
        <f>D13+(K13*L13)</f>
        <v>0</v>
      </c>
      <c r="O13" s="64">
        <f>ROUNDDOWN((N13)/100*I13,-1)</f>
        <v>0</v>
      </c>
      <c r="P13" s="64"/>
      <c r="Q13" s="196">
        <v>3</v>
      </c>
      <c r="R13" s="197">
        <v>3</v>
      </c>
      <c r="S13" s="20"/>
      <c r="T13" s="20"/>
      <c r="U13" s="20"/>
    </row>
    <row r="14" spans="1:21" s="4" customFormat="1" ht="18" customHeight="1">
      <c r="A14" s="88">
        <f t="shared" si="2"/>
        <v>9</v>
      </c>
      <c r="B14" s="51"/>
      <c r="C14" s="52"/>
      <c r="D14" s="59"/>
      <c r="E14" s="171"/>
      <c r="F14" s="173"/>
      <c r="G14" s="53"/>
      <c r="H14" s="53"/>
      <c r="I14" s="116"/>
      <c r="J14" s="181"/>
      <c r="K14" s="60"/>
      <c r="L14" s="82"/>
      <c r="M14" s="188" t="s">
        <v>156</v>
      </c>
      <c r="N14" s="189">
        <f t="shared" si="0"/>
        <v>0</v>
      </c>
      <c r="O14" s="64">
        <f t="shared" si="1"/>
        <v>0</v>
      </c>
      <c r="P14" s="64"/>
      <c r="Q14" s="196">
        <v>3</v>
      </c>
      <c r="R14" s="197">
        <v>3</v>
      </c>
    </row>
    <row r="15" spans="1:21" s="4" customFormat="1" ht="18" customHeight="1">
      <c r="A15" s="88">
        <f t="shared" si="2"/>
        <v>10</v>
      </c>
      <c r="B15" s="51"/>
      <c r="C15" s="52"/>
      <c r="D15" s="61"/>
      <c r="E15" s="171"/>
      <c r="F15" s="173"/>
      <c r="G15" s="53"/>
      <c r="H15" s="53"/>
      <c r="I15" s="116"/>
      <c r="J15" s="181"/>
      <c r="K15" s="60"/>
      <c r="L15" s="82"/>
      <c r="M15" s="188" t="s">
        <v>156</v>
      </c>
      <c r="N15" s="189">
        <f t="shared" si="0"/>
        <v>0</v>
      </c>
      <c r="O15" s="64">
        <f t="shared" si="1"/>
        <v>0</v>
      </c>
      <c r="P15" s="64"/>
      <c r="Q15" s="196">
        <v>3</v>
      </c>
      <c r="R15" s="197">
        <v>3</v>
      </c>
    </row>
    <row r="16" spans="1:21" s="4" customFormat="1" ht="18" customHeight="1">
      <c r="A16" s="88">
        <f t="shared" si="2"/>
        <v>11</v>
      </c>
      <c r="B16" s="51"/>
      <c r="C16" s="52"/>
      <c r="D16" s="61"/>
      <c r="E16" s="171"/>
      <c r="F16" s="173"/>
      <c r="G16" s="53"/>
      <c r="H16" s="53"/>
      <c r="I16" s="116"/>
      <c r="J16" s="181"/>
      <c r="K16" s="60"/>
      <c r="L16" s="82"/>
      <c r="M16" s="188" t="s">
        <v>156</v>
      </c>
      <c r="N16" s="189">
        <f t="shared" si="0"/>
        <v>0</v>
      </c>
      <c r="O16" s="64">
        <f t="shared" si="1"/>
        <v>0</v>
      </c>
      <c r="P16" s="64"/>
      <c r="Q16" s="196">
        <v>3</v>
      </c>
      <c r="R16" s="197">
        <v>3</v>
      </c>
    </row>
    <row r="17" spans="1:21" s="4" customFormat="1" ht="18" customHeight="1">
      <c r="A17" s="88">
        <f t="shared" si="2"/>
        <v>12</v>
      </c>
      <c r="B17" s="51"/>
      <c r="C17" s="52"/>
      <c r="D17" s="61"/>
      <c r="E17" s="171"/>
      <c r="F17" s="173"/>
      <c r="G17" s="53"/>
      <c r="H17" s="53"/>
      <c r="I17" s="116"/>
      <c r="J17" s="181"/>
      <c r="K17" s="60"/>
      <c r="L17" s="82"/>
      <c r="M17" s="188" t="s">
        <v>156</v>
      </c>
      <c r="N17" s="189">
        <f t="shared" si="0"/>
        <v>0</v>
      </c>
      <c r="O17" s="64">
        <f t="shared" si="1"/>
        <v>0</v>
      </c>
      <c r="P17" s="64"/>
      <c r="Q17" s="196">
        <v>3</v>
      </c>
      <c r="R17" s="197">
        <v>3</v>
      </c>
    </row>
    <row r="18" spans="1:21" s="4" customFormat="1" ht="14.4" customHeight="1">
      <c r="A18" s="206"/>
      <c r="B18" s="207" t="s">
        <v>134</v>
      </c>
      <c r="C18" s="212"/>
      <c r="D18" s="213"/>
      <c r="E18" s="174"/>
      <c r="F18" s="175"/>
      <c r="G18" s="209"/>
      <c r="H18" s="209"/>
      <c r="I18" s="210"/>
      <c r="J18" s="182"/>
      <c r="K18" s="211"/>
      <c r="L18" s="182"/>
      <c r="M18" s="190"/>
      <c r="N18" s="191"/>
      <c r="O18" s="211"/>
      <c r="P18" s="211"/>
      <c r="Q18" s="198"/>
      <c r="R18" s="198"/>
    </row>
    <row r="19" spans="1:21" s="47" customFormat="1" ht="18" customHeight="1">
      <c r="A19" s="88">
        <f>A17+1</f>
        <v>13</v>
      </c>
      <c r="B19" s="51"/>
      <c r="C19" s="56"/>
      <c r="D19" s="54"/>
      <c r="E19" s="171"/>
      <c r="F19" s="176"/>
      <c r="G19" s="53"/>
      <c r="H19" s="53"/>
      <c r="I19" s="116"/>
      <c r="J19" s="181"/>
      <c r="K19" s="60"/>
      <c r="L19" s="82"/>
      <c r="M19" s="188" t="s">
        <v>156</v>
      </c>
      <c r="N19" s="189">
        <f t="shared" ref="N19:N26" si="3">D19+(K19*L19)</f>
        <v>0</v>
      </c>
      <c r="O19" s="64">
        <f>ROUNDDOWN((N19)/100*I19,-1)</f>
        <v>0</v>
      </c>
      <c r="P19" s="64"/>
      <c r="Q19" s="196">
        <v>3</v>
      </c>
      <c r="R19" s="197">
        <v>3</v>
      </c>
    </row>
    <row r="20" spans="1:21" s="4" customFormat="1" ht="18" customHeight="1">
      <c r="A20" s="88">
        <f>A19+1</f>
        <v>14</v>
      </c>
      <c r="B20" s="51"/>
      <c r="C20" s="56"/>
      <c r="D20" s="62"/>
      <c r="E20" s="171"/>
      <c r="F20" s="177"/>
      <c r="G20" s="53"/>
      <c r="H20" s="53"/>
      <c r="I20" s="116"/>
      <c r="J20" s="181"/>
      <c r="K20" s="60"/>
      <c r="L20" s="82"/>
      <c r="M20" s="188" t="s">
        <v>156</v>
      </c>
      <c r="N20" s="189">
        <f t="shared" si="3"/>
        <v>0</v>
      </c>
      <c r="O20" s="64">
        <f>ROUNDDOWN((N20)/100*I20,-1)</f>
        <v>0</v>
      </c>
      <c r="P20" s="64"/>
      <c r="Q20" s="196">
        <v>3</v>
      </c>
      <c r="R20" s="197">
        <v>3</v>
      </c>
      <c r="S20" s="20"/>
      <c r="T20" s="20"/>
    </row>
    <row r="21" spans="1:21" s="4" customFormat="1" ht="18" customHeight="1">
      <c r="A21" s="88">
        <f t="shared" ref="A21:A26" si="4">A20+1</f>
        <v>15</v>
      </c>
      <c r="B21" s="51"/>
      <c r="C21" s="56"/>
      <c r="D21" s="54"/>
      <c r="E21" s="171"/>
      <c r="F21" s="176"/>
      <c r="G21" s="53"/>
      <c r="H21" s="53"/>
      <c r="I21" s="116"/>
      <c r="J21" s="181"/>
      <c r="K21" s="60"/>
      <c r="L21" s="82"/>
      <c r="M21" s="188" t="s">
        <v>156</v>
      </c>
      <c r="N21" s="189">
        <f t="shared" si="3"/>
        <v>0</v>
      </c>
      <c r="O21" s="64">
        <f>ROUNDDOWN((N21)/100*I21,-1)</f>
        <v>0</v>
      </c>
      <c r="P21" s="64"/>
      <c r="Q21" s="196">
        <v>3</v>
      </c>
      <c r="R21" s="197">
        <v>3</v>
      </c>
      <c r="S21" s="20"/>
      <c r="T21" s="20"/>
    </row>
    <row r="22" spans="1:21" s="4" customFormat="1" ht="18" customHeight="1">
      <c r="A22" s="88">
        <f t="shared" si="4"/>
        <v>16</v>
      </c>
      <c r="B22" s="51"/>
      <c r="C22" s="52"/>
      <c r="D22" s="59"/>
      <c r="E22" s="171"/>
      <c r="F22" s="173"/>
      <c r="G22" s="53"/>
      <c r="H22" s="53"/>
      <c r="I22" s="116"/>
      <c r="J22" s="181"/>
      <c r="K22" s="60"/>
      <c r="L22" s="82"/>
      <c r="M22" s="188" t="s">
        <v>156</v>
      </c>
      <c r="N22" s="189">
        <f t="shared" si="3"/>
        <v>0</v>
      </c>
      <c r="O22" s="64"/>
      <c r="P22" s="64">
        <f>ROUNDDOWN((N22)/100*I22,-1)</f>
        <v>0</v>
      </c>
      <c r="Q22" s="196">
        <v>3</v>
      </c>
      <c r="R22" s="197">
        <v>3</v>
      </c>
    </row>
    <row r="23" spans="1:21" s="4" customFormat="1" ht="18" customHeight="1">
      <c r="A23" s="88">
        <f t="shared" si="4"/>
        <v>17</v>
      </c>
      <c r="B23" s="51"/>
      <c r="C23" s="52"/>
      <c r="D23" s="59"/>
      <c r="E23" s="171"/>
      <c r="F23" s="173"/>
      <c r="G23" s="53"/>
      <c r="H23" s="53"/>
      <c r="I23" s="116"/>
      <c r="J23" s="181"/>
      <c r="K23" s="60"/>
      <c r="L23" s="82"/>
      <c r="M23" s="188" t="s">
        <v>156</v>
      </c>
      <c r="N23" s="189">
        <f t="shared" si="3"/>
        <v>0</v>
      </c>
      <c r="O23" s="64">
        <f>ROUNDDOWN((N23)/100*I23,-1)</f>
        <v>0</v>
      </c>
      <c r="P23" s="64"/>
      <c r="Q23" s="196">
        <v>3</v>
      </c>
      <c r="R23" s="197">
        <v>3</v>
      </c>
    </row>
    <row r="24" spans="1:21" s="4" customFormat="1" ht="18" customHeight="1">
      <c r="A24" s="88">
        <f t="shared" si="4"/>
        <v>18</v>
      </c>
      <c r="B24" s="51"/>
      <c r="C24" s="52"/>
      <c r="D24" s="59"/>
      <c r="E24" s="171"/>
      <c r="F24" s="173"/>
      <c r="G24" s="53"/>
      <c r="H24" s="53"/>
      <c r="I24" s="116"/>
      <c r="J24" s="181"/>
      <c r="K24" s="60"/>
      <c r="L24" s="82"/>
      <c r="M24" s="188" t="s">
        <v>156</v>
      </c>
      <c r="N24" s="189">
        <f t="shared" si="3"/>
        <v>0</v>
      </c>
      <c r="O24" s="64">
        <f>ROUNDDOWN((N24)/100*I24,-1)</f>
        <v>0</v>
      </c>
      <c r="P24" s="64"/>
      <c r="Q24" s="196">
        <v>3</v>
      </c>
      <c r="R24" s="197">
        <v>3</v>
      </c>
    </row>
    <row r="25" spans="1:21" s="4" customFormat="1" ht="18" customHeight="1">
      <c r="A25" s="88">
        <f t="shared" si="4"/>
        <v>19</v>
      </c>
      <c r="B25" s="51"/>
      <c r="C25" s="52"/>
      <c r="D25" s="61"/>
      <c r="E25" s="171"/>
      <c r="F25" s="173"/>
      <c r="G25" s="53"/>
      <c r="H25" s="53"/>
      <c r="I25" s="116"/>
      <c r="J25" s="181"/>
      <c r="K25" s="60"/>
      <c r="L25" s="82"/>
      <c r="M25" s="188" t="s">
        <v>156</v>
      </c>
      <c r="N25" s="189">
        <f t="shared" si="3"/>
        <v>0</v>
      </c>
      <c r="O25" s="64"/>
      <c r="P25" s="64">
        <f>ROUNDDOWN((N25)/100*I25,-1)</f>
        <v>0</v>
      </c>
      <c r="Q25" s="196">
        <v>3</v>
      </c>
      <c r="R25" s="197">
        <v>3</v>
      </c>
    </row>
    <row r="26" spans="1:21" s="4" customFormat="1" ht="18" customHeight="1">
      <c r="A26" s="88">
        <f t="shared" si="4"/>
        <v>20</v>
      </c>
      <c r="B26" s="51"/>
      <c r="C26" s="52"/>
      <c r="D26" s="61"/>
      <c r="E26" s="171"/>
      <c r="F26" s="173"/>
      <c r="G26" s="53"/>
      <c r="H26" s="53"/>
      <c r="I26" s="116"/>
      <c r="J26" s="181"/>
      <c r="K26" s="60"/>
      <c r="L26" s="82"/>
      <c r="M26" s="188" t="s">
        <v>156</v>
      </c>
      <c r="N26" s="189">
        <f t="shared" si="3"/>
        <v>0</v>
      </c>
      <c r="O26" s="64"/>
      <c r="P26" s="64">
        <f>ROUNDDOWN((N26)/100*I26,-1)</f>
        <v>0</v>
      </c>
      <c r="Q26" s="196">
        <v>3</v>
      </c>
      <c r="R26" s="197">
        <v>3</v>
      </c>
    </row>
    <row r="27" spans="1:21" s="4" customFormat="1" ht="14.4" customHeight="1">
      <c r="A27" s="206"/>
      <c r="B27" s="207" t="s">
        <v>138</v>
      </c>
      <c r="C27" s="212"/>
      <c r="D27" s="213"/>
      <c r="E27" s="174"/>
      <c r="F27" s="175"/>
      <c r="G27" s="209"/>
      <c r="H27" s="209"/>
      <c r="I27" s="210"/>
      <c r="J27" s="182"/>
      <c r="K27" s="211"/>
      <c r="L27" s="182"/>
      <c r="M27" s="190"/>
      <c r="N27" s="191"/>
      <c r="O27" s="211"/>
      <c r="P27" s="211"/>
      <c r="Q27" s="198"/>
      <c r="R27" s="198"/>
    </row>
    <row r="28" spans="1:21" s="47" customFormat="1" ht="18" customHeight="1">
      <c r="A28" s="88">
        <f>A26+1</f>
        <v>21</v>
      </c>
      <c r="B28" s="51"/>
      <c r="C28" s="56"/>
      <c r="D28" s="62"/>
      <c r="E28" s="171"/>
      <c r="F28" s="176"/>
      <c r="G28" s="53"/>
      <c r="H28" s="53"/>
      <c r="I28" s="116"/>
      <c r="J28" s="181"/>
      <c r="K28" s="60"/>
      <c r="L28" s="82"/>
      <c r="M28" s="188" t="s">
        <v>156</v>
      </c>
      <c r="N28" s="189">
        <f>D28+(K28*L28)</f>
        <v>0</v>
      </c>
      <c r="O28" s="64">
        <f>ROUNDDOWN((N28)/100*I28,-1)</f>
        <v>0</v>
      </c>
      <c r="P28" s="64"/>
      <c r="Q28" s="196">
        <v>3</v>
      </c>
      <c r="R28" s="197">
        <v>3</v>
      </c>
    </row>
    <row r="29" spans="1:21" s="47" customFormat="1" ht="18" customHeight="1">
      <c r="A29" s="88">
        <f t="shared" si="2"/>
        <v>22</v>
      </c>
      <c r="B29" s="51"/>
      <c r="C29" s="56"/>
      <c r="D29" s="62"/>
      <c r="E29" s="171"/>
      <c r="F29" s="176"/>
      <c r="G29" s="53"/>
      <c r="H29" s="53"/>
      <c r="I29" s="116"/>
      <c r="J29" s="181"/>
      <c r="K29" s="60"/>
      <c r="L29" s="82"/>
      <c r="M29" s="188" t="s">
        <v>156</v>
      </c>
      <c r="N29" s="189">
        <f>D29+(K29*L29)</f>
        <v>0</v>
      </c>
      <c r="O29" s="64">
        <f>ROUNDDOWN((N29)/100*I29,-1)</f>
        <v>0</v>
      </c>
      <c r="P29" s="64"/>
      <c r="Q29" s="196">
        <v>3</v>
      </c>
      <c r="R29" s="197">
        <v>3</v>
      </c>
    </row>
    <row r="30" spans="1:21" s="47" customFormat="1" ht="18" customHeight="1">
      <c r="A30" s="88">
        <f t="shared" si="2"/>
        <v>23</v>
      </c>
      <c r="B30" s="51"/>
      <c r="C30" s="56"/>
      <c r="D30" s="62"/>
      <c r="E30" s="171"/>
      <c r="F30" s="176"/>
      <c r="G30" s="53"/>
      <c r="H30" s="53"/>
      <c r="I30" s="116"/>
      <c r="J30" s="181"/>
      <c r="K30" s="60"/>
      <c r="L30" s="82"/>
      <c r="M30" s="188" t="s">
        <v>156</v>
      </c>
      <c r="N30" s="189">
        <f>D30+(K30*L30)</f>
        <v>0</v>
      </c>
      <c r="O30" s="64">
        <f>ROUNDDOWN((N30)/100*I30,-1)</f>
        <v>0</v>
      </c>
      <c r="P30" s="64"/>
      <c r="Q30" s="196">
        <v>3</v>
      </c>
      <c r="R30" s="197">
        <v>3</v>
      </c>
    </row>
    <row r="31" spans="1:21" s="47" customFormat="1" ht="18" customHeight="1">
      <c r="A31" s="88">
        <f t="shared" si="2"/>
        <v>24</v>
      </c>
      <c r="B31" s="51"/>
      <c r="C31" s="56"/>
      <c r="D31" s="62"/>
      <c r="E31" s="171"/>
      <c r="F31" s="176"/>
      <c r="G31" s="53"/>
      <c r="H31" s="53"/>
      <c r="I31" s="116"/>
      <c r="J31" s="181"/>
      <c r="K31" s="60"/>
      <c r="L31" s="82"/>
      <c r="M31" s="188" t="s">
        <v>156</v>
      </c>
      <c r="N31" s="189">
        <f>D31+(K31*L31)</f>
        <v>0</v>
      </c>
      <c r="O31" s="64">
        <f>ROUNDDOWN((N31)/100*I31,-1)</f>
        <v>0</v>
      </c>
      <c r="P31" s="64"/>
      <c r="Q31" s="196">
        <v>3</v>
      </c>
      <c r="R31" s="197">
        <v>3</v>
      </c>
    </row>
    <row r="32" spans="1:21" s="4" customFormat="1" ht="14.4" customHeight="1">
      <c r="A32" s="206"/>
      <c r="B32" s="207" t="s">
        <v>139</v>
      </c>
      <c r="C32" s="212"/>
      <c r="D32" s="213"/>
      <c r="E32" s="174"/>
      <c r="F32" s="175"/>
      <c r="G32" s="209"/>
      <c r="H32" s="209"/>
      <c r="I32" s="210"/>
      <c r="J32" s="182"/>
      <c r="K32" s="211"/>
      <c r="L32" s="182"/>
      <c r="M32" s="190"/>
      <c r="N32" s="191"/>
      <c r="O32" s="211"/>
      <c r="P32" s="211"/>
      <c r="Q32" s="198"/>
      <c r="R32" s="198"/>
      <c r="S32" s="20"/>
      <c r="T32" s="20"/>
      <c r="U32" s="20"/>
    </row>
    <row r="33" spans="1:18" s="4" customFormat="1" ht="18" customHeight="1">
      <c r="A33" s="88">
        <f>A31+1</f>
        <v>25</v>
      </c>
      <c r="B33" s="51"/>
      <c r="C33" s="56"/>
      <c r="D33" s="61"/>
      <c r="E33" s="171"/>
      <c r="F33" s="172"/>
      <c r="G33" s="53"/>
      <c r="H33" s="53"/>
      <c r="I33" s="116"/>
      <c r="J33" s="181"/>
      <c r="K33" s="60"/>
      <c r="L33" s="82"/>
      <c r="M33" s="188" t="s">
        <v>156</v>
      </c>
      <c r="N33" s="189">
        <f t="shared" ref="N33:N39" si="5">D33+(K33*L33)</f>
        <v>0</v>
      </c>
      <c r="O33" s="64">
        <f t="shared" ref="O33:O39" si="6">ROUNDDOWN((N33)/100*I33,-1)</f>
        <v>0</v>
      </c>
      <c r="P33" s="64"/>
      <c r="Q33" s="196">
        <v>3</v>
      </c>
      <c r="R33" s="197">
        <v>3</v>
      </c>
    </row>
    <row r="34" spans="1:18" s="47" customFormat="1" ht="18" customHeight="1">
      <c r="A34" s="88">
        <f t="shared" si="2"/>
        <v>26</v>
      </c>
      <c r="B34" s="51"/>
      <c r="C34" s="56"/>
      <c r="D34" s="62"/>
      <c r="E34" s="171"/>
      <c r="F34" s="176"/>
      <c r="G34" s="53"/>
      <c r="H34" s="53"/>
      <c r="I34" s="116"/>
      <c r="J34" s="181"/>
      <c r="K34" s="60"/>
      <c r="L34" s="82"/>
      <c r="M34" s="188" t="s">
        <v>156</v>
      </c>
      <c r="N34" s="189">
        <f t="shared" si="5"/>
        <v>0</v>
      </c>
      <c r="O34" s="64">
        <f t="shared" si="6"/>
        <v>0</v>
      </c>
      <c r="P34" s="64"/>
      <c r="Q34" s="196">
        <v>3</v>
      </c>
      <c r="R34" s="197">
        <v>3</v>
      </c>
    </row>
    <row r="35" spans="1:18" s="4" customFormat="1" ht="18" customHeight="1">
      <c r="A35" s="88">
        <f t="shared" si="2"/>
        <v>27</v>
      </c>
      <c r="B35" s="51"/>
      <c r="C35" s="56"/>
      <c r="D35" s="54"/>
      <c r="E35" s="171"/>
      <c r="F35" s="173"/>
      <c r="G35" s="53"/>
      <c r="H35" s="53"/>
      <c r="I35" s="116"/>
      <c r="J35" s="181"/>
      <c r="K35" s="60"/>
      <c r="L35" s="82"/>
      <c r="M35" s="188" t="s">
        <v>156</v>
      </c>
      <c r="N35" s="189">
        <f t="shared" si="5"/>
        <v>0</v>
      </c>
      <c r="O35" s="64">
        <f t="shared" si="6"/>
        <v>0</v>
      </c>
      <c r="P35" s="64"/>
      <c r="Q35" s="196">
        <v>3</v>
      </c>
      <c r="R35" s="197">
        <v>3</v>
      </c>
    </row>
    <row r="36" spans="1:18" s="4" customFormat="1" ht="18" customHeight="1">
      <c r="A36" s="88">
        <f t="shared" si="2"/>
        <v>28</v>
      </c>
      <c r="B36" s="51"/>
      <c r="C36" s="85"/>
      <c r="D36" s="59"/>
      <c r="E36" s="171"/>
      <c r="F36" s="172"/>
      <c r="G36" s="53"/>
      <c r="H36" s="53"/>
      <c r="I36" s="116"/>
      <c r="J36" s="181"/>
      <c r="K36" s="60"/>
      <c r="L36" s="82"/>
      <c r="M36" s="188" t="s">
        <v>156</v>
      </c>
      <c r="N36" s="189">
        <f t="shared" si="5"/>
        <v>0</v>
      </c>
      <c r="O36" s="64">
        <f t="shared" si="6"/>
        <v>0</v>
      </c>
      <c r="P36" s="64"/>
      <c r="Q36" s="196">
        <v>3</v>
      </c>
      <c r="R36" s="197">
        <v>3</v>
      </c>
    </row>
    <row r="37" spans="1:18" s="4" customFormat="1" ht="18" customHeight="1">
      <c r="A37" s="88">
        <f t="shared" si="2"/>
        <v>29</v>
      </c>
      <c r="B37" s="51"/>
      <c r="C37" s="85"/>
      <c r="D37" s="59"/>
      <c r="E37" s="171"/>
      <c r="F37" s="172"/>
      <c r="G37" s="53"/>
      <c r="H37" s="53"/>
      <c r="I37" s="116"/>
      <c r="J37" s="181"/>
      <c r="K37" s="60"/>
      <c r="L37" s="82"/>
      <c r="M37" s="188" t="s">
        <v>156</v>
      </c>
      <c r="N37" s="189">
        <f t="shared" si="5"/>
        <v>0</v>
      </c>
      <c r="O37" s="64">
        <f t="shared" si="6"/>
        <v>0</v>
      </c>
      <c r="P37" s="64"/>
      <c r="Q37" s="196">
        <v>3</v>
      </c>
      <c r="R37" s="197">
        <v>3</v>
      </c>
    </row>
    <row r="38" spans="1:18" s="4" customFormat="1" ht="18" customHeight="1">
      <c r="A38" s="88">
        <f t="shared" si="2"/>
        <v>30</v>
      </c>
      <c r="B38" s="51"/>
      <c r="C38" s="56"/>
      <c r="D38" s="61"/>
      <c r="E38" s="171"/>
      <c r="F38" s="172"/>
      <c r="G38" s="53"/>
      <c r="H38" s="53"/>
      <c r="I38" s="116"/>
      <c r="J38" s="181"/>
      <c r="K38" s="60"/>
      <c r="L38" s="82"/>
      <c r="M38" s="188" t="s">
        <v>156</v>
      </c>
      <c r="N38" s="189">
        <f t="shared" si="5"/>
        <v>0</v>
      </c>
      <c r="O38" s="64"/>
      <c r="P38" s="64"/>
      <c r="Q38" s="196">
        <v>3</v>
      </c>
      <c r="R38" s="197">
        <v>3</v>
      </c>
    </row>
    <row r="39" spans="1:18" s="47" customFormat="1" ht="18" customHeight="1" thickBot="1">
      <c r="A39" s="89">
        <f>A38+1</f>
        <v>31</v>
      </c>
      <c r="B39" s="67"/>
      <c r="C39" s="86"/>
      <c r="D39" s="68"/>
      <c r="E39" s="178"/>
      <c r="F39" s="179"/>
      <c r="G39" s="84"/>
      <c r="H39" s="84"/>
      <c r="I39" s="117"/>
      <c r="J39" s="183"/>
      <c r="K39" s="69"/>
      <c r="L39" s="83"/>
      <c r="M39" s="192" t="s">
        <v>156</v>
      </c>
      <c r="N39" s="193">
        <f t="shared" si="5"/>
        <v>0</v>
      </c>
      <c r="O39" s="78">
        <f t="shared" si="6"/>
        <v>0</v>
      </c>
      <c r="P39" s="78"/>
      <c r="Q39" s="196">
        <v>3</v>
      </c>
      <c r="R39" s="197">
        <v>3</v>
      </c>
    </row>
    <row r="40" spans="1:18" ht="15" thickBot="1">
      <c r="A40" s="214"/>
      <c r="B40" s="215"/>
      <c r="C40" s="299" t="s">
        <v>155</v>
      </c>
      <c r="D40" s="300"/>
      <c r="E40" s="300"/>
      <c r="F40" s="300"/>
      <c r="G40" s="300"/>
      <c r="H40" s="300"/>
      <c r="I40" s="300"/>
      <c r="J40" s="300"/>
      <c r="K40" s="300"/>
      <c r="L40" s="300"/>
      <c r="M40" s="300"/>
      <c r="N40" s="216">
        <f>SUM(N5:N39)</f>
        <v>0</v>
      </c>
      <c r="O40" s="90"/>
      <c r="P40" s="90"/>
      <c r="Q40" s="199"/>
      <c r="R40" s="200"/>
    </row>
    <row r="41" spans="1:18" ht="15" thickBot="1">
      <c r="A41" s="301" t="s">
        <v>185</v>
      </c>
      <c r="B41" s="302"/>
      <c r="C41" s="217"/>
      <c r="D41" s="218"/>
      <c r="E41" s="219"/>
      <c r="F41" s="219"/>
      <c r="G41" s="220"/>
      <c r="H41" s="202"/>
      <c r="I41" s="221"/>
      <c r="J41" s="222"/>
      <c r="K41" s="223"/>
      <c r="L41" s="224"/>
      <c r="M41" s="225"/>
      <c r="N41" s="226" t="s">
        <v>165</v>
      </c>
      <c r="O41" s="91">
        <f>SUM(O5:O39)</f>
        <v>0</v>
      </c>
      <c r="P41" s="91">
        <f>SUM(P5:P39)</f>
        <v>0</v>
      </c>
      <c r="Q41" s="201"/>
      <c r="R41" s="202"/>
    </row>
    <row r="43" spans="1:18" ht="15" thickBot="1">
      <c r="A43" s="65"/>
      <c r="B43" s="66"/>
      <c r="C43" s="297" t="s">
        <v>155</v>
      </c>
      <c r="D43" s="298"/>
      <c r="E43" s="298"/>
      <c r="F43" s="298"/>
      <c r="G43" s="298"/>
      <c r="H43" s="298"/>
      <c r="I43" s="298"/>
      <c r="J43" s="298"/>
      <c r="K43" s="298"/>
      <c r="L43" s="298"/>
      <c r="M43" s="298"/>
      <c r="N43" s="81"/>
    </row>
    <row r="44" spans="1:18" ht="15" thickBot="1">
      <c r="A44" s="303" t="s">
        <v>167</v>
      </c>
      <c r="B44" s="304"/>
      <c r="C44" s="70"/>
      <c r="D44" s="79"/>
      <c r="E44" s="80"/>
      <c r="F44" s="80"/>
      <c r="G44" s="71"/>
      <c r="H44" s="72"/>
      <c r="I44" s="73"/>
      <c r="J44" s="74"/>
      <c r="K44" s="75"/>
      <c r="L44" s="76"/>
      <c r="M44" s="77"/>
      <c r="N44" s="87" t="s">
        <v>166</v>
      </c>
    </row>
  </sheetData>
  <mergeCells count="5">
    <mergeCell ref="P2:R2"/>
    <mergeCell ref="C43:M43"/>
    <mergeCell ref="C40:M40"/>
    <mergeCell ref="A41:B41"/>
    <mergeCell ref="A44:B44"/>
  </mergeCells>
  <phoneticPr fontId="0" type="noConversion"/>
  <pageMargins left="0.70866141732283472" right="0.39370078740157483" top="0.39370078740157483" bottom="0.39370078740157483" header="0.31496062992125984" footer="0.31496062992125984"/>
  <pageSetup paperSize="9" scale="90" orientation="portrait" horizontalDpi="4294967294" r:id="rId1"/>
</worksheet>
</file>

<file path=xl/worksheets/sheet3.xml><?xml version="1.0" encoding="utf-8"?>
<worksheet xmlns="http://schemas.openxmlformats.org/spreadsheetml/2006/main" xmlns:r="http://schemas.openxmlformats.org/officeDocument/2006/relationships">
  <dimension ref="A1:S59"/>
  <sheetViews>
    <sheetView topLeftCell="A52" zoomScale="101" zoomScaleNormal="101" workbookViewId="0">
      <selection activeCell="K58" sqref="K58"/>
    </sheetView>
  </sheetViews>
  <sheetFormatPr defaultRowHeight="14.5"/>
  <cols>
    <col min="1" max="1" width="10.36328125" customWidth="1"/>
    <col min="2" max="2" width="3.453125" customWidth="1"/>
    <col min="3" max="3" width="14.36328125" customWidth="1"/>
    <col min="4" max="8" width="3.6328125" customWidth="1"/>
    <col min="9" max="10" width="6.08984375" customWidth="1"/>
    <col min="11" max="11" width="42.36328125" customWidth="1"/>
    <col min="12" max="13" width="5.6328125" customWidth="1"/>
    <col min="14" max="14" width="6.6328125" customWidth="1"/>
    <col min="15" max="15" width="5.6328125" customWidth="1"/>
    <col min="16" max="17" width="6.6328125" customWidth="1"/>
    <col min="18" max="19" width="2.6328125" customWidth="1"/>
  </cols>
  <sheetData>
    <row r="1" spans="1:19" s="8" customFormat="1" ht="18.649999999999999" customHeight="1">
      <c r="A1" s="227" t="s">
        <v>53</v>
      </c>
      <c r="B1" s="228" t="str">
        <f>'Side 1'!B4</f>
        <v>BROTORVET</v>
      </c>
      <c r="C1" s="229"/>
      <c r="D1" s="229"/>
      <c r="E1" s="230"/>
      <c r="F1" s="230"/>
      <c r="G1" s="230"/>
      <c r="H1" s="229"/>
      <c r="I1" s="229"/>
      <c r="J1" s="231" t="s">
        <v>9</v>
      </c>
      <c r="K1" s="228" t="str">
        <f>'Side 1'!B5</f>
        <v>Egeskoven 240, 2.-lejl. 4</v>
      </c>
      <c r="L1" s="16"/>
      <c r="M1" s="16"/>
      <c r="N1" s="17"/>
      <c r="O1" s="17"/>
    </row>
    <row r="2" spans="1:19" s="8" customFormat="1" ht="18.649999999999999" customHeight="1">
      <c r="A2" s="308" t="s">
        <v>55</v>
      </c>
      <c r="B2" s="308"/>
      <c r="C2" s="308"/>
      <c r="D2" s="308"/>
      <c r="E2" s="308"/>
      <c r="F2" s="308"/>
      <c r="G2" s="308"/>
      <c r="H2" s="308"/>
      <c r="I2" s="232"/>
      <c r="J2" s="233" t="s">
        <v>143</v>
      </c>
      <c r="K2" s="234">
        <f>'Side 1'!K5:M5</f>
        <v>43510</v>
      </c>
      <c r="L2" s="16"/>
      <c r="N2" s="17"/>
      <c r="O2" s="17"/>
      <c r="P2" s="17"/>
      <c r="Q2" s="16"/>
      <c r="R2" s="17"/>
      <c r="S2" s="17"/>
    </row>
    <row r="3" spans="1:19" ht="15.65" customHeight="1">
      <c r="A3" s="309"/>
      <c r="B3" s="309"/>
      <c r="C3" s="309"/>
      <c r="D3" s="309"/>
      <c r="E3" s="309"/>
      <c r="F3" s="309"/>
      <c r="G3" s="309"/>
      <c r="H3" s="309"/>
      <c r="I3" s="235"/>
      <c r="J3" s="236" t="s">
        <v>54</v>
      </c>
      <c r="K3" s="234" t="str">
        <f>'Side 1'!K6:M6</f>
        <v>0208-24024-01</v>
      </c>
    </row>
    <row r="4" spans="1:19" ht="86.4" customHeight="1">
      <c r="A4" s="123" t="s">
        <v>56</v>
      </c>
      <c r="B4" s="119" t="s">
        <v>152</v>
      </c>
      <c r="C4" s="92"/>
      <c r="D4" s="237" t="s">
        <v>57</v>
      </c>
      <c r="E4" s="238" t="s">
        <v>58</v>
      </c>
      <c r="F4" s="239" t="s">
        <v>59</v>
      </c>
      <c r="G4" s="240" t="s">
        <v>60</v>
      </c>
      <c r="H4" s="241" t="s">
        <v>61</v>
      </c>
      <c r="I4" s="98" t="s">
        <v>62</v>
      </c>
      <c r="J4" s="98" t="s">
        <v>63</v>
      </c>
      <c r="K4" s="111" t="s">
        <v>169</v>
      </c>
    </row>
    <row r="5" spans="1:19" ht="13.25" customHeight="1">
      <c r="A5" s="118" t="s">
        <v>140</v>
      </c>
      <c r="B5" s="120">
        <v>1</v>
      </c>
      <c r="C5" s="93" t="s">
        <v>64</v>
      </c>
      <c r="D5" s="242"/>
      <c r="E5" s="243"/>
      <c r="F5" s="244"/>
      <c r="G5" s="242"/>
      <c r="H5" s="245"/>
      <c r="I5" s="99"/>
      <c r="J5" s="99"/>
      <c r="K5" s="105"/>
    </row>
    <row r="6" spans="1:19" ht="13.25" customHeight="1">
      <c r="A6" s="94"/>
      <c r="B6" s="94">
        <f t="shared" ref="B6:B57" si="0">B5+1</f>
        <v>2</v>
      </c>
      <c r="C6" s="95" t="s">
        <v>65</v>
      </c>
      <c r="D6" s="246"/>
      <c r="E6" s="247"/>
      <c r="F6" s="248"/>
      <c r="G6" s="246"/>
      <c r="H6" s="249"/>
      <c r="I6" s="100"/>
      <c r="J6" s="100"/>
      <c r="K6" s="106"/>
    </row>
    <row r="7" spans="1:19" ht="13.25" customHeight="1">
      <c r="A7" s="94"/>
      <c r="B7" s="94">
        <f t="shared" si="0"/>
        <v>3</v>
      </c>
      <c r="C7" s="95" t="s">
        <v>66</v>
      </c>
      <c r="D7" s="246"/>
      <c r="E7" s="247"/>
      <c r="F7" s="248"/>
      <c r="G7" s="246"/>
      <c r="H7" s="249"/>
      <c r="I7" s="100"/>
      <c r="J7" s="100"/>
      <c r="K7" s="107"/>
    </row>
    <row r="8" spans="1:19" ht="13.25" customHeight="1">
      <c r="A8" s="94"/>
      <c r="B8" s="94">
        <f t="shared" si="0"/>
        <v>4</v>
      </c>
      <c r="C8" s="95" t="s">
        <v>67</v>
      </c>
      <c r="D8" s="246"/>
      <c r="E8" s="247"/>
      <c r="F8" s="248"/>
      <c r="G8" s="246"/>
      <c r="H8" s="249"/>
      <c r="I8" s="100"/>
      <c r="J8" s="100"/>
      <c r="K8" s="107"/>
    </row>
    <row r="9" spans="1:19" ht="13.25" customHeight="1">
      <c r="A9" s="94"/>
      <c r="B9" s="94">
        <f t="shared" si="0"/>
        <v>5</v>
      </c>
      <c r="C9" s="95" t="s">
        <v>68</v>
      </c>
      <c r="D9" s="246"/>
      <c r="E9" s="247"/>
      <c r="F9" s="248"/>
      <c r="G9" s="246"/>
      <c r="H9" s="249"/>
      <c r="I9" s="100"/>
      <c r="J9" s="100"/>
      <c r="K9" s="107"/>
    </row>
    <row r="10" spans="1:19" ht="13.25" customHeight="1">
      <c r="A10" s="94"/>
      <c r="B10" s="94">
        <f t="shared" si="0"/>
        <v>6</v>
      </c>
      <c r="C10" s="95" t="s">
        <v>69</v>
      </c>
      <c r="D10" s="246"/>
      <c r="E10" s="247"/>
      <c r="F10" s="248"/>
      <c r="G10" s="246"/>
      <c r="H10" s="249"/>
      <c r="I10" s="100"/>
      <c r="J10" s="100"/>
      <c r="K10" s="107"/>
    </row>
    <row r="11" spans="1:19" ht="13.25" customHeight="1">
      <c r="A11" s="94"/>
      <c r="B11" s="94">
        <f t="shared" si="0"/>
        <v>7</v>
      </c>
      <c r="C11" s="95" t="s">
        <v>70</v>
      </c>
      <c r="D11" s="246"/>
      <c r="E11" s="247"/>
      <c r="F11" s="248"/>
      <c r="G11" s="246"/>
      <c r="H11" s="249"/>
      <c r="I11" s="100"/>
      <c r="J11" s="100"/>
      <c r="K11" s="107"/>
    </row>
    <row r="12" spans="1:19" ht="13.25" customHeight="1">
      <c r="A12" s="96"/>
      <c r="B12" s="96">
        <f t="shared" si="0"/>
        <v>8</v>
      </c>
      <c r="C12" s="97"/>
      <c r="D12" s="250"/>
      <c r="E12" s="251"/>
      <c r="F12" s="252"/>
      <c r="G12" s="250"/>
      <c r="H12" s="253"/>
      <c r="I12" s="101"/>
      <c r="J12" s="101"/>
      <c r="K12" s="108"/>
    </row>
    <row r="13" spans="1:19" ht="13.25" customHeight="1">
      <c r="A13" s="102" t="s">
        <v>71</v>
      </c>
      <c r="B13" s="122">
        <f t="shared" si="0"/>
        <v>9</v>
      </c>
      <c r="C13" s="103" t="s">
        <v>72</v>
      </c>
      <c r="D13" s="254"/>
      <c r="E13" s="255"/>
      <c r="F13" s="256"/>
      <c r="G13" s="254"/>
      <c r="H13" s="257"/>
      <c r="I13" s="104"/>
      <c r="J13" s="104"/>
      <c r="K13" s="109"/>
    </row>
    <row r="14" spans="1:19" ht="13.25" customHeight="1">
      <c r="A14" s="94"/>
      <c r="B14" s="121">
        <f>B13+1</f>
        <v>10</v>
      </c>
      <c r="C14" s="95" t="s">
        <v>73</v>
      </c>
      <c r="D14" s="246"/>
      <c r="E14" s="247"/>
      <c r="F14" s="248"/>
      <c r="G14" s="246"/>
      <c r="H14" s="249"/>
      <c r="I14" s="100"/>
      <c r="J14" s="100"/>
      <c r="K14" s="107"/>
    </row>
    <row r="15" spans="1:19" ht="13.25" customHeight="1">
      <c r="A15" s="94"/>
      <c r="B15" s="94">
        <f t="shared" si="0"/>
        <v>11</v>
      </c>
      <c r="C15" s="95" t="s">
        <v>74</v>
      </c>
      <c r="D15" s="246"/>
      <c r="E15" s="247"/>
      <c r="F15" s="248"/>
      <c r="G15" s="246"/>
      <c r="H15" s="249"/>
      <c r="I15" s="100"/>
      <c r="J15" s="100"/>
      <c r="K15" s="107"/>
    </row>
    <row r="16" spans="1:19" ht="13.25" customHeight="1">
      <c r="A16" s="94"/>
      <c r="B16" s="94">
        <f t="shared" si="0"/>
        <v>12</v>
      </c>
      <c r="C16" s="95" t="s">
        <v>75</v>
      </c>
      <c r="D16" s="246"/>
      <c r="E16" s="247"/>
      <c r="F16" s="248"/>
      <c r="G16" s="246"/>
      <c r="H16" s="249"/>
      <c r="I16" s="100"/>
      <c r="J16" s="100"/>
      <c r="K16" s="107"/>
    </row>
    <row r="17" spans="1:11" ht="13.25" customHeight="1">
      <c r="A17" s="96"/>
      <c r="B17" s="96">
        <f t="shared" si="0"/>
        <v>13</v>
      </c>
      <c r="C17" s="97"/>
      <c r="D17" s="250"/>
      <c r="E17" s="251"/>
      <c r="F17" s="252"/>
      <c r="G17" s="250"/>
      <c r="H17" s="253"/>
      <c r="I17" s="101"/>
      <c r="J17" s="101"/>
      <c r="K17" s="108"/>
    </row>
    <row r="18" spans="1:11" ht="13.25" customHeight="1">
      <c r="A18" s="102" t="s">
        <v>8</v>
      </c>
      <c r="B18" s="122">
        <f>B17+1</f>
        <v>14</v>
      </c>
      <c r="C18" s="103" t="s">
        <v>72</v>
      </c>
      <c r="D18" s="254"/>
      <c r="E18" s="255"/>
      <c r="F18" s="256"/>
      <c r="G18" s="254"/>
      <c r="H18" s="257"/>
      <c r="I18" s="104"/>
      <c r="J18" s="104"/>
      <c r="K18" s="109"/>
    </row>
    <row r="19" spans="1:11" ht="13.25" customHeight="1">
      <c r="A19" s="94"/>
      <c r="B19" s="121">
        <f>B18+1</f>
        <v>15</v>
      </c>
      <c r="C19" s="95" t="s">
        <v>73</v>
      </c>
      <c r="D19" s="246"/>
      <c r="E19" s="247"/>
      <c r="F19" s="248"/>
      <c r="G19" s="246"/>
      <c r="H19" s="249"/>
      <c r="I19" s="100"/>
      <c r="J19" s="100"/>
      <c r="K19" s="107"/>
    </row>
    <row r="20" spans="1:11" ht="13.25" customHeight="1">
      <c r="A20" s="94"/>
      <c r="B20" s="94">
        <f t="shared" si="0"/>
        <v>16</v>
      </c>
      <c r="C20" s="95" t="s">
        <v>74</v>
      </c>
      <c r="D20" s="246"/>
      <c r="E20" s="247"/>
      <c r="F20" s="248"/>
      <c r="G20" s="246"/>
      <c r="H20" s="249"/>
      <c r="I20" s="100"/>
      <c r="J20" s="100"/>
      <c r="K20" s="107"/>
    </row>
    <row r="21" spans="1:11" ht="13.25" customHeight="1">
      <c r="A21" s="94"/>
      <c r="B21" s="94">
        <f t="shared" si="0"/>
        <v>17</v>
      </c>
      <c r="C21" s="95" t="s">
        <v>75</v>
      </c>
      <c r="D21" s="246"/>
      <c r="E21" s="247"/>
      <c r="F21" s="248"/>
      <c r="G21" s="246"/>
      <c r="H21" s="249"/>
      <c r="I21" s="100"/>
      <c r="J21" s="100"/>
      <c r="K21" s="107"/>
    </row>
    <row r="22" spans="1:11" ht="13.25" customHeight="1">
      <c r="A22" s="94"/>
      <c r="B22" s="94">
        <f t="shared" si="0"/>
        <v>18</v>
      </c>
      <c r="C22" s="95" t="s">
        <v>76</v>
      </c>
      <c r="D22" s="246"/>
      <c r="E22" s="247"/>
      <c r="F22" s="248"/>
      <c r="G22" s="246"/>
      <c r="H22" s="249"/>
      <c r="I22" s="100"/>
      <c r="J22" s="100"/>
      <c r="K22" s="107"/>
    </row>
    <row r="23" spans="1:11" ht="13.25" customHeight="1">
      <c r="A23" s="94"/>
      <c r="B23" s="94">
        <f t="shared" si="0"/>
        <v>19</v>
      </c>
      <c r="C23" s="95" t="s">
        <v>77</v>
      </c>
      <c r="D23" s="246"/>
      <c r="E23" s="247"/>
      <c r="F23" s="248"/>
      <c r="G23" s="246"/>
      <c r="H23" s="249"/>
      <c r="I23" s="100"/>
      <c r="J23" s="100"/>
      <c r="K23" s="107"/>
    </row>
    <row r="24" spans="1:11" ht="13.25" customHeight="1">
      <c r="A24" s="94"/>
      <c r="B24" s="94">
        <f t="shared" si="0"/>
        <v>20</v>
      </c>
      <c r="C24" s="95" t="s">
        <v>78</v>
      </c>
      <c r="D24" s="246"/>
      <c r="E24" s="247"/>
      <c r="F24" s="248"/>
      <c r="G24" s="246"/>
      <c r="H24" s="249"/>
      <c r="I24" s="100"/>
      <c r="J24" s="100"/>
      <c r="K24" s="107"/>
    </row>
    <row r="25" spans="1:11" ht="13.25" customHeight="1">
      <c r="A25" s="94"/>
      <c r="B25" s="94">
        <f t="shared" si="0"/>
        <v>21</v>
      </c>
      <c r="C25" s="95" t="s">
        <v>79</v>
      </c>
      <c r="D25" s="246"/>
      <c r="E25" s="247"/>
      <c r="F25" s="248"/>
      <c r="G25" s="246"/>
      <c r="H25" s="249"/>
      <c r="I25" s="100"/>
      <c r="J25" s="100"/>
      <c r="K25" s="107"/>
    </row>
    <row r="26" spans="1:11" ht="13.25" customHeight="1">
      <c r="A26" s="94"/>
      <c r="B26" s="94">
        <f t="shared" si="0"/>
        <v>22</v>
      </c>
      <c r="C26" s="95" t="s">
        <v>80</v>
      </c>
      <c r="D26" s="246"/>
      <c r="E26" s="247"/>
      <c r="F26" s="248"/>
      <c r="G26" s="246"/>
      <c r="H26" s="249"/>
      <c r="I26" s="100"/>
      <c r="J26" s="100"/>
      <c r="K26" s="107"/>
    </row>
    <row r="27" spans="1:11" ht="13.25" customHeight="1">
      <c r="A27" s="94"/>
      <c r="B27" s="94">
        <f t="shared" si="0"/>
        <v>23</v>
      </c>
      <c r="C27" s="95" t="s">
        <v>81</v>
      </c>
      <c r="D27" s="246"/>
      <c r="E27" s="247"/>
      <c r="F27" s="248"/>
      <c r="G27" s="246"/>
      <c r="H27" s="249"/>
      <c r="I27" s="100"/>
      <c r="J27" s="100"/>
      <c r="K27" s="107"/>
    </row>
    <row r="28" spans="1:11" ht="13.25" customHeight="1">
      <c r="A28" s="94"/>
      <c r="B28" s="94">
        <f t="shared" si="0"/>
        <v>24</v>
      </c>
      <c r="C28" s="95" t="s">
        <v>135</v>
      </c>
      <c r="D28" s="246"/>
      <c r="E28" s="247"/>
      <c r="F28" s="248"/>
      <c r="G28" s="246"/>
      <c r="H28" s="249"/>
      <c r="I28" s="100"/>
      <c r="J28" s="100"/>
      <c r="K28" s="107"/>
    </row>
    <row r="29" spans="1:11" ht="13.25" customHeight="1">
      <c r="A29" s="96"/>
      <c r="B29" s="96">
        <f t="shared" si="0"/>
        <v>25</v>
      </c>
      <c r="C29" s="97"/>
      <c r="D29" s="250"/>
      <c r="E29" s="251"/>
      <c r="F29" s="252"/>
      <c r="G29" s="250"/>
      <c r="H29" s="253"/>
      <c r="I29" s="101"/>
      <c r="J29" s="101"/>
      <c r="K29" s="108"/>
    </row>
    <row r="30" spans="1:11" ht="13.25" customHeight="1">
      <c r="A30" s="102" t="s">
        <v>82</v>
      </c>
      <c r="B30" s="122">
        <f>B29+1</f>
        <v>26</v>
      </c>
      <c r="C30" s="103" t="s">
        <v>72</v>
      </c>
      <c r="D30" s="254"/>
      <c r="E30" s="255"/>
      <c r="F30" s="256"/>
      <c r="G30" s="254"/>
      <c r="H30" s="257"/>
      <c r="I30" s="104"/>
      <c r="J30" s="104"/>
      <c r="K30" s="109"/>
    </row>
    <row r="31" spans="1:11" ht="13.25" customHeight="1">
      <c r="A31" s="94"/>
      <c r="B31" s="121">
        <f>B30+1</f>
        <v>27</v>
      </c>
      <c r="C31" s="95" t="s">
        <v>73</v>
      </c>
      <c r="D31" s="246"/>
      <c r="E31" s="247"/>
      <c r="F31" s="248"/>
      <c r="G31" s="246"/>
      <c r="H31" s="249"/>
      <c r="I31" s="100"/>
      <c r="J31" s="100"/>
      <c r="K31" s="107"/>
    </row>
    <row r="32" spans="1:11" ht="13.25" customHeight="1">
      <c r="A32" s="94"/>
      <c r="B32" s="94">
        <f t="shared" si="0"/>
        <v>28</v>
      </c>
      <c r="C32" s="95" t="s">
        <v>74</v>
      </c>
      <c r="D32" s="246"/>
      <c r="E32" s="247"/>
      <c r="F32" s="248"/>
      <c r="G32" s="246"/>
      <c r="H32" s="249"/>
      <c r="I32" s="100"/>
      <c r="J32" s="100"/>
      <c r="K32" s="107"/>
    </row>
    <row r="33" spans="1:11" ht="13.25" customHeight="1">
      <c r="A33" s="94"/>
      <c r="B33" s="94">
        <f t="shared" si="0"/>
        <v>29</v>
      </c>
      <c r="C33" s="95" t="s">
        <v>75</v>
      </c>
      <c r="D33" s="246"/>
      <c r="E33" s="247"/>
      <c r="F33" s="248"/>
      <c r="G33" s="246"/>
      <c r="H33" s="249"/>
      <c r="I33" s="100"/>
      <c r="J33" s="100"/>
      <c r="K33" s="107"/>
    </row>
    <row r="34" spans="1:11" ht="13.25" customHeight="1">
      <c r="A34" s="94"/>
      <c r="B34" s="94">
        <f t="shared" si="0"/>
        <v>30</v>
      </c>
      <c r="C34" s="95" t="s">
        <v>83</v>
      </c>
      <c r="D34" s="246"/>
      <c r="E34" s="247"/>
      <c r="F34" s="248"/>
      <c r="G34" s="246"/>
      <c r="H34" s="249"/>
      <c r="I34" s="100"/>
      <c r="J34" s="100"/>
      <c r="K34" s="107"/>
    </row>
    <row r="35" spans="1:11" ht="13.25" customHeight="1">
      <c r="A35" s="94"/>
      <c r="B35" s="94">
        <f t="shared" si="0"/>
        <v>31</v>
      </c>
      <c r="C35" s="95" t="s">
        <v>84</v>
      </c>
      <c r="D35" s="246"/>
      <c r="E35" s="247"/>
      <c r="F35" s="248"/>
      <c r="G35" s="246"/>
      <c r="H35" s="249"/>
      <c r="I35" s="100"/>
      <c r="J35" s="100"/>
      <c r="K35" s="107"/>
    </row>
    <row r="36" spans="1:11" ht="13.25" customHeight="1">
      <c r="A36" s="94"/>
      <c r="B36" s="94">
        <f t="shared" si="0"/>
        <v>32</v>
      </c>
      <c r="C36" s="95" t="s">
        <v>137</v>
      </c>
      <c r="D36" s="246"/>
      <c r="E36" s="247"/>
      <c r="F36" s="248"/>
      <c r="G36" s="246"/>
      <c r="H36" s="249"/>
      <c r="I36" s="100"/>
      <c r="J36" s="100"/>
      <c r="K36" s="107"/>
    </row>
    <row r="37" spans="1:11" ht="13.25" customHeight="1">
      <c r="A37" s="94"/>
      <c r="B37" s="94">
        <f t="shared" si="0"/>
        <v>33</v>
      </c>
      <c r="C37" s="95" t="s">
        <v>80</v>
      </c>
      <c r="D37" s="246"/>
      <c r="E37" s="247"/>
      <c r="F37" s="248"/>
      <c r="G37" s="246"/>
      <c r="H37" s="249"/>
      <c r="I37" s="100"/>
      <c r="J37" s="100"/>
      <c r="K37" s="107"/>
    </row>
    <row r="38" spans="1:11" ht="13.25" customHeight="1">
      <c r="A38" s="94"/>
      <c r="B38" s="94">
        <f t="shared" si="0"/>
        <v>34</v>
      </c>
      <c r="C38" s="95" t="s">
        <v>79</v>
      </c>
      <c r="D38" s="246"/>
      <c r="E38" s="247"/>
      <c r="F38" s="248"/>
      <c r="G38" s="246"/>
      <c r="H38" s="249"/>
      <c r="I38" s="100"/>
      <c r="J38" s="100"/>
      <c r="K38" s="107"/>
    </row>
    <row r="39" spans="1:11" ht="13.25" customHeight="1">
      <c r="A39" s="94"/>
      <c r="B39" s="94">
        <f t="shared" si="0"/>
        <v>35</v>
      </c>
      <c r="C39" s="95" t="s">
        <v>168</v>
      </c>
      <c r="D39" s="246"/>
      <c r="E39" s="247"/>
      <c r="F39" s="248"/>
      <c r="G39" s="246"/>
      <c r="H39" s="249"/>
      <c r="I39" s="100"/>
      <c r="J39" s="100"/>
      <c r="K39" s="107"/>
    </row>
    <row r="40" spans="1:11" ht="13.25" customHeight="1">
      <c r="A40" s="96"/>
      <c r="B40" s="96">
        <f>B39+1</f>
        <v>36</v>
      </c>
      <c r="C40" s="97"/>
      <c r="D40" s="250"/>
      <c r="E40" s="251"/>
      <c r="F40" s="252"/>
      <c r="G40" s="250"/>
      <c r="H40" s="253"/>
      <c r="I40" s="101"/>
      <c r="J40" s="101"/>
      <c r="K40" s="108"/>
    </row>
    <row r="41" spans="1:11" ht="13.25" customHeight="1">
      <c r="A41" s="102" t="s">
        <v>163</v>
      </c>
      <c r="B41" s="122">
        <f>B40+1</f>
        <v>37</v>
      </c>
      <c r="C41" s="103" t="s">
        <v>72</v>
      </c>
      <c r="D41" s="254"/>
      <c r="E41" s="255"/>
      <c r="F41" s="256"/>
      <c r="G41" s="254"/>
      <c r="H41" s="257"/>
      <c r="I41" s="104"/>
      <c r="J41" s="104"/>
      <c r="K41" s="109"/>
    </row>
    <row r="42" spans="1:11" ht="13.25" customHeight="1">
      <c r="A42" s="94"/>
      <c r="B42" s="121">
        <f>B41+1</f>
        <v>38</v>
      </c>
      <c r="C42" s="95" t="s">
        <v>73</v>
      </c>
      <c r="D42" s="246"/>
      <c r="E42" s="247"/>
      <c r="F42" s="248"/>
      <c r="G42" s="246"/>
      <c r="H42" s="249"/>
      <c r="I42" s="100"/>
      <c r="J42" s="100"/>
      <c r="K42" s="110"/>
    </row>
    <row r="43" spans="1:11" ht="13.25" customHeight="1">
      <c r="A43" s="94"/>
      <c r="B43" s="94">
        <f t="shared" si="0"/>
        <v>39</v>
      </c>
      <c r="C43" s="95" t="s">
        <v>74</v>
      </c>
      <c r="D43" s="246"/>
      <c r="E43" s="247"/>
      <c r="F43" s="248"/>
      <c r="G43" s="246"/>
      <c r="H43" s="249"/>
      <c r="I43" s="100"/>
      <c r="J43" s="100"/>
      <c r="K43" s="107"/>
    </row>
    <row r="44" spans="1:11" ht="13.25" customHeight="1">
      <c r="A44" s="94"/>
      <c r="B44" s="94">
        <f t="shared" si="0"/>
        <v>40</v>
      </c>
      <c r="C44" s="95" t="s">
        <v>75</v>
      </c>
      <c r="D44" s="246"/>
      <c r="E44" s="247"/>
      <c r="F44" s="248"/>
      <c r="G44" s="246"/>
      <c r="H44" s="249"/>
      <c r="I44" s="100"/>
      <c r="J44" s="100"/>
      <c r="K44" s="107"/>
    </row>
    <row r="45" spans="1:11" ht="13.25" customHeight="1">
      <c r="A45" s="94"/>
      <c r="B45" s="94">
        <f t="shared" si="0"/>
        <v>41</v>
      </c>
      <c r="C45" s="95" t="s">
        <v>136</v>
      </c>
      <c r="D45" s="246"/>
      <c r="E45" s="247"/>
      <c r="F45" s="248"/>
      <c r="G45" s="246"/>
      <c r="H45" s="249"/>
      <c r="I45" s="100"/>
      <c r="J45" s="100"/>
      <c r="K45" s="107"/>
    </row>
    <row r="46" spans="1:11" ht="13.25" customHeight="1">
      <c r="A46" s="96"/>
      <c r="B46" s="96">
        <f t="shared" si="0"/>
        <v>42</v>
      </c>
      <c r="C46" s="97"/>
      <c r="D46" s="250"/>
      <c r="E46" s="251"/>
      <c r="F46" s="252"/>
      <c r="G46" s="250"/>
      <c r="H46" s="253"/>
      <c r="I46" s="101"/>
      <c r="J46" s="101"/>
      <c r="K46" s="108"/>
    </row>
    <row r="47" spans="1:11" ht="13.25" customHeight="1">
      <c r="A47" s="102" t="s">
        <v>162</v>
      </c>
      <c r="B47" s="122">
        <f>B46+1</f>
        <v>43</v>
      </c>
      <c r="C47" s="103" t="s">
        <v>72</v>
      </c>
      <c r="D47" s="254"/>
      <c r="E47" s="255"/>
      <c r="F47" s="256"/>
      <c r="G47" s="254"/>
      <c r="H47" s="257"/>
      <c r="I47" s="104"/>
      <c r="J47" s="104"/>
      <c r="K47" s="109"/>
    </row>
    <row r="48" spans="1:11" ht="13.25" customHeight="1">
      <c r="A48" s="94"/>
      <c r="B48" s="121">
        <f>B47+1</f>
        <v>44</v>
      </c>
      <c r="C48" s="95" t="s">
        <v>73</v>
      </c>
      <c r="D48" s="246"/>
      <c r="E48" s="247"/>
      <c r="F48" s="248"/>
      <c r="G48" s="246"/>
      <c r="H48" s="249"/>
      <c r="I48" s="100"/>
      <c r="J48" s="100"/>
      <c r="K48" s="107"/>
    </row>
    <row r="49" spans="1:11" ht="13.25" customHeight="1">
      <c r="A49" s="94"/>
      <c r="B49" s="94">
        <f t="shared" si="0"/>
        <v>45</v>
      </c>
      <c r="C49" s="95" t="s">
        <v>74</v>
      </c>
      <c r="D49" s="246"/>
      <c r="E49" s="247"/>
      <c r="F49" s="248"/>
      <c r="G49" s="246"/>
      <c r="H49" s="249"/>
      <c r="I49" s="100"/>
      <c r="J49" s="100"/>
      <c r="K49" s="107"/>
    </row>
    <row r="50" spans="1:11" ht="13.25" customHeight="1">
      <c r="A50" s="94"/>
      <c r="B50" s="94">
        <f t="shared" si="0"/>
        <v>46</v>
      </c>
      <c r="C50" s="95" t="s">
        <v>75</v>
      </c>
      <c r="D50" s="246"/>
      <c r="E50" s="247"/>
      <c r="F50" s="248"/>
      <c r="G50" s="246"/>
      <c r="H50" s="249"/>
      <c r="I50" s="100"/>
      <c r="J50" s="100"/>
      <c r="K50" s="107"/>
    </row>
    <row r="51" spans="1:11" ht="13.25" customHeight="1">
      <c r="A51" s="94"/>
      <c r="B51" s="94">
        <f t="shared" si="0"/>
        <v>47</v>
      </c>
      <c r="C51" s="95" t="s">
        <v>136</v>
      </c>
      <c r="D51" s="246"/>
      <c r="E51" s="247"/>
      <c r="F51" s="248"/>
      <c r="G51" s="246"/>
      <c r="H51" s="249"/>
      <c r="I51" s="100"/>
      <c r="J51" s="100"/>
      <c r="K51" s="107"/>
    </row>
    <row r="52" spans="1:11" ht="13.25" customHeight="1">
      <c r="A52" s="96"/>
      <c r="B52" s="96">
        <f t="shared" si="0"/>
        <v>48</v>
      </c>
      <c r="C52" s="97"/>
      <c r="D52" s="250"/>
      <c r="E52" s="251"/>
      <c r="F52" s="252"/>
      <c r="G52" s="250"/>
      <c r="H52" s="253"/>
      <c r="I52" s="101"/>
      <c r="J52" s="101"/>
      <c r="K52" s="108"/>
    </row>
    <row r="53" spans="1:11" ht="13.25" customHeight="1">
      <c r="A53" s="102" t="s">
        <v>164</v>
      </c>
      <c r="B53" s="122">
        <f>B52+1</f>
        <v>49</v>
      </c>
      <c r="C53" s="103" t="s">
        <v>72</v>
      </c>
      <c r="D53" s="254"/>
      <c r="E53" s="255"/>
      <c r="F53" s="256"/>
      <c r="G53" s="254"/>
      <c r="H53" s="257"/>
      <c r="I53" s="104"/>
      <c r="J53" s="104"/>
      <c r="K53" s="109"/>
    </row>
    <row r="54" spans="1:11" ht="13.25" customHeight="1">
      <c r="A54" s="94"/>
      <c r="B54" s="121">
        <f>B53+1</f>
        <v>50</v>
      </c>
      <c r="C54" s="95" t="s">
        <v>73</v>
      </c>
      <c r="D54" s="246"/>
      <c r="E54" s="247"/>
      <c r="F54" s="248"/>
      <c r="G54" s="246"/>
      <c r="H54" s="249"/>
      <c r="I54" s="100"/>
      <c r="J54" s="100"/>
      <c r="K54" s="107"/>
    </row>
    <row r="55" spans="1:11" ht="13.25" customHeight="1">
      <c r="A55" s="94"/>
      <c r="B55" s="94">
        <f t="shared" si="0"/>
        <v>51</v>
      </c>
      <c r="C55" s="95" t="s">
        <v>74</v>
      </c>
      <c r="D55" s="246"/>
      <c r="E55" s="247"/>
      <c r="F55" s="248"/>
      <c r="G55" s="246"/>
      <c r="H55" s="249"/>
      <c r="I55" s="100"/>
      <c r="J55" s="100"/>
      <c r="K55" s="107"/>
    </row>
    <row r="56" spans="1:11" ht="13.25" customHeight="1">
      <c r="A56" s="94"/>
      <c r="B56" s="94">
        <f t="shared" si="0"/>
        <v>52</v>
      </c>
      <c r="C56" s="95" t="s">
        <v>75</v>
      </c>
      <c r="D56" s="246"/>
      <c r="E56" s="247"/>
      <c r="F56" s="248"/>
      <c r="G56" s="246"/>
      <c r="H56" s="249"/>
      <c r="I56" s="100"/>
      <c r="J56" s="100"/>
      <c r="K56" s="107"/>
    </row>
    <row r="57" spans="1:11" ht="13.25" customHeight="1">
      <c r="A57" s="96"/>
      <c r="B57" s="96">
        <f t="shared" si="0"/>
        <v>53</v>
      </c>
      <c r="C57" s="97" t="s">
        <v>136</v>
      </c>
      <c r="D57" s="250"/>
      <c r="E57" s="251"/>
      <c r="F57" s="252"/>
      <c r="G57" s="250"/>
      <c r="H57" s="253"/>
      <c r="I57" s="101"/>
      <c r="J57" s="101"/>
      <c r="K57" s="108"/>
    </row>
    <row r="58" spans="1:11" ht="13.25" customHeight="1">
      <c r="A58" s="258"/>
      <c r="B58" s="259"/>
      <c r="C58" s="305" t="s">
        <v>85</v>
      </c>
      <c r="D58" s="306"/>
      <c r="E58" s="306"/>
      <c r="F58" s="306"/>
      <c r="G58" s="306"/>
      <c r="H58" s="307"/>
      <c r="I58" s="112">
        <f>SUM(I5:I57)</f>
        <v>0</v>
      </c>
      <c r="J58" s="112">
        <f>SUM(J5:J57)</f>
        <v>0</v>
      </c>
      <c r="K58" s="263" t="s">
        <v>170</v>
      </c>
    </row>
    <row r="59" spans="1:11" ht="13.25" customHeight="1">
      <c r="A59" s="260"/>
      <c r="B59" s="261"/>
      <c r="C59" s="261"/>
      <c r="D59" s="261"/>
      <c r="E59" s="261"/>
      <c r="F59" s="261"/>
      <c r="G59" s="261"/>
      <c r="H59" s="261"/>
      <c r="I59" s="262" t="s">
        <v>86</v>
      </c>
      <c r="J59" s="261"/>
      <c r="K59" s="261"/>
    </row>
  </sheetData>
  <mergeCells count="2">
    <mergeCell ref="C58:H58"/>
    <mergeCell ref="A2:H3"/>
  </mergeCells>
  <phoneticPr fontId="0" type="noConversion"/>
  <pageMargins left="0.70866141732283472" right="0.39370078740157483" top="0.39370078740157483" bottom="0.39370078740157483"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dimension ref="A1:J47"/>
  <sheetViews>
    <sheetView topLeftCell="A40" workbookViewId="0">
      <selection activeCell="C54" sqref="C54"/>
    </sheetView>
  </sheetViews>
  <sheetFormatPr defaultColWidth="8.90625" defaultRowHeight="14"/>
  <cols>
    <col min="1" max="1" width="2.36328125" style="10" customWidth="1"/>
    <col min="2" max="9" width="8.90625" style="10" customWidth="1"/>
    <col min="10" max="10" width="23.453125" style="10" customWidth="1"/>
    <col min="11" max="16384" width="8.90625" style="10"/>
  </cols>
  <sheetData>
    <row r="1" spans="1:10">
      <c r="A1" s="310" t="s">
        <v>87</v>
      </c>
      <c r="B1" s="310"/>
      <c r="C1" s="310"/>
      <c r="D1" s="310"/>
      <c r="E1" s="310"/>
      <c r="F1" s="310"/>
      <c r="G1" s="310"/>
      <c r="H1" s="310"/>
      <c r="I1" s="310"/>
      <c r="J1" s="310"/>
    </row>
    <row r="2" spans="1:10" ht="12" customHeight="1">
      <c r="A2" s="11" t="s">
        <v>92</v>
      </c>
      <c r="B2" s="314" t="s">
        <v>93</v>
      </c>
      <c r="C2" s="314"/>
      <c r="D2" s="314"/>
      <c r="E2" s="314"/>
      <c r="F2" s="314"/>
      <c r="G2" s="314"/>
      <c r="H2" s="314"/>
      <c r="I2" s="314"/>
      <c r="J2" s="314"/>
    </row>
    <row r="3" spans="1:10" ht="23" customHeight="1">
      <c r="A3" s="12" t="s">
        <v>92</v>
      </c>
      <c r="B3" s="312" t="s">
        <v>94</v>
      </c>
      <c r="C3" s="312"/>
      <c r="D3" s="312"/>
      <c r="E3" s="312"/>
      <c r="F3" s="312"/>
      <c r="G3" s="312"/>
      <c r="H3" s="312"/>
      <c r="I3" s="312"/>
      <c r="J3" s="312"/>
    </row>
    <row r="4" spans="1:10" ht="12" customHeight="1">
      <c r="A4" s="15" t="s">
        <v>92</v>
      </c>
      <c r="B4" s="311" t="s">
        <v>95</v>
      </c>
      <c r="C4" s="311"/>
      <c r="D4" s="311"/>
      <c r="E4" s="311"/>
      <c r="F4" s="311"/>
      <c r="G4" s="311"/>
      <c r="H4" s="311"/>
      <c r="I4" s="311"/>
      <c r="J4" s="311"/>
    </row>
    <row r="5" spans="1:10" ht="12" customHeight="1">
      <c r="A5" s="15" t="s">
        <v>92</v>
      </c>
      <c r="B5" s="311" t="s">
        <v>96</v>
      </c>
      <c r="C5" s="311"/>
      <c r="D5" s="311"/>
      <c r="E5" s="311"/>
      <c r="F5" s="311"/>
      <c r="G5" s="311"/>
      <c r="H5" s="311"/>
      <c r="I5" s="311"/>
      <c r="J5" s="311"/>
    </row>
    <row r="6" spans="1:10" ht="23" customHeight="1">
      <c r="A6" s="13" t="s">
        <v>92</v>
      </c>
      <c r="B6" s="313" t="s">
        <v>97</v>
      </c>
      <c r="C6" s="313"/>
      <c r="D6" s="313"/>
      <c r="E6" s="313"/>
      <c r="F6" s="313"/>
      <c r="G6" s="313"/>
      <c r="H6" s="313"/>
      <c r="I6" s="313"/>
      <c r="J6" s="313"/>
    </row>
    <row r="7" spans="1:10" ht="23" customHeight="1">
      <c r="A7" s="13" t="s">
        <v>92</v>
      </c>
      <c r="B7" s="313" t="s">
        <v>98</v>
      </c>
      <c r="C7" s="313"/>
      <c r="D7" s="313"/>
      <c r="E7" s="313"/>
      <c r="F7" s="313"/>
      <c r="G7" s="313"/>
      <c r="H7" s="313"/>
      <c r="I7" s="313"/>
      <c r="J7" s="313"/>
    </row>
    <row r="8" spans="1:10" ht="32" customHeight="1">
      <c r="A8" s="13" t="s">
        <v>92</v>
      </c>
      <c r="B8" s="313" t="s">
        <v>99</v>
      </c>
      <c r="C8" s="313"/>
      <c r="D8" s="313"/>
      <c r="E8" s="313"/>
      <c r="F8" s="313"/>
      <c r="G8" s="313"/>
      <c r="H8" s="313"/>
      <c r="I8" s="313"/>
      <c r="J8" s="313"/>
    </row>
    <row r="9" spans="1:10" ht="32" customHeight="1">
      <c r="A9" s="13" t="s">
        <v>92</v>
      </c>
      <c r="B9" s="315" t="s">
        <v>100</v>
      </c>
      <c r="C9" s="315"/>
      <c r="D9" s="315"/>
      <c r="E9" s="315"/>
      <c r="F9" s="315"/>
      <c r="G9" s="315"/>
      <c r="H9" s="315"/>
      <c r="I9" s="315"/>
      <c r="J9" s="315"/>
    </row>
    <row r="10" spans="1:10" ht="12" customHeight="1">
      <c r="A10" s="14" t="s">
        <v>92</v>
      </c>
      <c r="B10" s="1" t="s">
        <v>101</v>
      </c>
    </row>
    <row r="11" spans="1:10" ht="12" customHeight="1">
      <c r="A11" s="14" t="s">
        <v>92</v>
      </c>
      <c r="B11" s="1" t="s">
        <v>102</v>
      </c>
    </row>
    <row r="12" spans="1:10" ht="8" customHeight="1">
      <c r="B12" s="1"/>
    </row>
    <row r="13" spans="1:10">
      <c r="A13" s="264" t="s">
        <v>88</v>
      </c>
      <c r="B13" s="265"/>
      <c r="C13" s="265"/>
      <c r="D13" s="265"/>
      <c r="E13" s="265"/>
      <c r="F13" s="265"/>
      <c r="G13" s="265"/>
      <c r="H13" s="265"/>
      <c r="I13" s="265"/>
      <c r="J13" s="265"/>
    </row>
    <row r="14" spans="1:10" ht="12" customHeight="1">
      <c r="A14" s="12" t="s">
        <v>92</v>
      </c>
      <c r="B14" s="1" t="s">
        <v>103</v>
      </c>
    </row>
    <row r="15" spans="1:10" ht="12" customHeight="1">
      <c r="A15" s="12" t="s">
        <v>92</v>
      </c>
      <c r="B15" s="1" t="s">
        <v>104</v>
      </c>
    </row>
    <row r="16" spans="1:10" ht="12" customHeight="1">
      <c r="A16" s="12" t="s">
        <v>92</v>
      </c>
      <c r="B16" s="1" t="s">
        <v>105</v>
      </c>
    </row>
    <row r="17" spans="1:10" ht="12" customHeight="1">
      <c r="A17" s="12" t="s">
        <v>92</v>
      </c>
      <c r="B17" s="1" t="s">
        <v>106</v>
      </c>
    </row>
    <row r="18" spans="1:10" ht="23" customHeight="1">
      <c r="A18" s="12" t="s">
        <v>92</v>
      </c>
      <c r="B18" s="312" t="s">
        <v>107</v>
      </c>
      <c r="C18" s="312"/>
      <c r="D18" s="312"/>
      <c r="E18" s="312"/>
      <c r="F18" s="312"/>
      <c r="G18" s="312"/>
      <c r="H18" s="312"/>
      <c r="I18" s="312"/>
      <c r="J18" s="312"/>
    </row>
    <row r="19" spans="1:10" ht="12" customHeight="1">
      <c r="A19" s="12" t="s">
        <v>92</v>
      </c>
      <c r="B19" s="1" t="s">
        <v>108</v>
      </c>
    </row>
    <row r="20" spans="1:10" ht="8" customHeight="1">
      <c r="B20" s="1"/>
    </row>
    <row r="21" spans="1:10">
      <c r="A21" s="264" t="s">
        <v>89</v>
      </c>
      <c r="B21" s="265"/>
      <c r="C21" s="265"/>
      <c r="D21" s="265"/>
      <c r="E21" s="265"/>
      <c r="F21" s="265"/>
      <c r="G21" s="265"/>
      <c r="H21" s="265"/>
      <c r="I21" s="265"/>
      <c r="J21" s="265"/>
    </row>
    <row r="22" spans="1:10" ht="23" customHeight="1">
      <c r="A22" s="12" t="s">
        <v>92</v>
      </c>
      <c r="B22" s="312" t="s">
        <v>109</v>
      </c>
      <c r="C22" s="312"/>
      <c r="D22" s="312"/>
      <c r="E22" s="312"/>
      <c r="F22" s="312"/>
      <c r="G22" s="312"/>
      <c r="H22" s="312"/>
      <c r="I22" s="312"/>
      <c r="J22" s="312"/>
    </row>
    <row r="23" spans="1:10" ht="23" customHeight="1">
      <c r="A23" s="12" t="s">
        <v>92</v>
      </c>
      <c r="B23" s="312" t="s">
        <v>110</v>
      </c>
      <c r="C23" s="312"/>
      <c r="D23" s="312"/>
      <c r="E23" s="312"/>
      <c r="F23" s="312"/>
      <c r="G23" s="312"/>
      <c r="H23" s="312"/>
      <c r="I23" s="312"/>
      <c r="J23" s="312"/>
    </row>
    <row r="24" spans="1:10" ht="32" customHeight="1">
      <c r="A24" s="12" t="s">
        <v>92</v>
      </c>
      <c r="B24" s="312" t="s">
        <v>111</v>
      </c>
      <c r="C24" s="312"/>
      <c r="D24" s="312"/>
      <c r="E24" s="312"/>
      <c r="F24" s="312"/>
      <c r="G24" s="312"/>
      <c r="H24" s="312"/>
      <c r="I24" s="312"/>
      <c r="J24" s="312"/>
    </row>
    <row r="25" spans="1:10" ht="12" customHeight="1">
      <c r="A25" s="12" t="s">
        <v>92</v>
      </c>
      <c r="B25" s="1" t="s">
        <v>112</v>
      </c>
    </row>
    <row r="26" spans="1:10" ht="12" customHeight="1">
      <c r="A26" s="12" t="s">
        <v>92</v>
      </c>
      <c r="B26" s="1" t="s">
        <v>113</v>
      </c>
    </row>
    <row r="27" spans="1:10" ht="32" customHeight="1">
      <c r="A27" s="12" t="s">
        <v>92</v>
      </c>
      <c r="B27" s="312" t="s">
        <v>114</v>
      </c>
      <c r="C27" s="312"/>
      <c r="D27" s="312"/>
      <c r="E27" s="312"/>
      <c r="F27" s="312"/>
      <c r="G27" s="312"/>
      <c r="H27" s="312"/>
      <c r="I27" s="312"/>
      <c r="J27" s="312"/>
    </row>
    <row r="28" spans="1:10" ht="12" customHeight="1">
      <c r="A28" s="13" t="s">
        <v>92</v>
      </c>
      <c r="B28" s="9" t="s">
        <v>115</v>
      </c>
    </row>
    <row r="29" spans="1:10" ht="12" customHeight="1">
      <c r="A29" s="12" t="s">
        <v>92</v>
      </c>
      <c r="B29" s="9" t="s">
        <v>116</v>
      </c>
    </row>
    <row r="30" spans="1:10" ht="12" customHeight="1">
      <c r="A30" s="12" t="s">
        <v>92</v>
      </c>
      <c r="B30" s="9" t="s">
        <v>117</v>
      </c>
    </row>
    <row r="31" spans="1:10" ht="12" customHeight="1">
      <c r="A31" s="12" t="s">
        <v>92</v>
      </c>
      <c r="B31" s="1" t="s">
        <v>118</v>
      </c>
    </row>
    <row r="32" spans="1:10" ht="23" customHeight="1">
      <c r="A32" s="12" t="s">
        <v>92</v>
      </c>
      <c r="B32" s="312" t="s">
        <v>119</v>
      </c>
      <c r="C32" s="312"/>
      <c r="D32" s="312"/>
      <c r="E32" s="312"/>
      <c r="F32" s="312"/>
      <c r="G32" s="312"/>
      <c r="H32" s="312"/>
      <c r="I32" s="312"/>
      <c r="J32" s="312"/>
    </row>
    <row r="33" spans="1:10">
      <c r="A33" s="264" t="s">
        <v>90</v>
      </c>
      <c r="B33" s="265"/>
      <c r="C33" s="265"/>
      <c r="D33" s="265"/>
      <c r="E33" s="265"/>
      <c r="F33" s="265"/>
      <c r="G33" s="265"/>
      <c r="H33" s="265"/>
      <c r="I33" s="265"/>
      <c r="J33" s="265"/>
    </row>
    <row r="34" spans="1:10" ht="23" customHeight="1">
      <c r="A34" s="13" t="s">
        <v>92</v>
      </c>
      <c r="B34" s="313" t="s">
        <v>120</v>
      </c>
      <c r="C34" s="313"/>
      <c r="D34" s="313"/>
      <c r="E34" s="313"/>
      <c r="F34" s="313"/>
      <c r="G34" s="313"/>
      <c r="H34" s="313"/>
      <c r="I34" s="313"/>
      <c r="J34" s="313"/>
    </row>
    <row r="35" spans="1:10" ht="23" customHeight="1">
      <c r="A35" s="13" t="s">
        <v>92</v>
      </c>
      <c r="B35" s="313" t="s">
        <v>121</v>
      </c>
      <c r="C35" s="313"/>
      <c r="D35" s="313"/>
      <c r="E35" s="313"/>
      <c r="F35" s="313"/>
      <c r="G35" s="313"/>
      <c r="H35" s="313"/>
      <c r="I35" s="313"/>
      <c r="J35" s="313"/>
    </row>
    <row r="36" spans="1:10" ht="23" customHeight="1">
      <c r="A36" s="13" t="s">
        <v>92</v>
      </c>
      <c r="B36" s="313" t="s">
        <v>122</v>
      </c>
      <c r="C36" s="313"/>
      <c r="D36" s="313"/>
      <c r="E36" s="313"/>
      <c r="F36" s="313"/>
      <c r="G36" s="313"/>
      <c r="H36" s="313"/>
      <c r="I36" s="313"/>
      <c r="J36" s="313"/>
    </row>
    <row r="37" spans="1:10" ht="12" customHeight="1">
      <c r="A37" s="12" t="s">
        <v>92</v>
      </c>
      <c r="B37" s="1" t="s">
        <v>123</v>
      </c>
    </row>
    <row r="38" spans="1:10" ht="23" customHeight="1">
      <c r="A38" s="12" t="s">
        <v>92</v>
      </c>
      <c r="B38" s="312" t="s">
        <v>110</v>
      </c>
      <c r="C38" s="312"/>
      <c r="D38" s="312"/>
      <c r="E38" s="312"/>
      <c r="F38" s="312"/>
      <c r="G38" s="312"/>
      <c r="H38" s="312"/>
      <c r="I38" s="312"/>
      <c r="J38" s="312"/>
    </row>
    <row r="39" spans="1:10" ht="32" customHeight="1">
      <c r="A39" s="12" t="s">
        <v>92</v>
      </c>
      <c r="B39" s="312" t="s">
        <v>124</v>
      </c>
      <c r="C39" s="312"/>
      <c r="D39" s="312"/>
      <c r="E39" s="312"/>
      <c r="F39" s="312"/>
      <c r="G39" s="312"/>
      <c r="H39" s="312"/>
      <c r="I39" s="312"/>
      <c r="J39" s="312"/>
    </row>
    <row r="40" spans="1:10" ht="12" customHeight="1">
      <c r="A40" s="12" t="s">
        <v>92</v>
      </c>
      <c r="B40" s="1" t="s">
        <v>112</v>
      </c>
    </row>
    <row r="41" spans="1:10" ht="23" customHeight="1">
      <c r="A41" s="12" t="s">
        <v>92</v>
      </c>
      <c r="B41" s="312" t="s">
        <v>125</v>
      </c>
      <c r="C41" s="312"/>
      <c r="D41" s="312"/>
      <c r="E41" s="312"/>
      <c r="F41" s="312"/>
      <c r="G41" s="312"/>
      <c r="H41" s="312"/>
      <c r="I41" s="312"/>
      <c r="J41" s="312"/>
    </row>
    <row r="42" spans="1:10" ht="23" customHeight="1">
      <c r="A42" s="12" t="s">
        <v>92</v>
      </c>
      <c r="B42" s="312" t="s">
        <v>126</v>
      </c>
      <c r="C42" s="312"/>
      <c r="D42" s="312"/>
      <c r="E42" s="312"/>
      <c r="F42" s="312"/>
      <c r="G42" s="312"/>
      <c r="H42" s="312"/>
      <c r="I42" s="312"/>
      <c r="J42" s="312"/>
    </row>
    <row r="43" spans="1:10" ht="32" customHeight="1">
      <c r="A43" s="12" t="s">
        <v>92</v>
      </c>
      <c r="B43" s="312" t="s">
        <v>127</v>
      </c>
      <c r="C43" s="312"/>
      <c r="D43" s="312"/>
      <c r="E43" s="312"/>
      <c r="F43" s="312"/>
      <c r="G43" s="312"/>
      <c r="H43" s="312"/>
      <c r="I43" s="312"/>
      <c r="J43" s="312"/>
    </row>
    <row r="44" spans="1:10" ht="32" customHeight="1">
      <c r="A44" s="12" t="s">
        <v>92</v>
      </c>
      <c r="B44" s="312" t="s">
        <v>128</v>
      </c>
      <c r="C44" s="312"/>
      <c r="D44" s="312"/>
      <c r="E44" s="312"/>
      <c r="F44" s="312"/>
      <c r="G44" s="312"/>
      <c r="H44" s="312"/>
      <c r="I44" s="312"/>
      <c r="J44" s="312"/>
    </row>
    <row r="45" spans="1:10" ht="23" customHeight="1">
      <c r="A45" s="12" t="s">
        <v>92</v>
      </c>
      <c r="B45" s="312" t="s">
        <v>129</v>
      </c>
      <c r="C45" s="312"/>
      <c r="D45" s="312"/>
      <c r="E45" s="312"/>
      <c r="F45" s="312"/>
      <c r="G45" s="312"/>
      <c r="H45" s="312"/>
      <c r="I45" s="312"/>
      <c r="J45" s="312"/>
    </row>
    <row r="46" spans="1:10" ht="8" customHeight="1">
      <c r="B46" s="1"/>
    </row>
    <row r="47" spans="1:10">
      <c r="A47" s="266" t="s">
        <v>91</v>
      </c>
      <c r="B47" s="265"/>
      <c r="C47" s="265"/>
      <c r="D47" s="265"/>
      <c r="E47" s="265"/>
      <c r="F47" s="265"/>
      <c r="G47" s="265"/>
      <c r="H47" s="265"/>
      <c r="I47" s="265"/>
      <c r="J47" s="265"/>
    </row>
  </sheetData>
  <mergeCells count="25">
    <mergeCell ref="B44:J44"/>
    <mergeCell ref="B45:J45"/>
    <mergeCell ref="B36:J36"/>
    <mergeCell ref="B38:J38"/>
    <mergeCell ref="B39:J39"/>
    <mergeCell ref="B41:J41"/>
    <mergeCell ref="B42:J42"/>
    <mergeCell ref="B43:J43"/>
    <mergeCell ref="B34:J34"/>
    <mergeCell ref="B2:J2"/>
    <mergeCell ref="B3:J3"/>
    <mergeCell ref="B35:J35"/>
    <mergeCell ref="B6:J6"/>
    <mergeCell ref="B7:J7"/>
    <mergeCell ref="B8:J8"/>
    <mergeCell ref="B9:J9"/>
    <mergeCell ref="B18:J18"/>
    <mergeCell ref="B22:J22"/>
    <mergeCell ref="A1:J1"/>
    <mergeCell ref="B4:J4"/>
    <mergeCell ref="B5:J5"/>
    <mergeCell ref="B32:J32"/>
    <mergeCell ref="B23:J23"/>
    <mergeCell ref="B24:J24"/>
    <mergeCell ref="B27:J27"/>
  </mergeCells>
  <phoneticPr fontId="0" type="noConversion"/>
  <pageMargins left="0.70866141732283472" right="0.70866141732283472" top="0.39370078740157483" bottom="0.39370078740157483" header="0.31496062992125984" footer="0.31496062992125984"/>
  <pageSetup paperSize="9" scale="90"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4</vt:i4>
      </vt:variant>
      <vt:variant>
        <vt:lpstr>Navngivne områder</vt:lpstr>
      </vt:variant>
      <vt:variant>
        <vt:i4>3</vt:i4>
      </vt:variant>
    </vt:vector>
  </HeadingPairs>
  <TitlesOfParts>
    <vt:vector size="7" baseType="lpstr">
      <vt:lpstr>Side 1</vt:lpstr>
      <vt:lpstr>Side2.1</vt:lpstr>
      <vt:lpstr>Side 3 - Vedligehold</vt:lpstr>
      <vt:lpstr>Side 4</vt:lpstr>
      <vt:lpstr>'Side 1'!Udskriftsområde</vt:lpstr>
      <vt:lpstr>'Side 3 - Vedligehold'!Udskriftsområde</vt:lpstr>
      <vt:lpstr>Side2.1!Udskriftsområde</vt:lpstr>
    </vt:vector>
  </TitlesOfParts>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dc:creator>
  <cp:lastModifiedBy>Fredrik Mikkelsen</cp:lastModifiedBy>
  <cp:lastPrinted>2017-06-02T15:16:27Z</cp:lastPrinted>
  <dcterms:created xsi:type="dcterms:W3CDTF">2010-02-12T06:28:13Z</dcterms:created>
  <dcterms:modified xsi:type="dcterms:W3CDTF">2019-02-13T18:44:12Z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24fe8368-b524-4d42-a2a8-57c2c1638d86</vt:lpwstr>
  </property>
</Properties>
</file>