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60" yWindow="-255" windowWidth="18450" windowHeight="12840"/>
  </bookViews>
  <sheets>
    <sheet name="Tabelle1" sheetId="1" r:id="rId1"/>
  </sheets>
  <calcPr calcId="125725"/>
</workbook>
</file>

<file path=xl/calcChain.xml><?xml version="1.0" encoding="utf-8"?>
<calcChain xmlns="http://schemas.openxmlformats.org/spreadsheetml/2006/main">
  <c r="N23" i="1"/>
  <c r="P35"/>
  <c r="Q35"/>
  <c r="O35"/>
  <c r="P42"/>
  <c r="Q42"/>
  <c r="O42"/>
  <c r="P45"/>
  <c r="Q45"/>
  <c r="O45"/>
  <c r="N44"/>
  <c r="N42"/>
  <c r="N41"/>
  <c r="P34"/>
  <c r="Q34"/>
  <c r="O34"/>
  <c r="N36"/>
  <c r="N37"/>
  <c r="N38"/>
  <c r="N39"/>
  <c r="N40"/>
  <c r="N43"/>
  <c r="N46"/>
  <c r="N4"/>
  <c r="N30"/>
  <c r="N29"/>
  <c r="N31"/>
  <c r="N28"/>
  <c r="N26"/>
  <c r="N25"/>
  <c r="N27"/>
  <c r="N24"/>
  <c r="O20"/>
  <c r="Q19"/>
  <c r="Q15"/>
  <c r="P15"/>
  <c r="O15"/>
  <c r="Q14"/>
  <c r="P14"/>
  <c r="O14"/>
  <c r="P17"/>
  <c r="O17"/>
  <c r="Q18"/>
  <c r="O18"/>
  <c r="P16"/>
  <c r="O16"/>
  <c r="Q13"/>
  <c r="P13"/>
  <c r="O13"/>
  <c r="N17"/>
  <c r="N35" l="1"/>
  <c r="N34"/>
  <c r="N45"/>
  <c r="N20"/>
  <c r="N19"/>
  <c r="N15"/>
  <c r="N14"/>
  <c r="N18"/>
  <c r="N16"/>
  <c r="N13"/>
  <c r="O12"/>
  <c r="N12"/>
  <c r="Q12"/>
  <c r="P12"/>
</calcChain>
</file>

<file path=xl/sharedStrings.xml><?xml version="1.0" encoding="utf-8"?>
<sst xmlns="http://schemas.openxmlformats.org/spreadsheetml/2006/main" count="152" uniqueCount="81">
  <si>
    <t>Entwickler</t>
  </si>
  <si>
    <t>Products</t>
  </si>
  <si>
    <t>Version</t>
  </si>
  <si>
    <t>Release</t>
  </si>
  <si>
    <t>Bugs</t>
  </si>
  <si>
    <t>ID</t>
  </si>
  <si>
    <t>Name</t>
  </si>
  <si>
    <t>Estimated</t>
  </si>
  <si>
    <t>Done</t>
  </si>
  <si>
    <t>Entwickler 1</t>
  </si>
  <si>
    <t>Entwickler 2</t>
  </si>
  <si>
    <t>Entwickler 3</t>
  </si>
  <si>
    <t>Produkt A</t>
  </si>
  <si>
    <t>1.0.0</t>
  </si>
  <si>
    <t>2.0.0</t>
  </si>
  <si>
    <t>Produkt B</t>
  </si>
  <si>
    <t>Produkt C</t>
  </si>
  <si>
    <t>1.5.0</t>
  </si>
  <si>
    <t>Aktivitäten</t>
  </si>
  <si>
    <t>Bug ID</t>
  </si>
  <si>
    <t>Wer</t>
  </si>
  <si>
    <t>Datum</t>
  </si>
  <si>
    <t>Produkt</t>
  </si>
  <si>
    <t>Version/Release</t>
  </si>
  <si>
    <t>A</t>
  </si>
  <si>
    <t>Priorität</t>
  </si>
  <si>
    <t>Bug A - 1</t>
  </si>
  <si>
    <t>Bug A - 2</t>
  </si>
  <si>
    <t>Bug A - 3</t>
  </si>
  <si>
    <t>Bug A - 4</t>
  </si>
  <si>
    <t>Bug B - 1</t>
  </si>
  <si>
    <t>Bug B - 2</t>
  </si>
  <si>
    <t>Bug B - 3</t>
  </si>
  <si>
    <t>Bug C - 1</t>
  </si>
  <si>
    <t>Bug C - 2</t>
  </si>
  <si>
    <t>B</t>
  </si>
  <si>
    <t>C</t>
  </si>
  <si>
    <t>Kennzahlen</t>
  </si>
  <si>
    <t>Offene Bugs</t>
  </si>
  <si>
    <t xml:space="preserve">    Priorität 1</t>
  </si>
  <si>
    <t xml:space="preserve">    Priorität 2</t>
  </si>
  <si>
    <t xml:space="preserve">    Priorität 3</t>
  </si>
  <si>
    <t xml:space="preserve">    Priorität 4</t>
  </si>
  <si>
    <t xml:space="preserve">    Priorität 5</t>
  </si>
  <si>
    <t>Aufwände-Ist</t>
  </si>
  <si>
    <t xml:space="preserve">        Produkt A</t>
  </si>
  <si>
    <t xml:space="preserve">    Alle</t>
  </si>
  <si>
    <t xml:space="preserve">        Produkt B</t>
  </si>
  <si>
    <t xml:space="preserve">        Produkt C</t>
  </si>
  <si>
    <t xml:space="preserve">            1.0.0</t>
  </si>
  <si>
    <t xml:space="preserve">            2.0.0</t>
  </si>
  <si>
    <t xml:space="preserve">            1.5.0</t>
  </si>
  <si>
    <t>Aufwände-Plan</t>
  </si>
  <si>
    <t>Bug C - 3</t>
  </si>
  <si>
    <t>Bug C - 4</t>
  </si>
  <si>
    <t>Bug C - 5</t>
  </si>
  <si>
    <t>Bug C - 6</t>
  </si>
  <si>
    <t>Bug C - 7</t>
  </si>
  <si>
    <t>Grund</t>
  </si>
  <si>
    <t>Normaler Bug</t>
  </si>
  <si>
    <t>Bug ohne Änderungen</t>
  </si>
  <si>
    <t>Bug neu assigned</t>
  </si>
  <si>
    <t>Bug Planaufwand positiv</t>
  </si>
  <si>
    <t>Bug Planaufwand negativ</t>
  </si>
  <si>
    <t>Bug status WONT-FIX</t>
  </si>
  <si>
    <t>Restaufwände</t>
  </si>
  <si>
    <t xml:space="preserve">        P1</t>
  </si>
  <si>
    <t xml:space="preserve">        P2</t>
  </si>
  <si>
    <t xml:space="preserve">        P3</t>
  </si>
  <si>
    <t xml:space="preserve">        P4</t>
  </si>
  <si>
    <t xml:space="preserve">        P5</t>
  </si>
  <si>
    <t>Offen?</t>
  </si>
  <si>
    <t>Nein</t>
  </si>
  <si>
    <t>Ja</t>
  </si>
  <si>
    <t xml:space="preserve">            10</t>
  </si>
  <si>
    <t xml:space="preserve">            06</t>
  </si>
  <si>
    <t xml:space="preserve">            11</t>
  </si>
  <si>
    <t xml:space="preserve">            12</t>
  </si>
  <si>
    <t xml:space="preserve">            13</t>
  </si>
  <si>
    <t xml:space="preserve">            08</t>
  </si>
  <si>
    <t xml:space="preserve">           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</si>
</sst>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5" xfId="0" applyNumberFormat="1" applyBorder="1"/>
    <xf numFmtId="16" fontId="0" fillId="0" borderId="5" xfId="0" applyNumberFormat="1" applyFont="1" applyBorder="1"/>
    <xf numFmtId="16" fontId="0" fillId="0" borderId="8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 vertical="center"/>
    </xf>
    <xf numFmtId="2" fontId="0" fillId="0" borderId="0" xfId="0" applyNumberFormat="1" applyBorder="1"/>
    <xf numFmtId="0" fontId="0" fillId="0" borderId="5" xfId="0" applyFill="1" applyBorder="1"/>
    <xf numFmtId="2" fontId="0" fillId="0" borderId="5" xfId="0" applyNumberFormat="1" applyBorder="1"/>
    <xf numFmtId="0" fontId="0" fillId="0" borderId="7" xfId="0" applyFill="1" applyBorder="1"/>
    <xf numFmtId="49" fontId="0" fillId="0" borderId="0" xfId="0" applyNumberFormat="1" applyFont="1" applyBorder="1"/>
    <xf numFmtId="0" fontId="0" fillId="0" borderId="4" xfId="0" applyFont="1" applyFill="1" applyBorder="1"/>
    <xf numFmtId="0" fontId="0" fillId="0" borderId="0" xfId="0" applyFont="1" applyFill="1" applyBorder="1"/>
    <xf numFmtId="49" fontId="0" fillId="0" borderId="0" xfId="0" applyNumberFormat="1" applyBorder="1"/>
    <xf numFmtId="0" fontId="0" fillId="0" borderId="6" xfId="0" applyFont="1" applyFill="1" applyBorder="1"/>
    <xf numFmtId="0" fontId="0" fillId="0" borderId="7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8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6"/>
  <sheetViews>
    <sheetView tabSelected="1" topLeftCell="D4" workbookViewId="0">
      <selection activeCell="N23" sqref="N23"/>
    </sheetView>
  </sheetViews>
  <sheetFormatPr baseColWidth="10" defaultRowHeight="15"/>
  <cols>
    <col min="1" max="2" width="11.7109375" bestFit="1" customWidth="1"/>
    <col min="3" max="3" width="8.5703125" bestFit="1" customWidth="1"/>
    <col min="4" max="4" width="10.28515625" bestFit="1" customWidth="1"/>
    <col min="5" max="5" width="9.85546875" bestFit="1" customWidth="1"/>
    <col min="6" max="6" width="8" bestFit="1" customWidth="1"/>
    <col min="7" max="7" width="15.7109375" bestFit="1" customWidth="1"/>
    <col min="8" max="8" width="8.28515625" bestFit="1" customWidth="1"/>
    <col min="9" max="9" width="23.5703125" bestFit="1" customWidth="1"/>
    <col min="10" max="10" width="11.42578125" bestFit="1" customWidth="1"/>
    <col min="11" max="11" width="14.7109375" bestFit="1" customWidth="1"/>
    <col min="12" max="12" width="11.42578125" bestFit="1" customWidth="1"/>
    <col min="13" max="13" width="14.7109375" bestFit="1" customWidth="1"/>
    <col min="14" max="14" width="5.5703125" bestFit="1" customWidth="1"/>
    <col min="15" max="17" width="11.7109375" bestFit="1" customWidth="1"/>
  </cols>
  <sheetData>
    <row r="2" spans="2:17">
      <c r="B2" s="1" t="s">
        <v>0</v>
      </c>
      <c r="C2" s="15"/>
      <c r="D2" s="20" t="s">
        <v>1</v>
      </c>
      <c r="E2" s="20" t="s">
        <v>2</v>
      </c>
      <c r="F2" s="21" t="s">
        <v>3</v>
      </c>
      <c r="L2" s="1" t="s">
        <v>37</v>
      </c>
      <c r="M2" s="3"/>
      <c r="N2" s="3"/>
      <c r="O2" s="3"/>
      <c r="P2" s="3"/>
      <c r="Q2" s="4"/>
    </row>
    <row r="3" spans="2:17">
      <c r="B3" s="11" t="s">
        <v>9</v>
      </c>
      <c r="C3" s="9"/>
      <c r="D3" s="9" t="s">
        <v>12</v>
      </c>
      <c r="E3" s="9" t="s">
        <v>13</v>
      </c>
      <c r="F3" s="10" t="s">
        <v>13</v>
      </c>
      <c r="L3" s="8"/>
      <c r="M3" s="9"/>
      <c r="N3" s="9"/>
      <c r="O3" s="9"/>
      <c r="P3" s="9"/>
      <c r="Q3" s="10"/>
    </row>
    <row r="4" spans="2:17">
      <c r="B4" s="11" t="s">
        <v>10</v>
      </c>
      <c r="C4" s="9"/>
      <c r="D4" s="9"/>
      <c r="E4" s="9" t="s">
        <v>14</v>
      </c>
      <c r="F4" s="10" t="s">
        <v>14</v>
      </c>
      <c r="L4" s="8"/>
      <c r="M4" s="26" t="s">
        <v>38</v>
      </c>
      <c r="N4" s="9">
        <f>SUM(N5:N9)</f>
        <v>7</v>
      </c>
      <c r="O4" s="9"/>
      <c r="P4" s="9"/>
      <c r="Q4" s="10"/>
    </row>
    <row r="5" spans="2:17">
      <c r="B5" s="11" t="s">
        <v>11</v>
      </c>
      <c r="C5" s="9"/>
      <c r="D5" s="9" t="s">
        <v>15</v>
      </c>
      <c r="E5" s="9" t="s">
        <v>13</v>
      </c>
      <c r="F5" s="10" t="s">
        <v>13</v>
      </c>
      <c r="L5" s="8"/>
      <c r="M5" s="9" t="s">
        <v>39</v>
      </c>
      <c r="N5" s="9">
        <v>5</v>
      </c>
      <c r="O5" s="9"/>
      <c r="P5" s="9"/>
      <c r="Q5" s="10"/>
    </row>
    <row r="6" spans="2:17">
      <c r="B6" s="8"/>
      <c r="C6" s="9"/>
      <c r="D6" s="9" t="s">
        <v>16</v>
      </c>
      <c r="E6" s="9" t="s">
        <v>13</v>
      </c>
      <c r="F6" s="10" t="s">
        <v>13</v>
      </c>
      <c r="L6" s="8"/>
      <c r="M6" s="9" t="s">
        <v>40</v>
      </c>
      <c r="N6" s="9">
        <v>0</v>
      </c>
      <c r="O6" s="9"/>
      <c r="P6" s="9"/>
      <c r="Q6" s="10"/>
    </row>
    <row r="7" spans="2:17">
      <c r="B7" s="22"/>
      <c r="C7" s="23"/>
      <c r="D7" s="23"/>
      <c r="E7" s="24" t="s">
        <v>17</v>
      </c>
      <c r="F7" s="25" t="s">
        <v>17</v>
      </c>
      <c r="L7" s="8"/>
      <c r="M7" s="9" t="s">
        <v>41</v>
      </c>
      <c r="N7" s="9">
        <v>1</v>
      </c>
      <c r="O7" s="9"/>
      <c r="P7" s="9"/>
      <c r="Q7" s="10"/>
    </row>
    <row r="8" spans="2:17">
      <c r="L8" s="8"/>
      <c r="M8" s="9" t="s">
        <v>42</v>
      </c>
      <c r="N8" s="9">
        <v>0</v>
      </c>
      <c r="O8" s="9"/>
      <c r="P8" s="9"/>
      <c r="Q8" s="10"/>
    </row>
    <row r="9" spans="2:17">
      <c r="L9" s="8"/>
      <c r="M9" s="9" t="s">
        <v>43</v>
      </c>
      <c r="N9" s="9">
        <v>1</v>
      </c>
      <c r="O9" s="9"/>
      <c r="P9" s="9"/>
      <c r="Q9" s="10"/>
    </row>
    <row r="10" spans="2:17">
      <c r="L10" s="8"/>
      <c r="M10" s="9"/>
      <c r="N10" s="9"/>
      <c r="O10" s="9"/>
      <c r="P10" s="9"/>
      <c r="Q10" s="10"/>
    </row>
    <row r="11" spans="2:17">
      <c r="B11" s="1" t="s">
        <v>4</v>
      </c>
      <c r="C11" s="2"/>
      <c r="D11" s="2"/>
      <c r="E11" s="2"/>
      <c r="F11" s="2"/>
      <c r="G11" s="3"/>
      <c r="H11" s="3"/>
      <c r="I11" s="3"/>
      <c r="J11" s="4"/>
      <c r="L11" s="8"/>
      <c r="M11" s="28" t="s">
        <v>44</v>
      </c>
      <c r="N11" s="9"/>
      <c r="O11" s="9" t="s">
        <v>9</v>
      </c>
      <c r="P11" s="9" t="s">
        <v>10</v>
      </c>
      <c r="Q11" s="31" t="s">
        <v>11</v>
      </c>
    </row>
    <row r="12" spans="2:17">
      <c r="B12" s="5" t="s">
        <v>5</v>
      </c>
      <c r="C12" s="6" t="s">
        <v>6</v>
      </c>
      <c r="D12" s="6" t="s">
        <v>0</v>
      </c>
      <c r="E12" s="6" t="s">
        <v>7</v>
      </c>
      <c r="F12" s="6" t="s">
        <v>22</v>
      </c>
      <c r="G12" s="6" t="s">
        <v>23</v>
      </c>
      <c r="H12" s="6" t="s">
        <v>25</v>
      </c>
      <c r="I12" s="42" t="s">
        <v>58</v>
      </c>
      <c r="J12" s="40" t="s">
        <v>71</v>
      </c>
      <c r="L12" s="8"/>
      <c r="M12" s="29" t="s">
        <v>46</v>
      </c>
      <c r="N12" s="30">
        <f xml:space="preserve"> SUM(D30:D46)</f>
        <v>33.5</v>
      </c>
      <c r="O12" s="30">
        <f xml:space="preserve"> D30+D32+D36+D37+D42+D45+D46</f>
        <v>13.5</v>
      </c>
      <c r="P12" s="30">
        <f xml:space="preserve"> D31+D35+D38+D40+D41+D43</f>
        <v>14</v>
      </c>
      <c r="Q12" s="32">
        <f xml:space="preserve"> D33+D34+D39+D44</f>
        <v>6</v>
      </c>
    </row>
    <row r="13" spans="2:17">
      <c r="B13" s="8">
        <v>1</v>
      </c>
      <c r="C13" s="9" t="s">
        <v>26</v>
      </c>
      <c r="D13" s="9">
        <v>1</v>
      </c>
      <c r="E13" s="9">
        <v>5</v>
      </c>
      <c r="F13" s="9" t="s">
        <v>24</v>
      </c>
      <c r="G13" s="9" t="s">
        <v>13</v>
      </c>
      <c r="H13" s="9">
        <v>5</v>
      </c>
      <c r="I13" s="9" t="s">
        <v>59</v>
      </c>
      <c r="J13" s="10" t="s">
        <v>72</v>
      </c>
      <c r="L13" s="8"/>
      <c r="M13" s="27" t="s">
        <v>45</v>
      </c>
      <c r="N13" s="30">
        <f xml:space="preserve"> D30+D31+D32+D33+D34+D35+D36+D37+D38+D39</f>
        <v>25</v>
      </c>
      <c r="O13" s="30">
        <f>D30+D32+D36+D37</f>
        <v>12</v>
      </c>
      <c r="P13" s="30">
        <f>D31+D35+D38</f>
        <v>8</v>
      </c>
      <c r="Q13" s="32">
        <f>D33+D34+D39</f>
        <v>5</v>
      </c>
    </row>
    <row r="14" spans="2:17">
      <c r="B14" s="8">
        <v>2</v>
      </c>
      <c r="C14" s="9" t="s">
        <v>27</v>
      </c>
      <c r="D14" s="9">
        <v>3</v>
      </c>
      <c r="E14" s="9">
        <v>6</v>
      </c>
      <c r="F14" s="9" t="s">
        <v>24</v>
      </c>
      <c r="G14" s="9" t="s">
        <v>13</v>
      </c>
      <c r="H14" s="9">
        <v>4</v>
      </c>
      <c r="I14" s="9" t="s">
        <v>59</v>
      </c>
      <c r="J14" s="10" t="s">
        <v>72</v>
      </c>
      <c r="L14" s="8"/>
      <c r="M14" s="27" t="s">
        <v>49</v>
      </c>
      <c r="N14" s="30">
        <f>D30+D31+D32+D33+D34+D35</f>
        <v>11</v>
      </c>
      <c r="O14" s="30">
        <f>D30+D32</f>
        <v>4</v>
      </c>
      <c r="P14" s="30">
        <f>D31+D35</f>
        <v>3</v>
      </c>
      <c r="Q14" s="32">
        <f>D33+D34</f>
        <v>4</v>
      </c>
    </row>
    <row r="15" spans="2:17">
      <c r="B15" s="8">
        <v>3</v>
      </c>
      <c r="C15" s="9" t="s">
        <v>28</v>
      </c>
      <c r="D15" s="9">
        <v>1</v>
      </c>
      <c r="E15" s="9">
        <v>8</v>
      </c>
      <c r="F15" s="9" t="s">
        <v>24</v>
      </c>
      <c r="G15" s="9" t="s">
        <v>14</v>
      </c>
      <c r="H15" s="9">
        <v>2</v>
      </c>
      <c r="I15" s="9" t="s">
        <v>59</v>
      </c>
      <c r="J15" s="10" t="s">
        <v>72</v>
      </c>
      <c r="L15" s="8"/>
      <c r="M15" s="27" t="s">
        <v>50</v>
      </c>
      <c r="N15" s="30">
        <f>D36+D37+D38+D39</f>
        <v>14</v>
      </c>
      <c r="O15" s="30">
        <f>D36+D37</f>
        <v>8</v>
      </c>
      <c r="P15" s="30">
        <f>D38</f>
        <v>5</v>
      </c>
      <c r="Q15" s="32">
        <f>D39</f>
        <v>1</v>
      </c>
    </row>
    <row r="16" spans="2:17">
      <c r="B16" s="8">
        <v>4</v>
      </c>
      <c r="C16" s="9" t="s">
        <v>29</v>
      </c>
      <c r="D16" s="9">
        <v>2</v>
      </c>
      <c r="E16" s="9">
        <v>6</v>
      </c>
      <c r="F16" s="9" t="s">
        <v>24</v>
      </c>
      <c r="G16" s="9" t="s">
        <v>14</v>
      </c>
      <c r="H16" s="9">
        <v>2</v>
      </c>
      <c r="I16" s="9" t="s">
        <v>59</v>
      </c>
      <c r="J16" s="10" t="s">
        <v>72</v>
      </c>
      <c r="L16" s="8"/>
      <c r="M16" s="27" t="s">
        <v>47</v>
      </c>
      <c r="N16" s="30">
        <f>D40+D41+D42+D43</f>
        <v>7</v>
      </c>
      <c r="O16" s="30">
        <f>D42</f>
        <v>1</v>
      </c>
      <c r="P16" s="30">
        <f>D40+D41+D43</f>
        <v>6</v>
      </c>
      <c r="Q16" s="32">
        <v>0</v>
      </c>
    </row>
    <row r="17" spans="2:17">
      <c r="B17" s="11">
        <v>5</v>
      </c>
      <c r="C17" s="12" t="s">
        <v>30</v>
      </c>
      <c r="D17" s="12">
        <v>2</v>
      </c>
      <c r="E17" s="12">
        <v>4</v>
      </c>
      <c r="F17" s="12" t="s">
        <v>35</v>
      </c>
      <c r="G17" s="12" t="s">
        <v>13</v>
      </c>
      <c r="H17" s="12">
        <v>1</v>
      </c>
      <c r="I17" s="9" t="s">
        <v>59</v>
      </c>
      <c r="J17" s="10" t="s">
        <v>72</v>
      </c>
      <c r="L17" s="8"/>
      <c r="M17" s="27" t="s">
        <v>49</v>
      </c>
      <c r="N17" s="30">
        <f>D40+D41+D42+D43</f>
        <v>7</v>
      </c>
      <c r="O17" s="30">
        <f>D42</f>
        <v>1</v>
      </c>
      <c r="P17" s="30">
        <f>D40+D41+D43</f>
        <v>6</v>
      </c>
      <c r="Q17" s="32">
        <v>0</v>
      </c>
    </row>
    <row r="18" spans="2:17">
      <c r="B18" s="11">
        <v>6</v>
      </c>
      <c r="C18" s="12" t="s">
        <v>31</v>
      </c>
      <c r="D18" s="12">
        <v>1</v>
      </c>
      <c r="E18" s="12">
        <v>2</v>
      </c>
      <c r="F18" s="12" t="s">
        <v>35</v>
      </c>
      <c r="G18" s="12" t="s">
        <v>13</v>
      </c>
      <c r="H18" s="12">
        <v>1</v>
      </c>
      <c r="I18" s="9" t="s">
        <v>59</v>
      </c>
      <c r="J18" s="10" t="s">
        <v>73</v>
      </c>
      <c r="L18" s="8"/>
      <c r="M18" s="27" t="s">
        <v>48</v>
      </c>
      <c r="N18" s="30">
        <f>D44+D45+D46</f>
        <v>1.5</v>
      </c>
      <c r="O18" s="30">
        <f>D45+D46</f>
        <v>0.5</v>
      </c>
      <c r="P18" s="30">
        <v>0</v>
      </c>
      <c r="Q18" s="32">
        <f>D44</f>
        <v>1</v>
      </c>
    </row>
    <row r="19" spans="2:17">
      <c r="B19" s="11">
        <v>7</v>
      </c>
      <c r="C19" s="12" t="s">
        <v>32</v>
      </c>
      <c r="D19" s="12">
        <v>2</v>
      </c>
      <c r="E19" s="12">
        <v>2</v>
      </c>
      <c r="F19" s="12" t="s">
        <v>35</v>
      </c>
      <c r="G19" s="12" t="s">
        <v>13</v>
      </c>
      <c r="H19" s="12">
        <v>3</v>
      </c>
      <c r="I19" s="9" t="s">
        <v>59</v>
      </c>
      <c r="J19" s="10" t="s">
        <v>72</v>
      </c>
      <c r="L19" s="8"/>
      <c r="M19" s="27" t="s">
        <v>49</v>
      </c>
      <c r="N19" s="30">
        <f>D44</f>
        <v>1</v>
      </c>
      <c r="O19" s="30">
        <v>0</v>
      </c>
      <c r="P19" s="30">
        <v>0</v>
      </c>
      <c r="Q19" s="32">
        <f>D44</f>
        <v>1</v>
      </c>
    </row>
    <row r="20" spans="2:17">
      <c r="B20" s="11">
        <v>8</v>
      </c>
      <c r="C20" s="12" t="s">
        <v>33</v>
      </c>
      <c r="D20" s="12">
        <v>3</v>
      </c>
      <c r="E20" s="12">
        <v>2</v>
      </c>
      <c r="F20" s="12" t="s">
        <v>36</v>
      </c>
      <c r="G20" s="12" t="s">
        <v>13</v>
      </c>
      <c r="H20" s="12">
        <v>3</v>
      </c>
      <c r="I20" s="9" t="s">
        <v>59</v>
      </c>
      <c r="J20" s="10" t="s">
        <v>73</v>
      </c>
      <c r="L20" s="8"/>
      <c r="M20" s="27" t="s">
        <v>51</v>
      </c>
      <c r="N20" s="30">
        <f>D45+D46</f>
        <v>0.5</v>
      </c>
      <c r="O20" s="30">
        <f>D45+D46</f>
        <v>0.5</v>
      </c>
      <c r="P20" s="30">
        <v>0</v>
      </c>
      <c r="Q20" s="32">
        <v>0</v>
      </c>
    </row>
    <row r="21" spans="2:17">
      <c r="B21" s="11">
        <v>9</v>
      </c>
      <c r="C21" s="12" t="s">
        <v>34</v>
      </c>
      <c r="D21" s="12">
        <v>1</v>
      </c>
      <c r="E21" s="12">
        <v>2</v>
      </c>
      <c r="F21" s="12" t="s">
        <v>36</v>
      </c>
      <c r="G21" s="34" t="s">
        <v>17</v>
      </c>
      <c r="H21" s="12">
        <v>5</v>
      </c>
      <c r="I21" s="9" t="s">
        <v>59</v>
      </c>
      <c r="J21" s="10" t="s">
        <v>73</v>
      </c>
      <c r="L21" s="8"/>
      <c r="M21" s="9"/>
      <c r="N21" s="9"/>
      <c r="O21" s="9"/>
      <c r="P21" s="9"/>
      <c r="Q21" s="10"/>
    </row>
    <row r="22" spans="2:17">
      <c r="B22" s="35">
        <v>10</v>
      </c>
      <c r="C22" s="36" t="s">
        <v>53</v>
      </c>
      <c r="D22" s="36">
        <v>1</v>
      </c>
      <c r="E22" s="36">
        <v>2</v>
      </c>
      <c r="F22" s="36" t="s">
        <v>36</v>
      </c>
      <c r="G22" s="37" t="s">
        <v>13</v>
      </c>
      <c r="H22" s="36">
        <v>1</v>
      </c>
      <c r="I22" s="9" t="s">
        <v>60</v>
      </c>
      <c r="J22" s="10" t="s">
        <v>73</v>
      </c>
      <c r="L22" s="8"/>
      <c r="M22" s="26" t="s">
        <v>52</v>
      </c>
      <c r="N22" s="9"/>
      <c r="O22" s="9"/>
      <c r="P22" s="9"/>
      <c r="Q22" s="31"/>
    </row>
    <row r="23" spans="2:17">
      <c r="B23" s="35">
        <v>11</v>
      </c>
      <c r="C23" s="36" t="s">
        <v>54</v>
      </c>
      <c r="D23" s="36">
        <v>1</v>
      </c>
      <c r="E23" s="36">
        <v>2</v>
      </c>
      <c r="F23" s="36" t="s">
        <v>36</v>
      </c>
      <c r="G23" s="37" t="s">
        <v>13</v>
      </c>
      <c r="H23" s="36">
        <v>1</v>
      </c>
      <c r="I23" s="9" t="s">
        <v>61</v>
      </c>
      <c r="J23" s="10" t="s">
        <v>73</v>
      </c>
      <c r="L23" s="8"/>
      <c r="M23" s="9" t="s">
        <v>46</v>
      </c>
      <c r="N23" s="9">
        <f xml:space="preserve"> SUM(E13:E26)</f>
        <v>46</v>
      </c>
      <c r="O23" s="9"/>
      <c r="P23" s="9"/>
      <c r="Q23" s="10"/>
    </row>
    <row r="24" spans="2:17">
      <c r="B24" s="35">
        <v>12</v>
      </c>
      <c r="C24" s="36" t="s">
        <v>55</v>
      </c>
      <c r="D24" s="36">
        <v>1</v>
      </c>
      <c r="E24" s="36">
        <v>2</v>
      </c>
      <c r="F24" s="36" t="s">
        <v>36</v>
      </c>
      <c r="G24" s="37" t="s">
        <v>13</v>
      </c>
      <c r="H24" s="36">
        <v>1</v>
      </c>
      <c r="I24" s="9" t="s">
        <v>62</v>
      </c>
      <c r="J24" s="10" t="s">
        <v>73</v>
      </c>
      <c r="L24" s="8"/>
      <c r="M24" s="27" t="s">
        <v>45</v>
      </c>
      <c r="N24" s="30">
        <f>E13+E14+E15+E16</f>
        <v>25</v>
      </c>
      <c r="O24" s="30"/>
      <c r="P24" s="30"/>
      <c r="Q24" s="32"/>
    </row>
    <row r="25" spans="2:17">
      <c r="B25" s="35">
        <v>13</v>
      </c>
      <c r="C25" s="36" t="s">
        <v>56</v>
      </c>
      <c r="D25" s="36">
        <v>1</v>
      </c>
      <c r="E25" s="36">
        <v>2</v>
      </c>
      <c r="F25" s="36" t="s">
        <v>36</v>
      </c>
      <c r="G25" s="37" t="s">
        <v>13</v>
      </c>
      <c r="H25" s="36">
        <v>1</v>
      </c>
      <c r="I25" s="9" t="s">
        <v>63</v>
      </c>
      <c r="J25" s="10" t="s">
        <v>73</v>
      </c>
      <c r="L25" s="8"/>
      <c r="M25" s="27" t="s">
        <v>49</v>
      </c>
      <c r="N25" s="30">
        <f>E13+E14</f>
        <v>11</v>
      </c>
      <c r="O25" s="30"/>
      <c r="P25" s="30"/>
      <c r="Q25" s="32"/>
    </row>
    <row r="26" spans="2:17">
      <c r="B26" s="38">
        <v>14</v>
      </c>
      <c r="C26" s="33" t="s">
        <v>57</v>
      </c>
      <c r="D26" s="39">
        <v>1</v>
      </c>
      <c r="E26" s="39">
        <v>1</v>
      </c>
      <c r="F26" s="39" t="s">
        <v>36</v>
      </c>
      <c r="G26" s="24" t="s">
        <v>13</v>
      </c>
      <c r="H26" s="39">
        <v>1</v>
      </c>
      <c r="I26" s="23" t="s">
        <v>64</v>
      </c>
      <c r="J26" s="41" t="s">
        <v>72</v>
      </c>
      <c r="L26" s="8"/>
      <c r="M26" s="27" t="s">
        <v>50</v>
      </c>
      <c r="N26" s="30">
        <f>E15+E16</f>
        <v>14</v>
      </c>
      <c r="O26" s="30"/>
      <c r="P26" s="30"/>
      <c r="Q26" s="32"/>
    </row>
    <row r="27" spans="2:17">
      <c r="L27" s="8"/>
      <c r="M27" s="27" t="s">
        <v>47</v>
      </c>
      <c r="N27" s="30">
        <f>E17+E18+E19</f>
        <v>8</v>
      </c>
      <c r="O27" s="30"/>
      <c r="P27" s="30"/>
      <c r="Q27" s="32"/>
    </row>
    <row r="28" spans="2:17">
      <c r="B28" s="1" t="s">
        <v>18</v>
      </c>
      <c r="C28" s="15"/>
      <c r="D28" s="15"/>
      <c r="E28" s="16"/>
      <c r="L28" s="8"/>
      <c r="M28" s="27" t="s">
        <v>49</v>
      </c>
      <c r="N28" s="30">
        <f>E17+E18+E19</f>
        <v>8</v>
      </c>
      <c r="O28" s="30"/>
      <c r="P28" s="30"/>
      <c r="Q28" s="32"/>
    </row>
    <row r="29" spans="2:17">
      <c r="B29" s="5" t="s">
        <v>19</v>
      </c>
      <c r="C29" s="6" t="s">
        <v>20</v>
      </c>
      <c r="D29" s="6" t="s">
        <v>8</v>
      </c>
      <c r="E29" s="7" t="s">
        <v>21</v>
      </c>
      <c r="L29" s="8"/>
      <c r="M29" s="27" t="s">
        <v>48</v>
      </c>
      <c r="N29" s="30">
        <f>E20+E21+E22+E23+E24+E25</f>
        <v>12</v>
      </c>
      <c r="O29" s="30"/>
      <c r="P29" s="30"/>
      <c r="Q29" s="32"/>
    </row>
    <row r="30" spans="2:17">
      <c r="B30" s="8">
        <v>1</v>
      </c>
      <c r="C30" s="9">
        <v>1</v>
      </c>
      <c r="D30" s="9">
        <v>3</v>
      </c>
      <c r="E30" s="17">
        <v>40354</v>
      </c>
      <c r="L30" s="8"/>
      <c r="M30" s="27" t="s">
        <v>49</v>
      </c>
      <c r="N30" s="30">
        <f>E20+E22+E23+E24+E25</f>
        <v>10</v>
      </c>
      <c r="O30" s="30"/>
      <c r="P30" s="30"/>
      <c r="Q30" s="32"/>
    </row>
    <row r="31" spans="2:17">
      <c r="B31" s="8">
        <v>1</v>
      </c>
      <c r="C31" s="9">
        <v>2</v>
      </c>
      <c r="D31" s="9">
        <v>1</v>
      </c>
      <c r="E31" s="17">
        <v>40354</v>
      </c>
      <c r="L31" s="8"/>
      <c r="M31" s="27" t="s">
        <v>51</v>
      </c>
      <c r="N31" s="30">
        <f>E21</f>
        <v>2</v>
      </c>
      <c r="O31" s="30"/>
      <c r="P31" s="30"/>
      <c r="Q31" s="32"/>
    </row>
    <row r="32" spans="2:17">
      <c r="B32" s="8">
        <v>1</v>
      </c>
      <c r="C32" s="9">
        <v>1</v>
      </c>
      <c r="D32" s="9">
        <v>1</v>
      </c>
      <c r="E32" s="17">
        <v>40355</v>
      </c>
      <c r="L32" s="8"/>
      <c r="M32" s="9"/>
      <c r="N32" s="9"/>
      <c r="O32" s="9"/>
      <c r="P32" s="9"/>
      <c r="Q32" s="10"/>
    </row>
    <row r="33" spans="2:17">
      <c r="B33" s="11">
        <v>2</v>
      </c>
      <c r="C33" s="12">
        <v>3</v>
      </c>
      <c r="D33" s="12">
        <v>2</v>
      </c>
      <c r="E33" s="18">
        <v>40355</v>
      </c>
      <c r="L33" s="8"/>
      <c r="M33" s="26" t="s">
        <v>65</v>
      </c>
      <c r="N33" s="9"/>
      <c r="O33" s="9" t="s">
        <v>9</v>
      </c>
      <c r="P33" s="9" t="s">
        <v>10</v>
      </c>
      <c r="Q33" s="10" t="s">
        <v>11</v>
      </c>
    </row>
    <row r="34" spans="2:17">
      <c r="B34" s="11">
        <v>2</v>
      </c>
      <c r="C34" s="12">
        <v>3</v>
      </c>
      <c r="D34" s="12">
        <v>2</v>
      </c>
      <c r="E34" s="18">
        <v>40356</v>
      </c>
      <c r="L34" s="8"/>
      <c r="M34" s="9" t="s">
        <v>46</v>
      </c>
      <c r="N34" s="9">
        <f t="shared" ref="N34:N40" si="0">SUM(O34:Q34)</f>
        <v>11.5</v>
      </c>
      <c r="O34" s="9">
        <f>SUM(O35,O41,O42,O44,O45)</f>
        <v>10.5</v>
      </c>
      <c r="P34" s="9">
        <f>SUM(P35,P41,P42,P44,P45)</f>
        <v>0</v>
      </c>
      <c r="Q34" s="10">
        <f>SUM(Q35,Q41,Q42,Q44,Q45)</f>
        <v>1</v>
      </c>
    </row>
    <row r="35" spans="2:17">
      <c r="B35" s="11">
        <v>2</v>
      </c>
      <c r="C35" s="12">
        <v>2</v>
      </c>
      <c r="D35" s="12">
        <v>2</v>
      </c>
      <c r="E35" s="18">
        <v>40356</v>
      </c>
      <c r="L35" s="8"/>
      <c r="M35" s="9" t="s">
        <v>66</v>
      </c>
      <c r="N35" s="9">
        <f t="shared" si="0"/>
        <v>9</v>
      </c>
      <c r="O35" s="9">
        <f>SUM(O36:O40)</f>
        <v>9</v>
      </c>
      <c r="P35" s="9">
        <f t="shared" ref="P35:Q35" si="1">SUM(P36:P40)</f>
        <v>0</v>
      </c>
      <c r="Q35" s="10">
        <f t="shared" si="1"/>
        <v>0</v>
      </c>
    </row>
    <row r="36" spans="2:17">
      <c r="B36" s="11">
        <v>3</v>
      </c>
      <c r="C36" s="12">
        <v>1</v>
      </c>
      <c r="D36" s="12">
        <v>5</v>
      </c>
      <c r="E36" s="18">
        <v>40356</v>
      </c>
      <c r="L36" s="8"/>
      <c r="M36" s="37" t="s">
        <v>74</v>
      </c>
      <c r="N36" s="9">
        <f t="shared" si="0"/>
        <v>2</v>
      </c>
      <c r="O36" s="9">
        <v>2</v>
      </c>
      <c r="P36" s="9">
        <v>0</v>
      </c>
      <c r="Q36" s="10">
        <v>0</v>
      </c>
    </row>
    <row r="37" spans="2:17">
      <c r="B37" s="11">
        <v>3</v>
      </c>
      <c r="C37" s="12">
        <v>1</v>
      </c>
      <c r="D37" s="12">
        <v>3</v>
      </c>
      <c r="E37" s="18">
        <v>40357</v>
      </c>
      <c r="J37" s="9"/>
      <c r="L37" s="8"/>
      <c r="M37" s="37" t="s">
        <v>75</v>
      </c>
      <c r="N37" s="9">
        <f t="shared" si="0"/>
        <v>1</v>
      </c>
      <c r="O37" s="9">
        <v>1</v>
      </c>
      <c r="P37" s="9">
        <v>0</v>
      </c>
      <c r="Q37" s="10">
        <v>0</v>
      </c>
    </row>
    <row r="38" spans="2:17">
      <c r="B38" s="11">
        <v>4</v>
      </c>
      <c r="C38" s="12">
        <v>2</v>
      </c>
      <c r="D38" s="12">
        <v>5</v>
      </c>
      <c r="E38" s="18">
        <v>40360</v>
      </c>
      <c r="J38" s="9"/>
      <c r="L38" s="8"/>
      <c r="M38" s="37" t="s">
        <v>76</v>
      </c>
      <c r="N38" s="9">
        <f t="shared" si="0"/>
        <v>2</v>
      </c>
      <c r="O38" s="9">
        <v>2</v>
      </c>
      <c r="P38" s="9">
        <v>0</v>
      </c>
      <c r="Q38" s="10">
        <v>0</v>
      </c>
    </row>
    <row r="39" spans="2:17">
      <c r="B39" s="11">
        <v>4</v>
      </c>
      <c r="C39" s="12">
        <v>3</v>
      </c>
      <c r="D39" s="12">
        <v>1</v>
      </c>
      <c r="E39" s="18">
        <v>40360</v>
      </c>
      <c r="J39" s="9"/>
      <c r="L39" s="8"/>
      <c r="M39" s="37" t="s">
        <v>77</v>
      </c>
      <c r="N39" s="9">
        <f t="shared" si="0"/>
        <v>2</v>
      </c>
      <c r="O39" s="27">
        <v>2</v>
      </c>
      <c r="P39" s="9">
        <v>0</v>
      </c>
      <c r="Q39" s="10">
        <v>0</v>
      </c>
    </row>
    <row r="40" spans="2:17">
      <c r="B40" s="11">
        <v>5</v>
      </c>
      <c r="C40" s="12">
        <v>2</v>
      </c>
      <c r="D40" s="12">
        <v>3</v>
      </c>
      <c r="E40" s="18">
        <v>40361</v>
      </c>
      <c r="J40" s="9"/>
      <c r="K40" s="9"/>
      <c r="L40" s="8"/>
      <c r="M40" s="37" t="s">
        <v>78</v>
      </c>
      <c r="N40" s="9">
        <f t="shared" si="0"/>
        <v>2</v>
      </c>
      <c r="O40" s="27">
        <v>2</v>
      </c>
      <c r="P40" s="9">
        <v>0</v>
      </c>
      <c r="Q40" s="10">
        <v>0</v>
      </c>
    </row>
    <row r="41" spans="2:17">
      <c r="B41" s="11">
        <v>5</v>
      </c>
      <c r="C41" s="12">
        <v>2</v>
      </c>
      <c r="D41" s="12">
        <v>1</v>
      </c>
      <c r="E41" s="18">
        <v>40361</v>
      </c>
      <c r="L41" s="8"/>
      <c r="M41" s="9" t="s">
        <v>67</v>
      </c>
      <c r="N41" s="9">
        <f>SUM(O41:Q41)</f>
        <v>0</v>
      </c>
      <c r="O41" s="27">
        <v>0</v>
      </c>
      <c r="P41" s="9">
        <v>0</v>
      </c>
      <c r="Q41" s="10">
        <v>0</v>
      </c>
    </row>
    <row r="42" spans="2:17">
      <c r="B42" s="11">
        <v>6</v>
      </c>
      <c r="C42" s="12">
        <v>1</v>
      </c>
      <c r="D42" s="12">
        <v>1</v>
      </c>
      <c r="E42" s="18">
        <v>40361</v>
      </c>
      <c r="L42" s="8"/>
      <c r="M42" s="9" t="s">
        <v>68</v>
      </c>
      <c r="N42" s="9">
        <f>SUM(O42:Q42)</f>
        <v>1</v>
      </c>
      <c r="O42" s="27">
        <f>SUM(O43)</f>
        <v>0</v>
      </c>
      <c r="P42" s="27">
        <f t="shared" ref="P42:Q42" si="2">SUM(P43)</f>
        <v>0</v>
      </c>
      <c r="Q42" s="31">
        <f t="shared" si="2"/>
        <v>1</v>
      </c>
    </row>
    <row r="43" spans="2:17">
      <c r="B43" s="11">
        <v>7</v>
      </c>
      <c r="C43" s="12">
        <v>2</v>
      </c>
      <c r="D43" s="12">
        <v>2</v>
      </c>
      <c r="E43" s="18">
        <v>40361</v>
      </c>
      <c r="L43" s="8"/>
      <c r="M43" s="37" t="s">
        <v>79</v>
      </c>
      <c r="N43" s="9">
        <f>SUM(O43:Q43)</f>
        <v>1</v>
      </c>
      <c r="O43" s="27">
        <v>0</v>
      </c>
      <c r="P43" s="9">
        <v>0</v>
      </c>
      <c r="Q43" s="10">
        <v>1</v>
      </c>
    </row>
    <row r="44" spans="2:17">
      <c r="B44" s="11">
        <v>8</v>
      </c>
      <c r="C44" s="12">
        <v>3</v>
      </c>
      <c r="D44" s="12">
        <v>1</v>
      </c>
      <c r="E44" s="18">
        <v>40361</v>
      </c>
      <c r="L44" s="8"/>
      <c r="M44" s="9" t="s">
        <v>69</v>
      </c>
      <c r="N44" s="9">
        <f t="shared" ref="N44:N45" si="3">SUM(O44:Q44)</f>
        <v>0</v>
      </c>
      <c r="O44" s="9">
        <v>0</v>
      </c>
      <c r="P44" s="9">
        <v>0</v>
      </c>
      <c r="Q44" s="10">
        <v>0</v>
      </c>
    </row>
    <row r="45" spans="2:17">
      <c r="B45" s="11">
        <v>9</v>
      </c>
      <c r="C45" s="12">
        <v>1</v>
      </c>
      <c r="D45" s="12">
        <v>1</v>
      </c>
      <c r="E45" s="18">
        <v>40361</v>
      </c>
      <c r="L45" s="8"/>
      <c r="M45" s="9" t="s">
        <v>70</v>
      </c>
      <c r="N45" s="9">
        <f t="shared" si="3"/>
        <v>1.5</v>
      </c>
      <c r="O45" s="9">
        <f>SUM(O46)</f>
        <v>1.5</v>
      </c>
      <c r="P45" s="9">
        <f t="shared" ref="P45:Q45" si="4">SUM(P46)</f>
        <v>0</v>
      </c>
      <c r="Q45" s="10">
        <f t="shared" si="4"/>
        <v>0</v>
      </c>
    </row>
    <row r="46" spans="2:17">
      <c r="B46" s="13">
        <v>9</v>
      </c>
      <c r="C46" s="14">
        <v>1</v>
      </c>
      <c r="D46" s="14">
        <v>-0.5</v>
      </c>
      <c r="E46" s="19">
        <v>40362</v>
      </c>
      <c r="L46" s="22"/>
      <c r="M46" s="24" t="s">
        <v>80</v>
      </c>
      <c r="N46" s="23">
        <f>SUM(O46:Q46)</f>
        <v>1.5</v>
      </c>
      <c r="O46" s="23">
        <v>1.5</v>
      </c>
      <c r="P46" s="23">
        <v>0</v>
      </c>
      <c r="Q46" s="41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Vitz</dc:creator>
  <cp:lastModifiedBy>Michael Vitz</cp:lastModifiedBy>
  <dcterms:created xsi:type="dcterms:W3CDTF">2010-05-25T10:39:01Z</dcterms:created>
  <dcterms:modified xsi:type="dcterms:W3CDTF">2010-06-13T21:14:42Z</dcterms:modified>
</cp:coreProperties>
</file>