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525" yWindow="-60" windowWidth="10890" windowHeight="9090" tabRatio="756"/>
  </bookViews>
  <sheets>
    <sheet name="TIPO 2 SAPATAS - 110V" sheetId="105" r:id="rId1"/>
    <sheet name="Cronograma padrão tipo 2" sheetId="110" r:id="rId2"/>
  </sheets>
  <definedNames>
    <definedName name="_Fill" localSheetId="0" hidden="1">#REF!</definedName>
    <definedName name="_Fill" hidden="1">#REF!</definedName>
    <definedName name="_xlnm._FilterDatabase" localSheetId="0" hidden="1">'TIPO 2 SAPATAS - 110V'!$B$16:$K$561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demir" hidden="1">{#N/A,#N/A,FALSE,"Cronograma";#N/A,#N/A,FALSE,"Cronogr. 2"}</definedName>
    <definedName name="_xlnm.Print_Area" localSheetId="0">'TIPO 2 SAPATAS - 110V'!$A$1:$J$561</definedName>
    <definedName name="bosta" hidden="1">{#N/A,#N/A,FALSE,"Cronograma";#N/A,#N/A,FALSE,"Cronogr. 2"}</definedName>
    <definedName name="CA´L" hidden="1">{#N/A,#N/A,FALSE,"Cronograma";#N/A,#N/A,FALSE,"Cronogr. 2"}</definedName>
    <definedName name="concorrentes" hidden="1">{#N/A,#N/A,FALSE,"Cronograma";#N/A,#N/A,FALSE,"Cronogr. 2"}</definedName>
    <definedName name="Popular" hidden="1">{#N/A,#N/A,FALSE,"Cronograma";#N/A,#N/A,FALSE,"Cronogr. 2"}</definedName>
    <definedName name="rio" hidden="1">{#N/A,#N/A,FALSE,"Cronograma";#N/A,#N/A,FALSE,"Cronogr. 2"}</definedName>
    <definedName name="ss" hidden="1">{#N/A,#N/A,FALSE,"Cronograma";#N/A,#N/A,FALSE,"Cronogr. 2"}</definedName>
    <definedName name="_xlnm.Print_Titles" localSheetId="0">'TIPO 2 SAPATAS - 110V'!$1:$16</definedName>
    <definedName name="wrn.Cronograma." hidden="1">{#N/A,#N/A,FALSE,"Cronograma";#N/A,#N/A,FALSE,"Cronogr. 2"}</definedName>
    <definedName name="wrn.GERAL." hidden="1">{#N/A,#N/A,FALSE,"ET-CAPA";#N/A,#N/A,FALSE,"ET-PAG1";#N/A,#N/A,FALSE,"ET-PAG2";#N/A,#N/A,FALSE,"ET-PAG3";#N/A,#N/A,FALSE,"ET-PAG4";#N/A,#N/A,FALSE,"ET-PAG5"}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</definedNames>
  <calcPr calcId="124519"/>
  <fileRecoveryPr repairLoad="1"/>
</workbook>
</file>

<file path=xl/calcChain.xml><?xml version="1.0" encoding="utf-8"?>
<calcChain xmlns="http://schemas.openxmlformats.org/spreadsheetml/2006/main">
  <c r="J470" i="105"/>
  <c r="J411" s="1"/>
  <c r="C47" i="110" s="1"/>
  <c r="J559" i="105"/>
  <c r="J557" s="1"/>
  <c r="C59" i="110" s="1"/>
  <c r="J555" i="105"/>
  <c r="J533" s="1"/>
  <c r="C57" i="110" s="1"/>
  <c r="J531" i="105"/>
  <c r="J518" s="1"/>
  <c r="C55" i="110" s="1"/>
  <c r="J516" i="105"/>
  <c r="J511" s="1"/>
  <c r="C53" i="110" s="1"/>
  <c r="J509" i="105"/>
  <c r="J479" s="1"/>
  <c r="C51" i="110" s="1"/>
  <c r="J477" i="105"/>
  <c r="J472" s="1"/>
  <c r="C49" i="110" s="1"/>
  <c r="J409" i="105"/>
  <c r="J379" s="1"/>
  <c r="C45" i="110" s="1"/>
  <c r="J377" i="105"/>
  <c r="J355" s="1"/>
  <c r="C43" i="110" s="1"/>
  <c r="J353" i="105"/>
  <c r="J321" s="1"/>
  <c r="C41" i="110" s="1"/>
  <c r="J319" i="105"/>
  <c r="J287" s="1"/>
  <c r="C39" i="110" s="1"/>
  <c r="J285" i="105"/>
  <c r="J276" s="1"/>
  <c r="C37" i="110" s="1"/>
  <c r="J274" i="105"/>
  <c r="J216" s="1"/>
  <c r="C35" i="110" s="1"/>
  <c r="J214" i="105"/>
  <c r="J207" s="1"/>
  <c r="C33" i="110" s="1"/>
  <c r="J205" i="105"/>
  <c r="J181" s="1"/>
  <c r="C31" i="110" s="1"/>
  <c r="J179" i="105"/>
  <c r="J166" s="1"/>
  <c r="C29" i="110" s="1"/>
  <c r="J164" i="105"/>
  <c r="J162" s="1"/>
  <c r="C27" i="110" s="1"/>
  <c r="J160" i="105"/>
  <c r="J153" s="1"/>
  <c r="C25" i="110" s="1"/>
  <c r="J151" i="105"/>
  <c r="J110" s="1"/>
  <c r="C23" i="110" s="1"/>
  <c r="J108" i="105"/>
  <c r="J97" s="1"/>
  <c r="C21" i="110" s="1"/>
  <c r="J95" i="105"/>
  <c r="J77" s="1"/>
  <c r="C19" i="110" s="1"/>
  <c r="J75" i="105"/>
  <c r="J44" s="1"/>
  <c r="C17" i="110" s="1"/>
  <c r="J42" i="105"/>
  <c r="J28" s="1"/>
  <c r="C15" i="110" s="1"/>
  <c r="J26" i="105"/>
  <c r="J18" s="1"/>
  <c r="C13" i="110" s="1"/>
  <c r="F16" l="1"/>
  <c r="E16"/>
  <c r="J24"/>
  <c r="H24"/>
  <c r="I24"/>
  <c r="G28"/>
  <c r="L32"/>
  <c r="J32"/>
  <c r="H32"/>
  <c r="K32"/>
  <c r="I32"/>
  <c r="G32"/>
  <c r="J36"/>
  <c r="H36"/>
  <c r="F36"/>
  <c r="K36"/>
  <c r="I36"/>
  <c r="G36"/>
  <c r="J40"/>
  <c r="H40"/>
  <c r="K40"/>
  <c r="I40"/>
  <c r="G40"/>
  <c r="K44"/>
  <c r="H44"/>
  <c r="I44"/>
  <c r="L50"/>
  <c r="H50"/>
  <c r="I50"/>
  <c r="L54"/>
  <c r="K54"/>
  <c r="L58"/>
  <c r="F58"/>
  <c r="K58"/>
  <c r="E58"/>
  <c r="K48"/>
  <c r="I48"/>
  <c r="G48"/>
  <c r="L48"/>
  <c r="J48"/>
  <c r="H48"/>
  <c r="F48"/>
  <c r="H20"/>
  <c r="F20"/>
  <c r="G20"/>
  <c r="E14"/>
  <c r="C62"/>
  <c r="D23" s="1"/>
  <c r="F18"/>
  <c r="G18"/>
  <c r="E18"/>
  <c r="J22"/>
  <c r="H22"/>
  <c r="K22"/>
  <c r="I22"/>
  <c r="G22"/>
  <c r="G26"/>
  <c r="H26"/>
  <c r="F26"/>
  <c r="J30"/>
  <c r="H30"/>
  <c r="I30"/>
  <c r="G30"/>
  <c r="D33"/>
  <c r="K34"/>
  <c r="L34"/>
  <c r="J34"/>
  <c r="D37"/>
  <c r="K38"/>
  <c r="I38"/>
  <c r="J38"/>
  <c r="D41"/>
  <c r="J42"/>
  <c r="K42"/>
  <c r="K46"/>
  <c r="I46"/>
  <c r="J46"/>
  <c r="H46"/>
  <c r="L52"/>
  <c r="K52"/>
  <c r="L56"/>
  <c r="G56"/>
  <c r="K56"/>
  <c r="F56"/>
  <c r="L60"/>
  <c r="K60"/>
  <c r="J561" i="105"/>
  <c r="D59" i="110" l="1"/>
  <c r="D55"/>
  <c r="J14" i="105"/>
  <c r="D51" i="110"/>
  <c r="D45"/>
  <c r="D29"/>
  <c r="D25"/>
  <c r="D21"/>
  <c r="D17"/>
  <c r="E62"/>
  <c r="E64" s="1"/>
  <c r="I62"/>
  <c r="I63" s="1"/>
  <c r="G62"/>
  <c r="G63" s="1"/>
  <c r="H62"/>
  <c r="H63" s="1"/>
  <c r="D57"/>
  <c r="D35"/>
  <c r="L62"/>
  <c r="L63" s="1"/>
  <c r="D15"/>
  <c r="K62"/>
  <c r="K63" s="1"/>
  <c r="J62"/>
  <c r="J63" s="1"/>
  <c r="D13"/>
  <c r="D19"/>
  <c r="D47"/>
  <c r="D53"/>
  <c r="D49"/>
  <c r="D43"/>
  <c r="D39"/>
  <c r="D31"/>
  <c r="D27"/>
  <c r="F62"/>
  <c r="F63" s="1"/>
  <c r="E63" l="1"/>
  <c r="E65"/>
  <c r="F64"/>
  <c r="G64" l="1"/>
  <c r="F65"/>
  <c r="G65" l="1"/>
  <c r="H64"/>
  <c r="I64" l="1"/>
  <c r="H65"/>
  <c r="J64" l="1"/>
  <c r="I65"/>
  <c r="K64" l="1"/>
  <c r="J65"/>
  <c r="L64" l="1"/>
  <c r="L65" s="1"/>
  <c r="K65"/>
</calcChain>
</file>

<file path=xl/sharedStrings.xml><?xml version="1.0" encoding="utf-8"?>
<sst xmlns="http://schemas.openxmlformats.org/spreadsheetml/2006/main" count="2092" uniqueCount="1101">
  <si>
    <t>C4623</t>
  </si>
  <si>
    <t>11.1</t>
  </si>
  <si>
    <t xml:space="preserve">Soleira em granito cinza andorinha, L=15cm, E=2cm </t>
  </si>
  <si>
    <t>11.4</t>
  </si>
  <si>
    <t>MERCADO</t>
  </si>
  <si>
    <t xml:space="preserve">PINTURA </t>
  </si>
  <si>
    <t>12.1</t>
  </si>
  <si>
    <t>12.2</t>
  </si>
  <si>
    <t>Pintura em esmalte sintético 02 demãos em esquadrias de madeira</t>
  </si>
  <si>
    <t>13.2</t>
  </si>
  <si>
    <t>INSTALAÇÕES DE REDE ESTRUTURADA</t>
  </si>
  <si>
    <t>Patch Panel 19"  - 24 portas, Categoria 6</t>
  </si>
  <si>
    <t xml:space="preserve">un </t>
  </si>
  <si>
    <t xml:space="preserve">Guia de Cabos Vertical, fechado </t>
  </si>
  <si>
    <t>14.1</t>
  </si>
  <si>
    <t>TUBULAÇÕES E CONEXÕES DE PVC RÍGIDO</t>
  </si>
  <si>
    <t>14.2</t>
  </si>
  <si>
    <t>DRENAGEM DE ÁGUAS PLUVIAIS</t>
  </si>
  <si>
    <t>ACESSÓRIOS</t>
  </si>
  <si>
    <t>17.1</t>
  </si>
  <si>
    <t xml:space="preserve">LOUÇAS E METAIS </t>
  </si>
  <si>
    <t>SISTEMA DE PROTEÇÃO CONTRA DESCARGAS ATMOSFÉRICAS (SPDA)</t>
  </si>
  <si>
    <t>20.1</t>
  </si>
  <si>
    <t>21.1</t>
  </si>
  <si>
    <t>SERVIÇOS FINAIS</t>
  </si>
  <si>
    <t>Limpeza final da obra</t>
  </si>
  <si>
    <t>6.5</t>
  </si>
  <si>
    <t>VIDROS</t>
  </si>
  <si>
    <t>Peitoril em granito cinza, largura=17,00cm espessura variável e pingadeira</t>
  </si>
  <si>
    <t>11.3</t>
  </si>
  <si>
    <t>13.1</t>
  </si>
  <si>
    <t>CENTRO DE DISTRIBUIÇÃO</t>
  </si>
  <si>
    <t>ELETRODUTOS E ACESSÓRIOS</t>
  </si>
  <si>
    <t>CABOS E FIOS (CONDUTORES)</t>
  </si>
  <si>
    <t>ILUMINAÇÃO E TOMADAS</t>
  </si>
  <si>
    <t>Interruptor simples 10 A, completa</t>
  </si>
  <si>
    <t>Projetor com lâmpada de vapor metálico 150W</t>
  </si>
  <si>
    <t>EQUIPAMENTOS PASSIVOS</t>
  </si>
  <si>
    <t>CABOS EM PAR TRANÇADOS</t>
  </si>
  <si>
    <t>Cabo coaxial</t>
  </si>
  <si>
    <t>CABOS DE CONEXÃO</t>
  </si>
  <si>
    <t>TOMADAS</t>
  </si>
  <si>
    <t>CAIXAS E ACESSÓRIOS</t>
  </si>
  <si>
    <t xml:space="preserve">INSTALAÇÃO HIDRÁULICA </t>
  </si>
  <si>
    <t>TUBULAÇÕES E CONEXÕES DE PVC</t>
  </si>
  <si>
    <t xml:space="preserve">INSTALAÇÃO SANITÁRIA </t>
  </si>
  <si>
    <t>15.1</t>
  </si>
  <si>
    <t>15.2</t>
  </si>
  <si>
    <t>15.3</t>
  </si>
  <si>
    <t>15.5</t>
  </si>
  <si>
    <t>15.6</t>
  </si>
  <si>
    <t>15.7</t>
  </si>
  <si>
    <t>15.8</t>
  </si>
  <si>
    <t>15.9</t>
  </si>
  <si>
    <t>15.10</t>
  </si>
  <si>
    <t>15.11</t>
  </si>
  <si>
    <t>15.13</t>
  </si>
  <si>
    <t>15.14</t>
  </si>
  <si>
    <t>15.15</t>
  </si>
  <si>
    <t>15.16</t>
  </si>
  <si>
    <t>15.17</t>
  </si>
  <si>
    <t>un.</t>
  </si>
  <si>
    <t>Bancada em granito cinza andorinha - espessura 2cm, conforme projeto</t>
  </si>
  <si>
    <t>17.2</t>
  </si>
  <si>
    <t>17.3</t>
  </si>
  <si>
    <t>Pára-raios tipo Franklin em aço inox 3 pontas em haste de 3 m. x 1.1/2" tipo simples</t>
  </si>
  <si>
    <t>Cordoalha de cobre nu 35 mm2</t>
  </si>
  <si>
    <t>Cordoalha de cobre nu 50 mm2</t>
  </si>
  <si>
    <t>Custo TOTAL com BDI incluso</t>
  </si>
  <si>
    <t>ITEM</t>
  </si>
  <si>
    <t>CÓDIGO</t>
  </si>
  <si>
    <t>FONTE</t>
  </si>
  <si>
    <t>DESCRIÇÃO DOS SERVIÇOS</t>
  </si>
  <si>
    <t>UNID.</t>
  </si>
  <si>
    <t>QUANT.</t>
  </si>
  <si>
    <t>VALOR (R$)</t>
  </si>
  <si>
    <t>1.1</t>
  </si>
  <si>
    <t>un</t>
  </si>
  <si>
    <t>2.1</t>
  </si>
  <si>
    <t>3.1</t>
  </si>
  <si>
    <t>m³</t>
  </si>
  <si>
    <t>4.1</t>
  </si>
  <si>
    <t>SINAPI</t>
  </si>
  <si>
    <t>m²</t>
  </si>
  <si>
    <t>4.2</t>
  </si>
  <si>
    <t>4.3</t>
  </si>
  <si>
    <t>5.1</t>
  </si>
  <si>
    <t>Aterro apiloado em camadas de 0,20 m com material argilo - arenoso (entre baldrames)</t>
  </si>
  <si>
    <t xml:space="preserve">Escavação manual de valas em qualquer terreno exceto rocha até h=1,50 m </t>
  </si>
  <si>
    <t xml:space="preserve">Regularização e compactação do fundo de valas </t>
  </si>
  <si>
    <t xml:space="preserve">Reaterro apiloado de vala com material da obra  </t>
  </si>
  <si>
    <t>5.2</t>
  </si>
  <si>
    <t>kg</t>
  </si>
  <si>
    <t>CONCRETO ARMADO PARA FUNDAÇÕES - VIGAS BALDRAMES</t>
  </si>
  <si>
    <t>6.1</t>
  </si>
  <si>
    <t>m</t>
  </si>
  <si>
    <t>3.2</t>
  </si>
  <si>
    <t>7.1</t>
  </si>
  <si>
    <t>7.2</t>
  </si>
  <si>
    <t>8.1</t>
  </si>
  <si>
    <t xml:space="preserve">SERVIÇOS PRELIMINARES </t>
  </si>
  <si>
    <t>Placa da obra - padrão Governo Federal</t>
  </si>
  <si>
    <t xml:space="preserve"> m²</t>
  </si>
  <si>
    <t>1.2</t>
  </si>
  <si>
    <t>SEINFRA</t>
  </si>
  <si>
    <t xml:space="preserve">Instalação provisória de água </t>
  </si>
  <si>
    <t>1.3</t>
  </si>
  <si>
    <t xml:space="preserve">Instalação provisória de energia elétrica em baixa tensão </t>
  </si>
  <si>
    <t>1.4</t>
  </si>
  <si>
    <t>C2849</t>
  </si>
  <si>
    <t>Instalações provisórias de esgoto</t>
  </si>
  <si>
    <t>1.5</t>
  </si>
  <si>
    <t>Barracões provisórios (depósito, escritório, vestiário e refeitório) com piso cimentado</t>
  </si>
  <si>
    <t>1.6</t>
  </si>
  <si>
    <t xml:space="preserve">Locação da obra (execução de gabarito) </t>
  </si>
  <si>
    <t>2.2</t>
  </si>
  <si>
    <t>2.3</t>
  </si>
  <si>
    <t xml:space="preserve">SUPERESTRUTURA </t>
  </si>
  <si>
    <t>CONCRETO ARMADO PARA VERGAS</t>
  </si>
  <si>
    <t>ELEMENTOS VAZADOS</t>
  </si>
  <si>
    <t>ALVENARIA DE VEDAÇÃO</t>
  </si>
  <si>
    <t>Divisória de banheiros e sanitários em granito com espessura de 2cm polido assentado com argamassa traço 1:4</t>
  </si>
  <si>
    <t xml:space="preserve">ESQUADRIAS </t>
  </si>
  <si>
    <t>6.2</t>
  </si>
  <si>
    <t xml:space="preserve">Impermeabilização com tinta betuminosa em fundações, baldrames </t>
  </si>
  <si>
    <t>9.1</t>
  </si>
  <si>
    <t>9.3</t>
  </si>
  <si>
    <t>9.4</t>
  </si>
  <si>
    <t>9.6</t>
  </si>
  <si>
    <t>9.7</t>
  </si>
  <si>
    <t>10.1</t>
  </si>
  <si>
    <t>10.2</t>
  </si>
  <si>
    <t>Lastro de concreto magro (e=3,0 cm) - preparo mecânico</t>
  </si>
  <si>
    <t>Concreto para Fundação fck=25MPa, incluindo preparo, lançamento, adensamento.</t>
  </si>
  <si>
    <t>Concreto Bombeado fck=25MPa, incluindo preparo, lançamento e adensamento.</t>
  </si>
  <si>
    <t>CONCRETO ARMADO - PILARES</t>
  </si>
  <si>
    <t>CONCRETO ARMADO - VIGAS</t>
  </si>
  <si>
    <t>PORTAS DE MADEIRA</t>
  </si>
  <si>
    <t>Torneira para lavatório de mesa bica baixa Izy, código 1193.C37, Deca ou equivalente</t>
  </si>
  <si>
    <t>Cuba de Embutir Oval cor Branco Gelo, código L.37, DECA, ou equivalente, em bancada  ecomplementos (válvula, sifao e engate flexível cromados), exceto torneira.</t>
  </si>
  <si>
    <t xml:space="preserve">Chuveiro Maxi Ducha, LORENZETTI, com Mangueira plástica/desviador para duchas elétricas, cógigo 8010-A, LORENZETTI,  ou equivalente </t>
  </si>
  <si>
    <t>Torneira Acabamento para registro pequeno Linha Izy, código: 4900.C37.PQ, DECA ou equivalente (para chuveiros), Deca ou equivalente</t>
  </si>
  <si>
    <t>Cuba industrial 50x40 profundidade 30 – HIDRONOX, ou equivalente, com sifão em metal cromado 1.1/2x1.1/2", válvula em metal cromado tipo americana 3.1/2"x1.1/2" para pia - fornecimento e instalação</t>
  </si>
  <si>
    <t>Cuba Inox Embutir 40x34x17cm, cuba 3, básica aço inoxidável, com válvula, FRANKE, ou equivalente, com sifão em metal cromado 1.1/2x1.1/2", válvula em metal cromado tipo americana 3.1/2"x1.1/2" para pia - fornecimento e instalação</t>
  </si>
  <si>
    <t>Torneira para cozinha de mesa bica móvel Izy, código 1167.C37, DECA, ou equivalente</t>
  </si>
  <si>
    <t>Sumidouro em alvenaria 2,40 x 2,40 m</t>
  </si>
  <si>
    <t>Fossa séptica 2,30 x 2,30 m</t>
  </si>
  <si>
    <t>Válvula esfera Ø 3/4" NPT 300</t>
  </si>
  <si>
    <t>Marcação no Piso - 1 x 1m para hidrante</t>
  </si>
  <si>
    <t>Vergalhão CA - 25 # 10 mm2</t>
  </si>
  <si>
    <t>Armação aço CA-50, Diam. 6,3 (1/4) á 12,5mm(1/2) -Fornecimento/corte perda de 10%) / dobra / colocação.</t>
  </si>
  <si>
    <t>Armação de aço  CA-60 Diam. 3,4 a 6,0mm-Fornecimento/corte perda de 10%) / dobra / colocação.</t>
  </si>
  <si>
    <t>4.4</t>
  </si>
  <si>
    <t>Encunhamento (aperto de alvenaria) em tijolo cerâmicos maciços 5x10x20cm 1 vez (esp. 20cm), assentamento c/ argamassa traço1:6 (cimento e areia)</t>
  </si>
  <si>
    <t>Alvenaria de vedação de 1 vez em tijolos cerâmicos de 08 furos (dimensões nominais: 19x19x09); assentamento em argamassa no traço 1:2:8 (cimento, cal e areia)</t>
  </si>
  <si>
    <t>Fechadura de embutir completa, para portas internas</t>
  </si>
  <si>
    <t>6.3</t>
  </si>
  <si>
    <t>6.4</t>
  </si>
  <si>
    <t>20.2</t>
  </si>
  <si>
    <t>20.3</t>
  </si>
  <si>
    <t>20.4</t>
  </si>
  <si>
    <t>20.5</t>
  </si>
  <si>
    <t>20.6</t>
  </si>
  <si>
    <t>21.2</t>
  </si>
  <si>
    <t>21.3</t>
  </si>
  <si>
    <t>PORTAS DE VIDRO - PV</t>
  </si>
  <si>
    <t>6.6</t>
  </si>
  <si>
    <t xml:space="preserve">JANELAS DE ALUMÍNIO - JA </t>
  </si>
  <si>
    <t>7.5</t>
  </si>
  <si>
    <t>22.1</t>
  </si>
  <si>
    <t>22.2</t>
  </si>
  <si>
    <t>PAVIMENTAÇÃO EXTERNA</t>
  </si>
  <si>
    <t>22.3</t>
  </si>
  <si>
    <t>ESQUADRIA - GRADIL METÁLICO</t>
  </si>
  <si>
    <t>23.1</t>
  </si>
  <si>
    <t>24.1</t>
  </si>
  <si>
    <t>17.4</t>
  </si>
  <si>
    <t>17.5</t>
  </si>
  <si>
    <t>17.6</t>
  </si>
  <si>
    <t>7.4</t>
  </si>
  <si>
    <t>FERRAGENS E ACESSÓRIOS</t>
  </si>
  <si>
    <t>Corte e reparo em cabeça de estaca</t>
  </si>
  <si>
    <t>Forma de madeira comum para Fundações  - reaproveitamento 5X</t>
  </si>
  <si>
    <t>FUNDAÇÃO DO CASTELO D'ÁGUA</t>
  </si>
  <si>
    <t>Estaca a trado (broca) d=30 cm com concreto fck=15 Mpa (sem armação) - 7 m</t>
  </si>
  <si>
    <t>1.7</t>
  </si>
  <si>
    <t>22.4</t>
  </si>
  <si>
    <t>22.5</t>
  </si>
  <si>
    <t xml:space="preserve">Piso cerâmico antiderrapante PEI V - 40 x 40 cm - incl. rejunte - conforme projeto </t>
  </si>
  <si>
    <t>74223/1</t>
  </si>
  <si>
    <t>73906/3</t>
  </si>
  <si>
    <t>73838/1</t>
  </si>
  <si>
    <t>73942/2</t>
  </si>
  <si>
    <t>73990/1</t>
  </si>
  <si>
    <t>74254/2</t>
  </si>
  <si>
    <t>74138/3</t>
  </si>
  <si>
    <t>74106/1</t>
  </si>
  <si>
    <t>73860/8</t>
  </si>
  <si>
    <t>73860/9</t>
  </si>
  <si>
    <t>73860/10</t>
  </si>
  <si>
    <t>73860/11</t>
  </si>
  <si>
    <t>73953/6</t>
  </si>
  <si>
    <t>74041/1</t>
  </si>
  <si>
    <t>73976/3</t>
  </si>
  <si>
    <t>74104/1</t>
  </si>
  <si>
    <t>74197/1</t>
  </si>
  <si>
    <t>74198/2</t>
  </si>
  <si>
    <t>73764/4</t>
  </si>
  <si>
    <t>74065/2</t>
  </si>
  <si>
    <t>73907/6</t>
  </si>
  <si>
    <t>73960/1</t>
  </si>
  <si>
    <t>74131/5</t>
  </si>
  <si>
    <t>74209/1</t>
  </si>
  <si>
    <t>73805/1</t>
  </si>
  <si>
    <t>74181/1</t>
  </si>
  <si>
    <t>74180/1</t>
  </si>
  <si>
    <t>74175/1</t>
  </si>
  <si>
    <t>MOVIMENTO DE TERRAS PARA FUNDAÇÕES</t>
  </si>
  <si>
    <t>FUNDAÇÕES</t>
  </si>
  <si>
    <t>SISTEMA DE VEDAÇÃO VERTICAL INTERNO E EXTERNO (PAREDES)</t>
  </si>
  <si>
    <t xml:space="preserve">SISTEMAS DE COBERTURA </t>
  </si>
  <si>
    <t>REVESTIMENTOS INTERNOS E EXTERNOS</t>
  </si>
  <si>
    <t>SERVIÇOS COMPLEMENTARES</t>
  </si>
  <si>
    <t>INSTALAÇÃO DE GÁS COMBUSTÍVEL</t>
  </si>
  <si>
    <t>SISTEMA DE PROTEÇÃO CONTRA INCÊNDIO</t>
  </si>
  <si>
    <t>SISTEMA DE EXAUSTÃO MECÂNICA</t>
  </si>
  <si>
    <t>CASTELO D'ÁGUA</t>
  </si>
  <si>
    <t xml:space="preserve">Subtotal </t>
  </si>
  <si>
    <t>3.3</t>
  </si>
  <si>
    <t>3.4</t>
  </si>
  <si>
    <t>5.3</t>
  </si>
  <si>
    <t>9.8</t>
  </si>
  <si>
    <t>3.5</t>
  </si>
  <si>
    <t>11.5</t>
  </si>
  <si>
    <t>11.6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</si>
  <si>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</si>
  <si>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</si>
  <si>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</si>
  <si>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</si>
  <si>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</si>
  <si>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</si>
  <si>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</si>
  <si>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</si>
  <si>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</si>
  <si>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14.14</t>
  </si>
  <si>
    <t>14.15</t>
  </si>
  <si>
    <t>14.16</t>
  </si>
  <si>
    <t>15.12</t>
  </si>
  <si>
    <t>15.19</t>
  </si>
  <si>
    <t>15.20</t>
  </si>
  <si>
    <t>15.21</t>
  </si>
  <si>
    <t>15.23</t>
  </si>
  <si>
    <t>15.24</t>
  </si>
  <si>
    <t>15.25</t>
  </si>
  <si>
    <t>15.26</t>
  </si>
  <si>
    <t>16.1</t>
  </si>
  <si>
    <t>16.2</t>
  </si>
  <si>
    <t>16.3</t>
  </si>
  <si>
    <t>16.4</t>
  </si>
  <si>
    <t>16.5</t>
  </si>
  <si>
    <t>16.6</t>
  </si>
  <si>
    <t>16.7</t>
  </si>
  <si>
    <t>16.8</t>
  </si>
  <si>
    <t>17.7</t>
  </si>
  <si>
    <t>17.8</t>
  </si>
  <si>
    <t>18.1</t>
  </si>
  <si>
    <t>18.2</t>
  </si>
  <si>
    <t>18.3</t>
  </si>
  <si>
    <t>18.4</t>
  </si>
  <si>
    <t>18.5</t>
  </si>
  <si>
    <t>18.6</t>
  </si>
  <si>
    <t>INSTALAÇÕES DE CLIMATIZAÇÃO</t>
  </si>
  <si>
    <t>22.6</t>
  </si>
  <si>
    <t>22.7</t>
  </si>
  <si>
    <t>22.8</t>
  </si>
  <si>
    <t>22.10</t>
  </si>
  <si>
    <t>22.11</t>
  </si>
  <si>
    <t>22.12</t>
  </si>
  <si>
    <t>23.2</t>
  </si>
  <si>
    <t>Grama batatais em placas</t>
  </si>
  <si>
    <t>C2851</t>
  </si>
  <si>
    <t>PORTAS EM ALUMÍNIO</t>
  </si>
  <si>
    <t>74071/2</t>
  </si>
  <si>
    <t>Piso podotátil de alerta em borracha integrado 30x30cm, assentamento com argamassa (fornecimento e assentamento)</t>
  </si>
  <si>
    <t>Piso podotátil direcional em borracha integrado 30x30cm, assentamento com argamassa (fornecimento e assentamento)</t>
  </si>
  <si>
    <t>Piso tátil de alerta em placas pré-moldadas - 5MPa</t>
  </si>
  <si>
    <t>Piso tátil direcional em placas pré-moldadas - 5MPa</t>
  </si>
  <si>
    <t>74065/1</t>
  </si>
  <si>
    <t>Pintura em esmalte sintético 02 demãos em rodameio de madeira</t>
  </si>
  <si>
    <t>C2910</t>
  </si>
  <si>
    <t xml:space="preserve">Prateleiras e escaninhos em mdf </t>
  </si>
  <si>
    <t>Tela de nylon de proteção- fixada na esquadria</t>
  </si>
  <si>
    <t>Reboco para paredes internas, externas, pórticos, vigas e pérgolas, traço 1:4,5  - espessura 0,5 cm</t>
  </si>
  <si>
    <t>73907/3</t>
  </si>
  <si>
    <t>Rampa de acesso em concreto não estrutural</t>
  </si>
  <si>
    <t>cj</t>
  </si>
  <si>
    <t>C1869</t>
  </si>
  <si>
    <t>C0544</t>
  </si>
  <si>
    <t>C2045</t>
  </si>
  <si>
    <t>C0864</t>
  </si>
  <si>
    <t>C4642</t>
  </si>
  <si>
    <t>C4635</t>
  </si>
  <si>
    <t>73910/3</t>
  </si>
  <si>
    <t>73910/5</t>
  </si>
  <si>
    <t>74072/3</t>
  </si>
  <si>
    <t>74070/3</t>
  </si>
  <si>
    <t>73809/1</t>
  </si>
  <si>
    <t>74156/2</t>
  </si>
  <si>
    <t>74007/1</t>
  </si>
  <si>
    <t>74138/2</t>
  </si>
  <si>
    <t>73798/1</t>
  </si>
  <si>
    <t>73860/12</t>
  </si>
  <si>
    <t>73860/13</t>
  </si>
  <si>
    <t>73860/14</t>
  </si>
  <si>
    <t>73860/16</t>
  </si>
  <si>
    <t>73860/18</t>
  </si>
  <si>
    <t>DISJUNTORES</t>
  </si>
  <si>
    <t>74130/1</t>
  </si>
  <si>
    <t>74130/2</t>
  </si>
  <si>
    <t>74130/4</t>
  </si>
  <si>
    <t>74130/5</t>
  </si>
  <si>
    <t>74130/6</t>
  </si>
  <si>
    <t>74130/7</t>
  </si>
  <si>
    <t>74131/4</t>
  </si>
  <si>
    <t>74131/6</t>
  </si>
  <si>
    <t>74131/7</t>
  </si>
  <si>
    <t>73976/8</t>
  </si>
  <si>
    <t>74051/2</t>
  </si>
  <si>
    <t>73795/6</t>
  </si>
  <si>
    <t>74174/1</t>
  </si>
  <si>
    <t>79517/1</t>
  </si>
  <si>
    <t>73962/13</t>
  </si>
  <si>
    <t>76444/1</t>
  </si>
  <si>
    <t>73935/2</t>
  </si>
  <si>
    <t>73988/1</t>
  </si>
  <si>
    <t>73937/4</t>
  </si>
  <si>
    <t>73922/5</t>
  </si>
  <si>
    <t>73886/1</t>
  </si>
  <si>
    <t>73892/2</t>
  </si>
  <si>
    <t>74077/2</t>
  </si>
  <si>
    <t>74236/1</t>
  </si>
  <si>
    <t>Banheira Embutir em plástico tipo PVC, 77x45x20cm, Burigotto ou equivalente</t>
  </si>
  <si>
    <t>15.4</t>
  </si>
  <si>
    <t>Conjunto de mastros para bandeiras em tubo ferro galvanizado telescópico (alt= 7m (3mx2" + 4mx1 1/2")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</si>
  <si>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</si>
  <si>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</si>
  <si>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</si>
  <si>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</si>
  <si>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</si>
  <si>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</si>
  <si>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</si>
  <si>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</si>
  <si>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</si>
  <si>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</si>
  <si>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</si>
  <si>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</si>
  <si>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</si>
  <si>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</si>
  <si>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</si>
  <si>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</si>
  <si>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17.25</t>
  </si>
  <si>
    <t>17.26</t>
  </si>
  <si>
    <t>17.27</t>
  </si>
  <si>
    <t>17.28</t>
  </si>
  <si>
    <t>C4065</t>
  </si>
  <si>
    <t>C1207</t>
  </si>
  <si>
    <t>19.2</t>
  </si>
  <si>
    <t>C0361</t>
  </si>
  <si>
    <t>Luminária de emergência com lampada fluorescente 9W de 1 hora</t>
  </si>
  <si>
    <t>14.17</t>
  </si>
  <si>
    <t>14.18</t>
  </si>
  <si>
    <t>Lastro de concreto magro, e=3,0 cm-reparo mecânico</t>
  </si>
  <si>
    <t>Bacia Convencional Studio Kids, código PI.16, para valvula de descarga, em louca branca,  assento plastico, anel de vedação, tubo pvc ligacao - fornecimento e instalacao, Deca ou equivalente</t>
  </si>
  <si>
    <t>Quadro de medição - fornecimento e instalação</t>
  </si>
  <si>
    <t>Roda meio em madeira (largura=10cm)</t>
  </si>
  <si>
    <t>Vidro liso temperado incolor, espessura 6mm- fornecimento e instalação</t>
  </si>
  <si>
    <t>Escada interna e externa tipo marinheiro, inclusive pintura</t>
  </si>
  <si>
    <t>Guarda corpo de 1m de altura</t>
  </si>
  <si>
    <t>Chapa de aço carbono de alta resistência a corrosão e de qualidade estrutural e solda interna e externa, para confecção do reservatorioconforme projeto</t>
  </si>
  <si>
    <t>Conector de bronze para haste de 5/8" e cabo de 50 mm²</t>
  </si>
  <si>
    <t>Pintura em latex acrílico 02 demãos sobre paredes internas, externas</t>
  </si>
  <si>
    <t>Arandelas de sobrepor com 1 lâmpada fluorescente compacta de 60W</t>
  </si>
  <si>
    <t>Luminária de piso, com lâmpada vapor metálico 70W</t>
  </si>
  <si>
    <t>C4624</t>
  </si>
  <si>
    <t>14.19</t>
  </si>
  <si>
    <t>16.9</t>
  </si>
  <si>
    <t>16.10</t>
  </si>
  <si>
    <t>Placa de sinalização em pvc cod 1 - (348x348) Proibido fumar</t>
  </si>
  <si>
    <t>Placa de sinalização em pvc cod 6 - (348x348) Perigo Inflamável</t>
  </si>
  <si>
    <t>União 3/4" NPT 300</t>
  </si>
  <si>
    <t>Niple 3/4" NPT 300</t>
  </si>
  <si>
    <t>Tê redução 3/4"x1/2"</t>
  </si>
  <si>
    <t>Redução 1/2" x 1/4"</t>
  </si>
  <si>
    <t>Niple 1/2" NPT 300</t>
  </si>
  <si>
    <t xml:space="preserve">Luva de redução 3/4 x 1/2" </t>
  </si>
  <si>
    <t>Regulador 1º estagio com manometro</t>
  </si>
  <si>
    <t>Mangueira Flexivel</t>
  </si>
  <si>
    <t>Regulador 2º estágio com registro</t>
  </si>
  <si>
    <t>Luva de redução 1/4" x 1/2"</t>
  </si>
  <si>
    <t>Niple 1/4" NPT 300</t>
  </si>
  <si>
    <t>Joelho 1/2" NPT 300</t>
  </si>
  <si>
    <t>Manômetro NPT 1/4", 0 a 300 psi</t>
  </si>
  <si>
    <t>Abrigo para Central de GLP, em concreto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</si>
  <si>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</si>
  <si>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</si>
  <si>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</si>
  <si>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</si>
  <si>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</si>
  <si>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</si>
  <si>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</si>
  <si>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</si>
  <si>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16.20</t>
  </si>
  <si>
    <t>16.21</t>
  </si>
  <si>
    <t>Envelopamento de concreto - 3cm</t>
  </si>
  <si>
    <t>C1250</t>
  </si>
  <si>
    <t>Marcação no Piso - 1 x 1m para extintor</t>
  </si>
  <si>
    <t>Presilha em latão</t>
  </si>
  <si>
    <t>Haste tipo coopperweld 5/8" x 2,40m.</t>
  </si>
  <si>
    <t>Caixa de inspeção, PVC de 12", com tampa de ferro fundido,conforme detalhe no projeto</t>
  </si>
  <si>
    <t>Caixa de equalização de potências 200x200mm em aço com barramento, expessura  6 mm</t>
  </si>
  <si>
    <t>Estrutura metalica</t>
  </si>
  <si>
    <t>Revestimento cerâmico de paredes PEI IV- cerâmica 30 x 40 cm - incl. rejunte - conforme projeto - branca</t>
  </si>
  <si>
    <t>Revestimento cerâmico de paredes PEI IV - cerâmica 10 x 10 cm - incl. rejunte - conforme projeto - azul</t>
  </si>
  <si>
    <t>Revestimento cerâmico de paredes PEI IV - cerâmica 10 x 10 cm - incl. rejunte - conforme projeto - vermelho</t>
  </si>
  <si>
    <t>Revestimento cerâmico de paredes PEI IV - cerâmica 10 x 10 cm - incl. rejunte - conforme projeto - branco</t>
  </si>
  <si>
    <t>Pintura em latex PVA 02 demãos sobre teto</t>
  </si>
  <si>
    <t>Bancos de concreto</t>
  </si>
  <si>
    <t>C2290</t>
  </si>
  <si>
    <t>Sondagem do terreno ( um furo de 7m a cada 200 m²)</t>
  </si>
  <si>
    <t>Janela de Alumínio - JA-01, 70x125, completa conforme projeto de esquadrias - Guilhotina</t>
  </si>
  <si>
    <t>9.2</t>
  </si>
  <si>
    <t>9.5</t>
  </si>
  <si>
    <t>9.9</t>
  </si>
  <si>
    <t>Revestimento cerâmico de paredes PEI IV - cerâmica 10 x 10 cm - incl. rejunte - conforme projeto - amarelo</t>
  </si>
  <si>
    <t>C4294</t>
  </si>
  <si>
    <t xml:space="preserve">IMPERMEABILIZAÇÃO </t>
  </si>
  <si>
    <t xml:space="preserve">Porta de Madeira - PM1 - 70x210, folha lisa com chapa metalica, incluso ferragens, conforme projeto de esquadrias </t>
  </si>
  <si>
    <t xml:space="preserve">Porta de Madeira - PM4 - 80x210, folha lisa com chapa metalica, incluso ferragens, conforme projeto de esquadrias </t>
  </si>
  <si>
    <t>Porta de Madeira - PM5 - 80x210, com barra e chapa metálica e visor, incluso ferragens, conforme projeto de esquadrias</t>
  </si>
  <si>
    <t>Porta de Madeira - PM3 - 80x210, barra e chapa metálica, incluso ferragens, conforme projeto de esquadrias</t>
  </si>
  <si>
    <t>Porta de Madeira - PM2 - 80x210, com veneziana, incluso ferragens, conforme projeto de esquadrias</t>
  </si>
  <si>
    <t>Janela de Alumínio - JA-06, 210x50, completa conforme projeto de esquadrias - Maxim-ar - incluso vidro liso incolor, espessura 6mm</t>
  </si>
  <si>
    <t>Janela de Alumínio - JA-07, 210x75, completa conforme projeto de esquadrias - Maxim-ar - incluso vidro liso incolor, espessura 6mm</t>
  </si>
  <si>
    <t>Janela de Alumínio - JA-08, 210x100, completa conforme projeto de esquadrias - Maxim-ar - incluso vidro liso incolor, espessura 6mm</t>
  </si>
  <si>
    <t>Janela de Alumínio - JA-09, 210x150, completa conforme projeto de esquadrias - Maxim-ar - incluso vidro liso incolor, espessura 6mm</t>
  </si>
  <si>
    <t>Janela de Alumínio - JA-11, 140x75, completa conforme projeto de esquadrias - Maxim-ar - incluso vidro liso incolor, espessura 6mm</t>
  </si>
  <si>
    <t>Janela de Alumínio - JA-12, 420x50, completa conforme projeto de esquadrias - Maxim-ar - incluso vidro liso incolor, espessura 6mm</t>
  </si>
  <si>
    <t>Verga e contravergas pré-moldada em concreto armado fck 15Mpa - 10x10cm, conforme projeto.</t>
  </si>
  <si>
    <t>C4559</t>
  </si>
  <si>
    <t>Telha Sanduiche metalica</t>
  </si>
  <si>
    <t>Banco e acabamento em granito</t>
  </si>
  <si>
    <t>C2284</t>
  </si>
  <si>
    <t>C2285</t>
  </si>
  <si>
    <t>Rufo em chapa de aço galvanizado nr. 24, desenvolvimento 25 cm</t>
  </si>
  <si>
    <t>Forro de gesso acartonado estruturado - montagem e instalação</t>
  </si>
  <si>
    <t>Forma de madeira comum para Fundações  - reaproveitamento 10X</t>
  </si>
  <si>
    <t>Forma de madeira comum para Fundções  - reaproveitamento 10X</t>
  </si>
  <si>
    <t>Armação aço CA-50, para 1,0 m³ de concreto</t>
  </si>
  <si>
    <t>Concreto fck=25MPa, incluindo preparo, lançamento e adensamento.</t>
  </si>
  <si>
    <t>Forma em chapa de madeira compensada plastificada- Pilares</t>
  </si>
  <si>
    <t>Forma madeira comp. plastificada 12mm p/ Estrutura corte/ Montagem/ Escoramento/ Desforma-  Vigas</t>
  </si>
  <si>
    <t>Cobogó de concreto (elemento vazado)  - (6x40x40cm) assentado com argamassa traço 1:4 (cimento, areia)</t>
  </si>
  <si>
    <t>7.3</t>
  </si>
  <si>
    <t>7.6</t>
  </si>
  <si>
    <t>Pingadeira (chapim) em concreto</t>
  </si>
  <si>
    <t>Calha em chapa metalica Nº 22 desenvolvimento de 50 cm</t>
  </si>
  <si>
    <t>Contrapiso e=5,0cm</t>
  </si>
  <si>
    <t xml:space="preserve">Camada regularizadora e=2,0cm </t>
  </si>
  <si>
    <t>Piso cimentado desempenado com acabamento liso e=3,0cm com junta plastica acabada 1,2m</t>
  </si>
  <si>
    <t>Pintura de base epoxi sobre piso</t>
  </si>
  <si>
    <t xml:space="preserve">Piso cerâmico antiderrapante PEI V - 60 x 60 cm - incl. rejunte - conforme projeto </t>
  </si>
  <si>
    <t>Piso vinílico em manta e=2,0mm</t>
  </si>
  <si>
    <t xml:space="preserve">Soleira em granito cinza andorinha, L=17,5cm, E=2cm </t>
  </si>
  <si>
    <t xml:space="preserve">Soleira em granito cinza andorinha, L=30cm, E=2cm </t>
  </si>
  <si>
    <t>Passeio em concreto desempenado com junta plastica a cada 1,20m, e=7cm</t>
  </si>
  <si>
    <t xml:space="preserve">Meio -fio (guia) de concreto pré-moldado, rejuntado com argamassa, incluindo escavação e reaterro </t>
  </si>
  <si>
    <t>Pavimetação em blocos intertravado de concreto, e= 6,0cm, FCK 35MPa, assentados sobre colchão de areia</t>
  </si>
  <si>
    <t>Colchão de areia e=10cm</t>
  </si>
  <si>
    <t>Porta de compesando de madeira - PM6 - 60x100, folha lisa revestida com laminado melamínico, incluso ferragens, conforme projeto de esquadrias</t>
  </si>
  <si>
    <r>
      <t xml:space="preserve">Porta de abrir - PA1 - 100x210 em chapa de alumínio e veneziana- </t>
    </r>
    <r>
      <rPr>
        <sz val="10"/>
        <rFont val="Arial"/>
        <family val="2"/>
      </rPr>
      <t>conforme projeto de esquadrias, inclusive ferragens</t>
    </r>
  </si>
  <si>
    <t>Porta de abrir - PA2 - 80x210 em chapa de alumínio com veneziana- conforme projeto de esquadrias, inclusive ferragens</t>
  </si>
  <si>
    <t>Porta de abrir - PA3 - 160x210 em chapa de alumínio com veneziana- conforme projeto de esquadrias, inclusive ferragens</t>
  </si>
  <si>
    <t>6.7</t>
  </si>
  <si>
    <t>Vidro fixo - JA-03, 140x115, completa conforme projeto de esquadrias</t>
  </si>
  <si>
    <t>ALVENARIA DA MURETA</t>
  </si>
  <si>
    <t>MURETA</t>
  </si>
  <si>
    <t>Lastro de concreto magro, e=3,0 cm-preparo mecânico</t>
  </si>
  <si>
    <t>Bacia Sanitária Convencional, código Izy P.11, DECA, ou equivalente com acessórios- fornecimento e instalação</t>
  </si>
  <si>
    <t>Valvula de descarga 1 1/2", com registro, acabamento em metal cromado - fornecimento e instalação</t>
  </si>
  <si>
    <t>Assento Poliéster com abertura frontal Vogue Plus, Linha Conforto, cor Branco Gelo, código AP.52, DECA, ou equivalente</t>
  </si>
  <si>
    <t>Lavatório pequeno Ravena/Izy cor branco gelo, com coluna suspensa, código L915 DECA ou equivalente</t>
  </si>
  <si>
    <t>15.22</t>
  </si>
  <si>
    <t>15.27</t>
  </si>
  <si>
    <t>15.28</t>
  </si>
  <si>
    <t>Bacia Sanitária Vogue Plus, Linha Conforto com abertura, cor Branco Gelo, código P.51,  DECA, ou equivalente p/ de descarga, com acessórios, bolsa de borracha para ligacao, tubo pvc ligacao - fornecimento e instalação</t>
  </si>
  <si>
    <t>Torneira de parede de uso geral para jardim ou tanque</t>
  </si>
  <si>
    <t>Tanque Grande (40 L) cor Branco Gelo, código TQ.03, DECA, ou equivalente incluso torneira cromada</t>
  </si>
  <si>
    <t>Barra metálica com pintura azul para proteção dos espelhos e chuveiro infantil d=1 1/4"</t>
  </si>
  <si>
    <t>11.2</t>
  </si>
  <si>
    <t>Edificação principal do Proinfância 2</t>
  </si>
  <si>
    <t>MURETA - BLOCOS</t>
  </si>
  <si>
    <t>MURETA - VIGAS BALDRAME</t>
  </si>
  <si>
    <t>CONCRETO ARMADO - MURETA - PILARES</t>
  </si>
  <si>
    <t>Forma madeira comp. plastificada 12mm p/ Estrutura corte/ Montagem/ Escoramento/ Desforma</t>
  </si>
  <si>
    <t>CAIXA DÁGUA -15.000L</t>
  </si>
  <si>
    <t>Prateleira, acabamentos em granito cinza andorinha - espessura 2cm, conforme projeto</t>
  </si>
  <si>
    <t>Porta de correr de vidro - PA4 - 450x210  conforme projeto de esquadrias, inclusive ferragens</t>
  </si>
  <si>
    <t>Porta de abrir - PA5 - 120x185  - conforme projeto de esquadrias, inclusive ferragens</t>
  </si>
  <si>
    <t xml:space="preserve">Porta de Vidro temperado - PV1 - 175x230, com ferragens, inclusive vidro, conforme projeto de esquadrias </t>
  </si>
  <si>
    <t>Tela metálica para ventilação com requadro em alumínio</t>
  </si>
  <si>
    <t>Fita anticorrosiva 5cmx30m (2 camadas)</t>
  </si>
  <si>
    <t>Janela de Alumínio - JA-02, 110x195, completa conforme projeto de esquadrias - Guilhotina</t>
  </si>
  <si>
    <t>Janela de Alumínio - JA-04, 140x195, completa conforme projeto de esquadrias - Guilhotina</t>
  </si>
  <si>
    <t>Janela de Alumínio - JA-10, 70*75, completa conforme projeto de esquadrias - Maxim-ar - incluso vidro liso incolor, espessura 6mm</t>
  </si>
  <si>
    <t>Janela de Alumínio - JA-13, 560x100, completa conforme projeto de esquadrias - Maxim-ar - incluso vidro liso incolor, espessura 6mm</t>
  </si>
  <si>
    <t xml:space="preserve">Emassamento de paredes internas com massa acrílica - 02 demãos </t>
  </si>
  <si>
    <t>Chapisco de aderência em paredes internas, externas, vigas e platibanda</t>
  </si>
  <si>
    <t>9.11</t>
  </si>
  <si>
    <t>9.12</t>
  </si>
  <si>
    <t>Pintura epoxi - 02 demãos</t>
  </si>
  <si>
    <t>Luva soldável com rosca 25mm - 3/4"</t>
  </si>
  <si>
    <t>Adaptador soldavel com flange livre para caixa d'agua - 20mm - 1/2", fornecimento e instalação</t>
  </si>
  <si>
    <t>Adaptador sol. curto com bolsa-rosca para registro - 20mm - 1/2", fornecimento e instalação</t>
  </si>
  <si>
    <t>Adaptador sol. curto com bolsa-rosca para registro - 25mm - 3/4", fornecimento e instalação</t>
  </si>
  <si>
    <t>Adaptador sol. curto com bolsa-rosca para registro - 50mm - 1 1/2", fornecimento e instalação</t>
  </si>
  <si>
    <t>Adaptador sol. curto com bolsa-rosca para registro - 60mm - 2", fornecimento e instalação</t>
  </si>
  <si>
    <t>Adaptador sol. curto com bolsa-rosca para registro - 75mm - 2 1/2", fornecimento e instalação</t>
  </si>
  <si>
    <t>Bucha de redução sold. curta 60mm - 50mm, fornecimento e instalação</t>
  </si>
  <si>
    <t>Bucha de redução sold. curta 75mm - 60mm, fornecimento e instalação</t>
  </si>
  <si>
    <t>Bucha de redução sold. longa 50mm-25mm, fornecimento e instalação</t>
  </si>
  <si>
    <t>Bucha de redução sold. longa 60mm-25mm, fornecimento e instalação</t>
  </si>
  <si>
    <t>Bucha de redução sold. longa 75mm-50mm, fornecimento e instalação</t>
  </si>
  <si>
    <t>Joelho 45 soldável - 25mm, fornecimento e instalação</t>
  </si>
  <si>
    <t>Joelho 45 soldável - 50mm, fornecimento e instalação</t>
  </si>
  <si>
    <t>Joelho 45 soldável - 75mm, fornecimento e instalação</t>
  </si>
  <si>
    <t>Joelho 90 soldável - 20mm, fornecimento e instalação</t>
  </si>
  <si>
    <t>Joelho 90 soldável - 25mm, fornecimento e instalação</t>
  </si>
  <si>
    <t>Joelho 90 soldável - 50mm, fornecimento e instalação</t>
  </si>
  <si>
    <t>Joelho 90 soldável - 60mm, fornecimento e instalação</t>
  </si>
  <si>
    <t>Joelho 90 soldável - 75mm, fornecimento e instalação</t>
  </si>
  <si>
    <t>Tê 90 soldável - 25mm, fornecimento e instalação</t>
  </si>
  <si>
    <t>Tê 90 soldável - 50mm, fornecimento e instalação</t>
  </si>
  <si>
    <t>Tê 90 soldável - 60mm, fornecimento e instalação</t>
  </si>
  <si>
    <t>Tê 90 soldável - 75mm, fornecimento e instalação</t>
  </si>
  <si>
    <t>Tê de redução 90 soldavel - 50mm - 25mm, fornecimento e instalação</t>
  </si>
  <si>
    <t>Tê de redução 90 soldavel - 75mm - 50mm, fornecimento e instalação</t>
  </si>
  <si>
    <t>Tê de redução 90 soldavel - 75mm - 60mm, fornecimento e instalação</t>
  </si>
  <si>
    <t>Joelho 90º soldavel com bucha de latão - 25mm - 3/4", fornecimento e instalação</t>
  </si>
  <si>
    <t>Joelho de redução 90º soldavel com bucha latão - 25mm - 1/2", fornecimento e instalação</t>
  </si>
  <si>
    <t>Luva de redução soldavel com bucha latão - 25mm - 1/2", fornecimento e instalação</t>
  </si>
  <si>
    <t>Tê redução 90º soldavel com bucha latão B central - 25mm - 1/2", fornecimento e instalação</t>
  </si>
  <si>
    <t>Tubo PVC soldável Ø 20 mm, fornecimento e instalação</t>
  </si>
  <si>
    <t>Tubo PVC soldável Ø 25 mm, fornecimento e instalação</t>
  </si>
  <si>
    <t>Tubo PVC soldável Ø 50 mm, fornecimento e instalação</t>
  </si>
  <si>
    <t>Tubo PVC soldável Ø 60 mm, fornecimento e instalação</t>
  </si>
  <si>
    <t>Tubo PVC soldável Ø 75mm, fornecimento e instalação</t>
  </si>
  <si>
    <t>Registro esfera borboleta bruto PVC - 1/2", fornecimento e instalação</t>
  </si>
  <si>
    <t>Registro bruto de gaveta 2", fornecimento e instalação</t>
  </si>
  <si>
    <t>Registro bruto de gaveta 2 1/2", fornecimento e instalação</t>
  </si>
  <si>
    <t>Registro de gaveta com canopla cromada 1 1/2", fornecimento e instalação</t>
  </si>
  <si>
    <t>Registro de gaveta com canopla cromada 3/4", fornecimento e instalação</t>
  </si>
  <si>
    <t>Registro de pressão com canopla cromada 3/4", fornecimento e instalação</t>
  </si>
  <si>
    <t>Caixa sifonada 150x150x50mm</t>
  </si>
  <si>
    <t>14.3</t>
  </si>
  <si>
    <t>Ralo sifonado, PVC 100x100X40mm</t>
  </si>
  <si>
    <t>14.4</t>
  </si>
  <si>
    <t>Tubo de PVC rígido 100mm, fornec. e instalação</t>
  </si>
  <si>
    <t>Tubo de PVC rígido 40mm, fornec. e instalação</t>
  </si>
  <si>
    <t>Tubo de PVC rígido 50mm, fornec. e instalação</t>
  </si>
  <si>
    <t>Tubo de PVC rígido 75mm, fornec. e instalação</t>
  </si>
  <si>
    <t>Tubo de PVC rígido 150mm, fornec. e instalação</t>
  </si>
  <si>
    <t>Bucha de redução PVC longa 50mm-40mm</t>
  </si>
  <si>
    <t>Curva PVC 90º curta - 40mm - fornecimento e instalação</t>
  </si>
  <si>
    <t>Joelho PVC 45º 100mm - fornecimento e instalação</t>
  </si>
  <si>
    <t>14.20</t>
  </si>
  <si>
    <t>14.21</t>
  </si>
  <si>
    <t>Joelho PVC 45º 50mm - fornecimento e instalação</t>
  </si>
  <si>
    <t>14.22</t>
  </si>
  <si>
    <t>Joelho PVC 45º 40mm - fornecimento e instalação</t>
  </si>
  <si>
    <t>14.23</t>
  </si>
  <si>
    <t>Joelho PVC 90º 100mm - fornecimento e instalação</t>
  </si>
  <si>
    <t>14.24</t>
  </si>
  <si>
    <t>Joelho PVC 90º 75mm - fornecimento e instalação</t>
  </si>
  <si>
    <t>14.25</t>
  </si>
  <si>
    <t>Joelho PVC 90º 50mm - fornecimento e instalação</t>
  </si>
  <si>
    <t>14.26</t>
  </si>
  <si>
    <t>Joelho PVC 90º 40mm - fornecimento e instalação</t>
  </si>
  <si>
    <t>14.27</t>
  </si>
  <si>
    <t>Joelho PVC 90 com anel para esgoto secundario - 40mm - 1 1/2" - fornecimento e instalação</t>
  </si>
  <si>
    <t>14.28</t>
  </si>
  <si>
    <t>Junção PVC simples 100mm-50mm - fornecimento e instalação</t>
  </si>
  <si>
    <t>14.29</t>
  </si>
  <si>
    <t>14.30</t>
  </si>
  <si>
    <t>Junção PVC simples 100mm-100mm - fornecimento e instalação</t>
  </si>
  <si>
    <t>14.31</t>
  </si>
  <si>
    <t>Tê PVC 45º - 40mm - fornecimento e instalação</t>
  </si>
  <si>
    <t>Tê PVC 90º - 40mm - fornecimento e instalação</t>
  </si>
  <si>
    <t>Tê PVC sanitario 100mm-50mm - fornecimento e instalação</t>
  </si>
  <si>
    <t>Tê PVC sanitario 50mm-50mm - fornecimento e instalação</t>
  </si>
  <si>
    <t>Extintor ABC - 6KG</t>
  </si>
  <si>
    <t>Extintor CO2 - 6KG</t>
  </si>
  <si>
    <t>Cotovelo 45º galvanizado 2 1/2"</t>
  </si>
  <si>
    <t>Cotovelo 90º galvanizado 2 1/2"</t>
  </si>
  <si>
    <t>Niple duplo aço galvanizado 2 1/2"</t>
  </si>
  <si>
    <t>Tê aço galvanizado 2 1/2"</t>
  </si>
  <si>
    <t>Tubo aço galvanizado 65mm - 2 1/2"2 1/2"</t>
  </si>
  <si>
    <t>Adaptador storz - roscas internas 2 1/2"</t>
  </si>
  <si>
    <t>Chave para conexão de mangueira tipo stroz engate rápido - dupla 1 1/2" x 1 1/2"</t>
  </si>
  <si>
    <t>Esguicho jato solido 1 1/2" 16mm</t>
  </si>
  <si>
    <t>Niple paralelo em ferro maleavél 2 1/2"</t>
  </si>
  <si>
    <t>Redução giratória tipo Storz - 2 1/2 x 1 1/2"</t>
  </si>
  <si>
    <t>Registro globo 2 1/2" 45º</t>
  </si>
  <si>
    <t>Tampão cego com corrente tipo storz 1 1/2"</t>
  </si>
  <si>
    <t>Registro bruto de gaveta insutrial 2 1/2"</t>
  </si>
  <si>
    <t>Válvula de retenção vertical 2 1/2"</t>
  </si>
  <si>
    <t>Quadro de Distribuição de embutir, completo, (para 18 disjuntores monopolares, com barramento para as fases, neutro e para proteção, metálico, pintura eletrostática epóxi cor bege, c/ porta, trinco e acessórios)</t>
  </si>
  <si>
    <t>Quadro de Distribuição de embutir, completo, (para 24 disjuntores monopolares, com barramento para as fases, neutro e para proteção, metálico, pintura eletrostática epóxi cor bege, c/ porta, trinco e acessórios)</t>
  </si>
  <si>
    <t>Eletroduto PVC flexível corrugado reforçado, Ø20mm (DN 3/4"), inclusive conexões</t>
  </si>
  <si>
    <t>Eletroduto PVC flexível corrugado reforçado, Ø25mm (DN 1"), inclusive conexões</t>
  </si>
  <si>
    <t>Eletroduto PVC flexível corrugado reforçado, Ø32mm (DN 1 1/2"), inclusive conexões</t>
  </si>
  <si>
    <t>Eletroduto PVC flexível corrugado reforçado, Ø50mm (DN 2"), inclusive conexões</t>
  </si>
  <si>
    <t>ELETROCALHAS</t>
  </si>
  <si>
    <t>Eletrocalha lisa tipo U 100x100mm com tampa, inclusive conexões</t>
  </si>
  <si>
    <t>Eletrocalha lisa tipo U 100x50mm com tampa, inclusive conexões</t>
  </si>
  <si>
    <t>Eletrocalha lisa tipo U 50x50mm com tampa, inclusive conexões</t>
  </si>
  <si>
    <t>Suporte vertical eletrocalha 70x81mm</t>
  </si>
  <si>
    <t>Suporte vertical eletrocalha 70x96mm</t>
  </si>
  <si>
    <t>Tala plana perfurada 50mm</t>
  </si>
  <si>
    <t>Luminárias 2X36 com alaetas completa</t>
  </si>
  <si>
    <t>Duto de ligação 1000 X 0.80mm</t>
  </si>
  <si>
    <t>Chapéu chines em aluminio</t>
  </si>
  <si>
    <t>C3478</t>
  </si>
  <si>
    <t>C0860</t>
  </si>
  <si>
    <t>Parafuso fenda em aço inox 4,2 x 32mm e bucha de nylon</t>
  </si>
  <si>
    <t>Escavação de vala para aterramento</t>
  </si>
  <si>
    <t>SISTEMAS DE PISOS INTERNOS E EXTERNOS (PAVIMENTAÇÃO)</t>
  </si>
  <si>
    <t>INSTALAÇÕES ELÉTRICAS - 220V</t>
  </si>
  <si>
    <t>C1520</t>
  </si>
  <si>
    <t xml:space="preserve">Emboço para paredes internas e externas traço 1:2:9 - preparo manual - espessura 2,0 cm </t>
  </si>
  <si>
    <t>Preparo de superfície: jateamento abrasivo ao metal branco (interno e externo), padrão AS 3.</t>
  </si>
  <si>
    <t>Acabamento interno: duas demãos de espessura seca de primer Epóxi</t>
  </si>
  <si>
    <t>Acabamento externo: uma demão de espessura seca de primer Epóxi</t>
  </si>
  <si>
    <t>Pintura Externa: uma demão de poluiretano na cor amarelo</t>
  </si>
  <si>
    <t>C4409</t>
  </si>
  <si>
    <t xml:space="preserve">Massa única para paredes externas traço 1:2:9 - preparo manual - espessura 2,5 cm </t>
  </si>
  <si>
    <t>Registro de gaveta com canopla cromada 1/2", fornecimento e instalação</t>
  </si>
  <si>
    <t>Joelho 45 soldável - 20mm, fornecimento e instalação</t>
  </si>
  <si>
    <t>Adaptador soldavel com flange livre para caixa d'agua - 75mm - 2 2/1", fornecimento e instalação</t>
  </si>
  <si>
    <t>Curva macho - fêmea 2 1/2"</t>
  </si>
  <si>
    <t>17.29</t>
  </si>
  <si>
    <t>Switch de 48 portas</t>
  </si>
  <si>
    <t>Cabo UTP -6 (24AWG)</t>
  </si>
  <si>
    <t>Cabos de conexões – Patch cord categoria 6  - 2,5 metros</t>
  </si>
  <si>
    <t>Caixa de passagem PVC 4x2" - fornecimento e instalação</t>
  </si>
  <si>
    <t>Eletroduto PVC flexivel 1", inclusive conexões</t>
  </si>
  <si>
    <t>Eletroduto PVC flexivel 3/4", inclusive conexões</t>
  </si>
  <si>
    <t>Junção PVC simples 50mm-50mm - fornecimento e instalação</t>
  </si>
  <si>
    <t>Tê PVC sanitario 100mm-75mm - fornecimento e instalação</t>
  </si>
  <si>
    <t>Portão de abrir em chapa de aço perfurada, inclusive pintura - fornecimento e instalação (PF1 e PF2)</t>
  </si>
  <si>
    <t>Gradil metalico e tela de aço galvanizado , inclusive pintura - fornecimento e instalação (GR1, GR2, GR3, GR4)</t>
  </si>
  <si>
    <t>Portão de abrir com gradil metálico e tela de aço galvanizado, inclusive pintura - fornecimento e instalação (PO1, PO2, PO3)</t>
  </si>
  <si>
    <t>CONCRETO ARMADO PARA FUNDAÇÕES - SAPATAS</t>
  </si>
  <si>
    <t>ORSE</t>
  </si>
  <si>
    <t>2.1.1</t>
  </si>
  <si>
    <t>2.1.2</t>
  </si>
  <si>
    <t>2.1.3</t>
  </si>
  <si>
    <t>2.1.4</t>
  </si>
  <si>
    <t>2.2.1</t>
  </si>
  <si>
    <t>2.2.2</t>
  </si>
  <si>
    <t>2.2.3</t>
  </si>
  <si>
    <t>2.3.1</t>
  </si>
  <si>
    <t>2.3.2</t>
  </si>
  <si>
    <t>2.3.3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</si>
  <si>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</si>
  <si>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</si>
  <si>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</si>
  <si>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</si>
  <si>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</si>
  <si>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</si>
  <si>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</si>
  <si>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</si>
  <si>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</si>
  <si>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3.3.1</t>
  </si>
  <si>
    <t>3.3.2</t>
  </si>
  <si>
    <t>3.3.3</t>
  </si>
  <si>
    <t>3.3.4</t>
  </si>
  <si>
    <t>3.4.1</t>
  </si>
  <si>
    <t>3.4.2</t>
  </si>
  <si>
    <t>3.4.3</t>
  </si>
  <si>
    <t>3.4.4</t>
  </si>
  <si>
    <t>3.5.1</t>
  </si>
  <si>
    <t>3.5.2</t>
  </si>
  <si>
    <t>4.1.1</t>
  </si>
  <si>
    <t>4.1.2</t>
  </si>
  <si>
    <t>4.1.3</t>
  </si>
  <si>
    <t>4.1.4</t>
  </si>
  <si>
    <t>4.2.1</t>
  </si>
  <si>
    <t>4.2.2</t>
  </si>
  <si>
    <t>4.2.3</t>
  </si>
  <si>
    <t>4.3.1</t>
  </si>
  <si>
    <t>4.4.1</t>
  </si>
  <si>
    <t>4.4.2</t>
  </si>
  <si>
    <t>4.4.3</t>
  </si>
  <si>
    <t>4.4.4</t>
  </si>
  <si>
    <t>5.1.1</t>
  </si>
  <si>
    <t>5.2.1</t>
  </si>
  <si>
    <t>5.2.2</t>
  </si>
  <si>
    <t>5.2.3</t>
  </si>
  <si>
    <t>5.2.4</t>
  </si>
  <si>
    <t>5.2.5</t>
  </si>
  <si>
    <t>5.3.1</t>
  </si>
  <si>
    <t>6.1.1</t>
  </si>
  <si>
    <t>6.1.2</t>
  </si>
  <si>
    <t>6.1.3</t>
  </si>
  <si>
    <t>6.1.4</t>
  </si>
  <si>
    <t>6.1.5</t>
  </si>
  <si>
    <t>6.1.6</t>
  </si>
  <si>
    <t>6.1.7</t>
  </si>
  <si>
    <t>6.2.1</t>
  </si>
  <si>
    <t>6.3.1</t>
  </si>
  <si>
    <t>6.3.2</t>
  </si>
  <si>
    <t>6.3.3</t>
  </si>
  <si>
    <t>6.3.4</t>
  </si>
  <si>
    <t>6.3.5</t>
  </si>
  <si>
    <t>6.4.1</t>
  </si>
  <si>
    <t>6.5.1</t>
  </si>
  <si>
    <t>6.5.2</t>
  </si>
  <si>
    <t>6.5.3</t>
  </si>
  <si>
    <t>6.5.4</t>
  </si>
  <si>
    <t>6.5.5</t>
  </si>
  <si>
    <t>6.5.6</t>
  </si>
  <si>
    <t>6.5.7</t>
  </si>
  <si>
    <t>6.5.8</t>
  </si>
  <si>
    <t>6.5.9</t>
  </si>
  <si>
    <t>6.5.10</t>
  </si>
  <si>
    <t>6.5.11</t>
  </si>
  <si>
    <t>6.5.12</t>
  </si>
  <si>
    <t>6.5.13</t>
  </si>
  <si>
    <t>6.6.1</t>
  </si>
  <si>
    <t>6.6.2</t>
  </si>
  <si>
    <t>6.7.1</t>
  </si>
  <si>
    <t>6.7.2</t>
  </si>
  <si>
    <t>6.7.3</t>
  </si>
  <si>
    <t>6.7.4</t>
  </si>
  <si>
    <t>10.1.1</t>
  </si>
  <si>
    <t>10.1.2</t>
  </si>
  <si>
    <t>10.1.3</t>
  </si>
  <si>
    <t>10.1.4</t>
  </si>
  <si>
    <t>10.1.5</t>
  </si>
  <si>
    <t>10.1.6</t>
  </si>
  <si>
    <t>10.1.7</t>
  </si>
  <si>
    <t>10.2.1</t>
  </si>
  <si>
    <t>10.2.2</t>
  </si>
  <si>
    <t>10.2.3</t>
  </si>
  <si>
    <t>10.2.4</t>
  </si>
  <si>
    <t>10.2.5</t>
  </si>
  <si>
    <t>10.2.6</t>
  </si>
  <si>
    <t>10.2.7</t>
  </si>
  <si>
    <t>10.2.8</t>
  </si>
  <si>
    <t>12.1.1</t>
  </si>
  <si>
    <t>12.1.2</t>
  </si>
  <si>
    <t>12.2.1</t>
  </si>
  <si>
    <t>12.2.2</t>
  </si>
  <si>
    <t>12.2.3</t>
  </si>
  <si>
    <t>12.2.4</t>
  </si>
  <si>
    <t>12.2.5</t>
  </si>
  <si>
    <t>13.1.1</t>
  </si>
  <si>
    <t>13.1.2</t>
  </si>
  <si>
    <t>13.1.3</t>
  </si>
  <si>
    <t>13.1.4</t>
  </si>
  <si>
    <t>13.2.1</t>
  </si>
  <si>
    <t>13.2.2</t>
  </si>
  <si>
    <t>C0492</t>
  </si>
  <si>
    <t>C0503</t>
  </si>
  <si>
    <t>C0501</t>
  </si>
  <si>
    <t>C0498</t>
  </si>
  <si>
    <t>C0500</t>
  </si>
  <si>
    <t>18.1.1</t>
  </si>
  <si>
    <t>18.1.2</t>
  </si>
  <si>
    <t>18.1.3</t>
  </si>
  <si>
    <t>18.1.4</t>
  </si>
  <si>
    <t>18.1.5</t>
  </si>
  <si>
    <t>18.2.1</t>
  </si>
  <si>
    <t>18.2.2</t>
  </si>
  <si>
    <t>18.2.3</t>
  </si>
  <si>
    <t>18.2.4</t>
  </si>
  <si>
    <t>18.2.5</t>
  </si>
  <si>
    <t>18.2.6</t>
  </si>
  <si>
    <t>18.2.7</t>
  </si>
  <si>
    <t>18.3.1</t>
  </si>
  <si>
    <t>18.3.2</t>
  </si>
  <si>
    <t>18.3.3</t>
  </si>
  <si>
    <t>18.3.4</t>
  </si>
  <si>
    <t>18.3.5</t>
  </si>
  <si>
    <t>18.3.6</t>
  </si>
  <si>
    <t>18.3.7</t>
  </si>
  <si>
    <t>18.3.8</t>
  </si>
  <si>
    <t>C1158</t>
  </si>
  <si>
    <t>18.3.9</t>
  </si>
  <si>
    <t>C1160</t>
  </si>
  <si>
    <t>C1155</t>
  </si>
  <si>
    <t>18.4.1</t>
  </si>
  <si>
    <t>18.4.2</t>
  </si>
  <si>
    <t>18.4.3</t>
  </si>
  <si>
    <t>18.4.4</t>
  </si>
  <si>
    <t>18.4.5</t>
  </si>
  <si>
    <t>18.4.6</t>
  </si>
  <si>
    <t>18.4.7</t>
  </si>
  <si>
    <t>18.4.8</t>
  </si>
  <si>
    <t>18.4.9</t>
  </si>
  <si>
    <t>18.5.1</t>
  </si>
  <si>
    <t>18.5.2</t>
  </si>
  <si>
    <t>18.5.3</t>
  </si>
  <si>
    <t>18.5.4</t>
  </si>
  <si>
    <t>18.5.5</t>
  </si>
  <si>
    <t>18.5.6</t>
  </si>
  <si>
    <t>18.6.1</t>
  </si>
  <si>
    <t>18.6.2</t>
  </si>
  <si>
    <t>18.6.3</t>
  </si>
  <si>
    <t>18.6.4</t>
  </si>
  <si>
    <t>18.6.5</t>
  </si>
  <si>
    <t>18.6.6</t>
  </si>
  <si>
    <t>18.6.7</t>
  </si>
  <si>
    <t>18.6.8</t>
  </si>
  <si>
    <t>18.6.9</t>
  </si>
  <si>
    <t>18.6.10</t>
  </si>
  <si>
    <t>C4533</t>
  </si>
  <si>
    <t>C4412</t>
  </si>
  <si>
    <t>C1665</t>
  </si>
  <si>
    <t>C1666</t>
  </si>
  <si>
    <t>C4567</t>
  </si>
  <si>
    <t>C4568</t>
  </si>
  <si>
    <t>C3768</t>
  </si>
  <si>
    <t>C4562</t>
  </si>
  <si>
    <t>19.1</t>
  </si>
  <si>
    <t>19.3</t>
  </si>
  <si>
    <t>19.4</t>
  </si>
  <si>
    <t>20.1.1</t>
  </si>
  <si>
    <t>20.2.1</t>
  </si>
  <si>
    <t>20.2.2</t>
  </si>
  <si>
    <t>20.3.1</t>
  </si>
  <si>
    <t>20.4.1</t>
  </si>
  <si>
    <t>20.5.1</t>
  </si>
  <si>
    <t>20.6.1</t>
  </si>
  <si>
    <t>20.6.2</t>
  </si>
  <si>
    <t>20.6.3</t>
  </si>
  <si>
    <t>20.6.4</t>
  </si>
  <si>
    <t>23.1.1</t>
  </si>
  <si>
    <t>23.1.2</t>
  </si>
  <si>
    <t>23.1.3</t>
  </si>
  <si>
    <t>23.1.4</t>
  </si>
  <si>
    <t>23.1.5</t>
  </si>
  <si>
    <t>23.1.6</t>
  </si>
  <si>
    <t>23.1.7</t>
  </si>
  <si>
    <t>23.2.1</t>
  </si>
  <si>
    <t>23.2.2</t>
  </si>
  <si>
    <t>C4627</t>
  </si>
  <si>
    <t>C4628</t>
  </si>
  <si>
    <t>PR. UNIT.(R$) SEM BDI</t>
  </si>
  <si>
    <t>PR. UNIT.(R$) COM BDI</t>
  </si>
  <si>
    <t>Alvenaria de vedação de 1/2 vez em tijolos cerâmicos (dimensões nominais: 39x19x09); assentamento em argamassa no traço 1:2:8 (cimento, cal e areia)  para parede interna</t>
  </si>
  <si>
    <t>Alvenaria de vedação horizontal em tijolos cerâmicos Dimensões nominais: 14x19x39; assentamento em argamassa no traço 1:2:8 (cimento, cal e areia) para parede externa</t>
  </si>
  <si>
    <t xml:space="preserve">Alvenaria de vedação de 1/2 vez em tijolos cerâmicos de 08 furos (dimensões nominais: 39x19x09); assentamento em argamassa no traço 1:2:8 (cimento, cal e areia) </t>
  </si>
  <si>
    <t>Forro em fibra mineral removível (1250x625x16mm) apoiado sobre perfil metálico "T" invertido 24mm</t>
  </si>
  <si>
    <t>Caixa de gordura simples - CG 37cm</t>
  </si>
  <si>
    <t>Caixa de inspeção 60x60cm</t>
  </si>
  <si>
    <t>Tubo de Aço Galvanizado Ø 3/4", inclusive conexões</t>
  </si>
  <si>
    <t>Tampão de FoFo 50x50cm</t>
  </si>
  <si>
    <t>10765/ORSE</t>
  </si>
  <si>
    <t>Placa de sinalização em pvc cod 25 - (200x200) Hidrante de incendio</t>
  </si>
  <si>
    <t>Placa de sinalização em pvc cod 12 e 13- (250x125) Saída de emergência</t>
  </si>
  <si>
    <t>Placa de sinalização em pvc cod 17 - (250x125) Mensagem "Saída"</t>
  </si>
  <si>
    <t>Placa de sinalização em pvc cod 23 - (200x200) Extintor de Incêndio</t>
  </si>
  <si>
    <t>Disjuntor unipolar termomagnético 10A</t>
  </si>
  <si>
    <t>Disjuntor unipolar termomagnético 20A</t>
  </si>
  <si>
    <t>08695</t>
  </si>
  <si>
    <t>09524</t>
  </si>
  <si>
    <t>Luminárias 2x40W completa</t>
  </si>
  <si>
    <t>Luminárias 2x20W completa</t>
  </si>
  <si>
    <t>03320/ORSE</t>
  </si>
  <si>
    <t>01089/ORSE</t>
  </si>
  <si>
    <t>REGISTROS</t>
  </si>
  <si>
    <t>Caixa de inspeção modulada DN 30cm</t>
  </si>
  <si>
    <t>Conector mini-bar em bronze estanhado Tel-583</t>
  </si>
  <si>
    <t>Espelho cristal esp. 4mm sem moldura</t>
  </si>
  <si>
    <t>Caixa de areia sem grelha 60x60cm</t>
  </si>
  <si>
    <t>Joelho 45 - 100mm, fornecimento e instalação</t>
  </si>
  <si>
    <t>Joelho 90 - 100mm, fornecimento e instalação</t>
  </si>
  <si>
    <t>Tubo de PVC Ø100mm, fornecimento e instalação</t>
  </si>
  <si>
    <t>Tê sanitario - 100x100mm, fornecimento e instalação</t>
  </si>
  <si>
    <t>Ralo hemisférico (formato abacaxi) de ferro fundido, Ø100mm</t>
  </si>
  <si>
    <t>15.18</t>
  </si>
  <si>
    <t>União assento de ferro conico macho-femea 2 1/2"</t>
  </si>
  <si>
    <t>Joelho 45 - 25mm, fornecimento e instalação</t>
  </si>
  <si>
    <t>Joelho 90 - 25mm, fornecimento e instalação</t>
  </si>
  <si>
    <t>Caixa de areia 40x40x40 com fundo de brita nº 1</t>
  </si>
  <si>
    <t>Bucha de redução sold. longa 60mm-32mm, fornecimento e instalação</t>
  </si>
  <si>
    <t>Registro de gaveta com canopla cromada 1", fornecimento e instalação</t>
  </si>
  <si>
    <t>Tubo PVC soldável Ø 32 mm, fornecimento e instalação</t>
  </si>
  <si>
    <t>Joelho de redução 90º soldavel 32mm - 25mm, fornecimento e instalação</t>
  </si>
  <si>
    <t>Adaptador sol. curto com bolsa-rosca para registro - 32mm - 1", fornecimento e instalação</t>
  </si>
  <si>
    <t>Engate flexível plastico 1/2 - 30cm</t>
  </si>
  <si>
    <t>Tê soldavel com rosca bolsa central - 20mm - 1/2", fornecimento e instalação</t>
  </si>
  <si>
    <t>Tê soldavel com bucha latão bolsa central - 25mm - 3/4", fornecimento e instalação</t>
  </si>
  <si>
    <t>Disjuntor unipolar termomagnético 32A</t>
  </si>
  <si>
    <t>Disjuntor tripolar termomagnético 20A</t>
  </si>
  <si>
    <t>Disjuntor tripolar termomagnético 70A</t>
  </si>
  <si>
    <t>Interruptor 1 tecla e tomada, completa</t>
  </si>
  <si>
    <t>Tomada universal, 2P+T, 10A, cor branca, completa</t>
  </si>
  <si>
    <t>Tomada universal, 2P+T, 20A, cor branca, completa</t>
  </si>
  <si>
    <t>Dispositivo de proteção contra surto - 275V - 40KA</t>
  </si>
  <si>
    <t>Quadro de Distribuição de embutir, completo, (para 32 disjuntores monopolares, com barramento para as fases, neutro e para proteção, metálico, pintura eletrostática epóxi cor bege, c/ porta, trinco e acessórios)</t>
  </si>
  <si>
    <t>Quadro de Distribuição de embutir, completo, (para 40 disjuntores monopolares, com barramento para as fases, neutro e para proteção, metálico, pintura eletrostática epóxi cor bege, c/ porta, trinco e acessórios)</t>
  </si>
  <si>
    <t>Caixa de passagem 100x100x80mm aço pintada</t>
  </si>
  <si>
    <t>Caixa PVC 4x2", fornecimento e instalação</t>
  </si>
  <si>
    <t>Caixa PVC octogonal 3", fornecimento e instalação</t>
  </si>
  <si>
    <t>22.9</t>
  </si>
  <si>
    <t>Sistema de ancoragem com 6 nichos, conforme projeto</t>
  </si>
  <si>
    <t>Guias de cabos simples</t>
  </si>
  <si>
    <t>Guia de Cabos Vertical</t>
  </si>
  <si>
    <t xml:space="preserve">Guia de Cabos Superior, fechado </t>
  </si>
  <si>
    <t>Perfil de montagem</t>
  </si>
  <si>
    <t>Anel organizador de cabos</t>
  </si>
  <si>
    <t>Bandeja deslizante perfurada</t>
  </si>
  <si>
    <t>08439/ORSE</t>
  </si>
  <si>
    <t>Mini-rack de parede 19" x 8u x 450mm - fornecimento e instalação</t>
  </si>
  <si>
    <t>Access Point Wireless 2.4 GHz - 300Mpbs - fornecimento e instalação</t>
  </si>
  <si>
    <t>Tomada modular RJ-45 Categoria 6 (completa)</t>
  </si>
  <si>
    <t>Conector de TV Tipo F (Coaxial) com placa</t>
  </si>
  <si>
    <t>Caixa de passagem em alvenaria 30x30x12 com tampa de ferro fundido</t>
  </si>
  <si>
    <t>Eletroduto Aço Galvanizado , Ø 1.1/2", fornecimento e instalação</t>
  </si>
  <si>
    <t>INSTALAÇÕES ELÉTRICAS - 110V</t>
  </si>
  <si>
    <t>Disjuntor unipolar termomagnético 40A</t>
  </si>
  <si>
    <t>Disjuntor unipolar termomagnético 63A</t>
  </si>
  <si>
    <t>Disjuntor tripolar termomagnético 25A</t>
  </si>
  <si>
    <t>Disjuntor tripolar termomagnético 90A</t>
  </si>
  <si>
    <t>Disjuntor tripolar termomagnético 200A</t>
  </si>
  <si>
    <t>Disjuntor tripolar termomagnético 250A</t>
  </si>
  <si>
    <t>Dispositivo de proteção contra surto - 175V - 80KA</t>
  </si>
  <si>
    <t>Eletroduto PVC rigido roscavel, Ø100mm (DN 4"), inclusive conexões</t>
  </si>
  <si>
    <t>Eletroduto PVC rigido roscavel, Ø75mm (DN 3"), inclusive conexões</t>
  </si>
  <si>
    <t>Mangueiras de incêndio de nylon -  1 1/2" 16mm</t>
  </si>
  <si>
    <t>Conjunto motobomba</t>
  </si>
  <si>
    <t>Tubo de descarga VDE 38mm</t>
  </si>
  <si>
    <t>Tubo de ligação latao cromado com canopla para vaso sanitario</t>
  </si>
  <si>
    <t>Terminal de Ventilação 50mm</t>
  </si>
  <si>
    <t>Caixa para abrigo de mangueira - 90x60x17cm</t>
  </si>
  <si>
    <t>Chapa metalica (alumínio) 0,8*0,5x 1mm para as portas - fornecimento e instalação</t>
  </si>
  <si>
    <t>Coifa de Centro em Aço Inox de 1200x900x600</t>
  </si>
  <si>
    <t>Eletrocalha lisa com tampa 50 x 25 mm, inclusive conexões</t>
  </si>
  <si>
    <t>Central PABX 24 portas</t>
  </si>
  <si>
    <t>EDIFICAÇÃO</t>
  </si>
  <si>
    <t>3.3.5</t>
  </si>
  <si>
    <t>3.3.6</t>
  </si>
  <si>
    <t>3.4.5</t>
  </si>
  <si>
    <t>3.4.6</t>
  </si>
  <si>
    <t>3.5.3</t>
  </si>
  <si>
    <t>3.5.4</t>
  </si>
  <si>
    <t>4.2.4</t>
  </si>
  <si>
    <t>PAVIMENTAÇÃO INTERNA</t>
  </si>
  <si>
    <t>10.1.8</t>
  </si>
  <si>
    <t>10.1.9</t>
  </si>
  <si>
    <t>10.1.10</t>
  </si>
  <si>
    <t>10.1.11</t>
  </si>
  <si>
    <t>10.1.12</t>
  </si>
  <si>
    <t>12.1.3</t>
  </si>
  <si>
    <t>12.1.4</t>
  </si>
  <si>
    <t>12.1.5</t>
  </si>
  <si>
    <t>12.1.6</t>
  </si>
  <si>
    <t>12.1.7</t>
  </si>
  <si>
    <t>12.1.8</t>
  </si>
  <si>
    <t>12.1.9</t>
  </si>
  <si>
    <t>12.1.10</t>
  </si>
  <si>
    <t>12.1.11</t>
  </si>
  <si>
    <t>12.1.12</t>
  </si>
  <si>
    <t>12.1.13</t>
  </si>
  <si>
    <t>12.1.14</t>
  </si>
  <si>
    <t>12.1.15</t>
  </si>
  <si>
    <t>12.1.16</t>
  </si>
  <si>
    <t>12.1.17</t>
  </si>
  <si>
    <t>12.1.18</t>
  </si>
  <si>
    <t>12.1.19</t>
  </si>
  <si>
    <t>12.1.20</t>
  </si>
  <si>
    <t>12.1.21</t>
  </si>
  <si>
    <t>12.1.22</t>
  </si>
  <si>
    <t>12.1.23</t>
  </si>
  <si>
    <t>12.1.24</t>
  </si>
  <si>
    <t>12.1.25</t>
  </si>
  <si>
    <t>12.1.26</t>
  </si>
  <si>
    <t>12.1.27</t>
  </si>
  <si>
    <t>12.1.28</t>
  </si>
  <si>
    <t>12.1.29</t>
  </si>
  <si>
    <t>12.1.30</t>
  </si>
  <si>
    <t>12.1.31</t>
  </si>
  <si>
    <t>12.1.32</t>
  </si>
  <si>
    <t>12.1.33</t>
  </si>
  <si>
    <t>12.1.34</t>
  </si>
  <si>
    <t>12.1.35</t>
  </si>
  <si>
    <t>12.1.36</t>
  </si>
  <si>
    <t>12.1.37</t>
  </si>
  <si>
    <t>12.1.38</t>
  </si>
  <si>
    <t>12.1.39</t>
  </si>
  <si>
    <t>12.1.40</t>
  </si>
  <si>
    <t>12.1.41</t>
  </si>
  <si>
    <t>12.1.42</t>
  </si>
  <si>
    <t>12.1.43</t>
  </si>
  <si>
    <t>12.1.44</t>
  </si>
  <si>
    <t>12.1.45</t>
  </si>
  <si>
    <t>12.1.46</t>
  </si>
  <si>
    <t>12.1.47</t>
  </si>
  <si>
    <t>12.2.6</t>
  </si>
  <si>
    <t>12.2.7</t>
  </si>
  <si>
    <t>12.2.8</t>
  </si>
  <si>
    <t>Condutor de cobre unipolar, isolação em PVC/70ºC, camada de proteção em PVC, não propagador de chamas, classe de tensão 750V, encordoamento classe 5, flexível, com a seguinte seção nominal: #2,5 mm²</t>
  </si>
  <si>
    <t>Condutor de cobre unipolar, isolação em PVC/70ºC, camada de proteção em PVC, não propagador de chamas, classe de tensão 750V, encordoamento classe 5, flexível, com a seguinte seção nominal: #4 mm²</t>
  </si>
  <si>
    <t>Condutor de cobre unipolar, isolação em PVC/70ºC, camada de proteção em PVC, não propagador de chamas, classe de tensão 750V, encordoamento classe 5, flexível, com a seguinte seção nominal: #6 mm²</t>
  </si>
  <si>
    <t>Condutor de cobre unipolar, isolação em PVC/70ºC, camada de proteção em PVC, não propagador de chamas, classe de tensão 750V, encordoamento classe 5, flexível, com a seguinte seção nominal: #16 mm²</t>
  </si>
  <si>
    <t>Condutor de cobre unipolar, isolação em PVC/70ºC, camada de proteção em PVC, não propagador de chamas, classe de tensão 750V, encordoamento classe 5, flexível, com a seguinte seção nominal: #25 mm²</t>
  </si>
  <si>
    <t>18.2.8</t>
  </si>
  <si>
    <t>18.2.9</t>
  </si>
  <si>
    <t>18.2.10</t>
  </si>
  <si>
    <t>18.2.11</t>
  </si>
  <si>
    <t>20.1.2</t>
  </si>
  <si>
    <t>20.1.3</t>
  </si>
  <si>
    <t>20.1.4</t>
  </si>
  <si>
    <t>20.1.5</t>
  </si>
  <si>
    <t>20.1.6</t>
  </si>
  <si>
    <t>20.1.7</t>
  </si>
  <si>
    <t>20.1.8</t>
  </si>
  <si>
    <t>20.1.9</t>
  </si>
  <si>
    <t>20.1.10</t>
  </si>
  <si>
    <t>20.1.11</t>
  </si>
  <si>
    <t>20.4.2</t>
  </si>
  <si>
    <t>20.4.3</t>
  </si>
  <si>
    <t>20.5.2</t>
  </si>
  <si>
    <t>21.4</t>
  </si>
  <si>
    <t>Exaustor mecânico para banheiro 80m3/h com duto flexível - kit</t>
  </si>
  <si>
    <t>Fechamento com chapa de aço perfurada, inclusive perfis metálicos para suporte e pintura - fornecimento e instalação</t>
  </si>
  <si>
    <t>Rodapé vinílico h=5cm</t>
  </si>
  <si>
    <t>10.1.13</t>
  </si>
  <si>
    <t>15.29</t>
  </si>
  <si>
    <t>15.30</t>
  </si>
  <si>
    <t>15.31</t>
  </si>
  <si>
    <t>Gancho metálico para mochilas, fornecimento e instalação</t>
  </si>
  <si>
    <t>Cadeira articulada para banho, fornecimento e instalação</t>
  </si>
  <si>
    <t>Cabide metálico Izy, código 2060.C37, Deca ou equivalente, fornecimento e instalação</t>
  </si>
  <si>
    <t>Barra de apoio de chuveiro PNE, em "L", Linha conforto código 2335.I.ESC, fornecimento e instalação</t>
  </si>
  <si>
    <t>Barra de apoio de canto para lavatório, aço inox polido,Celite ou equivalente, fornecimento e instalação</t>
  </si>
  <si>
    <t>Barra de apoio, Linha conforto, código 2310.I.080.ESC, aço inox polido, DECA ou equivalente, fornecimento e instalação</t>
  </si>
  <si>
    <t>Dispenser Toalha Linha Excellence, código 7007, Melhoramentos ou equivalente, fornecimento e instalação</t>
  </si>
  <si>
    <t>Dispenser Saboneteira Linha Excellence, código 7009, Melhoramentos ou equivalente, fornecimento e instalação</t>
  </si>
  <si>
    <t>Torneira elétrica Fortti Maxi, com mangueira plastica, código 79004, LORENZETTI ou equivalente, fornecimento e instalação</t>
  </si>
  <si>
    <t>Torneira elétrica LorenEasy, LORENZETTI ou equivalente, fornecimento e instalação</t>
  </si>
  <si>
    <t>Ducha Higiênica com registro e derivação Izy, código 1984.C37. ACT.CR, DECA, ou equivalente, fornecimento e instalação</t>
  </si>
  <si>
    <t>Papeleira Metálica Linha Izy, código 2020.C37, DECA ou equivalente, fornecimento e instalação</t>
  </si>
  <si>
    <t>Assento plástico Izy, código AP.01, DECA, fornecimento e instalação</t>
  </si>
  <si>
    <t>Lavatório de canto suspenso com mesa, linha Izy código L101.17, DECA ou equivalente, com válvula, sifão e engate flexivel cromados, fornecimento e instalação</t>
  </si>
  <si>
    <t>GERAIS</t>
  </si>
  <si>
    <t>23.2.3</t>
  </si>
  <si>
    <t>23.2.4</t>
  </si>
  <si>
    <t>23.2.5</t>
  </si>
  <si>
    <t>23.2.6</t>
  </si>
  <si>
    <t>23.2.7</t>
  </si>
  <si>
    <t>23.2.8</t>
  </si>
  <si>
    <t>Preço base: Sinapi junho com desoneração/2015</t>
  </si>
  <si>
    <t>Alça de içamento</t>
  </si>
  <si>
    <t>Suporte de luz piloto</t>
  </si>
  <si>
    <t>Suporte para cinto de segurança</t>
  </si>
  <si>
    <t>Suporte para Pára-raio</t>
  </si>
  <si>
    <t>23.2.9</t>
  </si>
  <si>
    <t>23.2.10</t>
  </si>
  <si>
    <t>23.2.11</t>
  </si>
  <si>
    <t>23.2.12</t>
  </si>
  <si>
    <t>Condutor de cobre unipolar, isolação em PVC/70ºC, camada de proteção em PVC, não propagador de chamas, classe de tensão 750V, encordoamento classe 5, flexível, com a seguinte seção nominal: #10 mm²</t>
  </si>
  <si>
    <t>Condutor de cobre unipolar, isolação em PVC/70ºC, camada de proteção em PVC, não propagador de chamas, classe de tensão 750V, encordoamento classe 5, flexível, com a seguinte seção nominal: #50 mm²</t>
  </si>
  <si>
    <t>Condutor de cobre unipolar, isolação em PVC/70ºC, camada de proteção em PVC, não propagador de chamas, classe de tensão 750V, encordoamento classe 5, flexível, com a seguinte seção nominal: #95 mm²</t>
  </si>
  <si>
    <t>Condutor de cobre unipolar, isolação em PVC/70ºC, camada de proteção em PVC, não propagador de chamas, classe de tensão 750V, encordoamento classe 5, flexível, com a seguinte seção nominal: #150 mm²</t>
  </si>
  <si>
    <t>18.2.12</t>
  </si>
  <si>
    <t>18.2.13</t>
  </si>
  <si>
    <t>% ITEM</t>
  </si>
  <si>
    <t xml:space="preserve">FUNDAÇÕES </t>
  </si>
  <si>
    <t>SISTEMA DE PROTEÇÃO CONTRA DESC. ATMOSFÉRICAS (SPDA)</t>
  </si>
  <si>
    <t>Valores totais</t>
  </si>
  <si>
    <t>Planejamento</t>
  </si>
  <si>
    <t>16.19</t>
  </si>
  <si>
    <t>ESTADO DO PARÁ</t>
  </si>
  <si>
    <t>PREFEITURA MUNICIPAL DE IGARAPÉ MIRI</t>
  </si>
  <si>
    <t>SECRETARIA MUNICIPAL DE EDUCAÇÃO</t>
  </si>
  <si>
    <t>Obra: Construção de Unidade de Educação Infantil - Proinfância - Tipo  2 (convencional)</t>
  </si>
  <si>
    <t>Endereço: Vila Menino Deus - Rio Anapú - Igarapé Miri/Pa.</t>
  </si>
  <si>
    <t>PLANILHA ORÇAMENTÁRIA</t>
  </si>
  <si>
    <t>% mensal</t>
  </si>
  <si>
    <t xml:space="preserve">% mensal </t>
  </si>
  <si>
    <t>Total acumulado</t>
  </si>
  <si>
    <t>%acumulada</t>
  </si>
  <si>
    <t>%acumulado</t>
  </si>
  <si>
    <t>Cumieira em perfil ondulado de aço zincado</t>
  </si>
  <si>
    <t>BDI: 20,00%</t>
  </si>
  <si>
    <r>
      <t>Obra</t>
    </r>
    <r>
      <rPr>
        <sz val="10"/>
        <rFont val="Arial"/>
        <family val="2"/>
      </rPr>
      <t>: Construção de Unidade de Educação Infantil - Proinfância - Tipo  2 (convencional)</t>
    </r>
  </si>
  <si>
    <r>
      <rPr>
        <b/>
        <sz val="10"/>
        <rFont val="Arial"/>
        <family val="2"/>
      </rPr>
      <t>Endereço:</t>
    </r>
    <r>
      <rPr>
        <sz val="10"/>
        <rFont val="Arial"/>
        <family val="2"/>
      </rPr>
      <t xml:space="preserve"> Vila Menino Deus - Rio Anapú - Igarapé Miri/Pa.</t>
    </r>
  </si>
  <si>
    <r>
      <t xml:space="preserve">BDI: </t>
    </r>
    <r>
      <rPr>
        <sz val="10"/>
        <rFont val="Arial"/>
        <family val="2"/>
      </rPr>
      <t>20,00%</t>
    </r>
  </si>
</sst>
</file>

<file path=xl/styles.xml><?xml version="1.0" encoding="utf-8"?>
<styleSheet xmlns="http://schemas.openxmlformats.org/spreadsheetml/2006/main">
  <numFmts count="1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#,##0.00&quot; &quot;;&quot; (&quot;#,##0.00&quot;)&quot;;&quot; -&quot;#&quot; &quot;;@&quot; &quot;"/>
    <numFmt numFmtId="166" formatCode="#,##0.00&quot; &quot;;&quot;-&quot;#,##0.00&quot; &quot;;&quot; -&quot;#&quot; &quot;;@&quot; &quot;"/>
    <numFmt numFmtId="167" formatCode="[$R$-416]&quot; &quot;#,##0.00;[Red]&quot;-&quot;[$R$-416]&quot; &quot;#,##0.00"/>
    <numFmt numFmtId="168" formatCode="_-* #,##0.00\ _€_-;\-* #,##0.00\ _€_-;_-* &quot;-&quot;??\ _€_-;_-@_-"/>
    <numFmt numFmtId="169" formatCode="#\,##0."/>
    <numFmt numFmtId="170" formatCode="_(&quot;$&quot;* #,##0_);_(&quot;$&quot;* \(#,##0\);_(&quot;$&quot;* &quot;-&quot;_);_(@_)"/>
    <numFmt numFmtId="171" formatCode="_(&quot;$&quot;* #,##0.00_);_(&quot;$&quot;* \(#,##0.00\);_(&quot;$&quot;* &quot;-&quot;??_);_(@_)"/>
    <numFmt numFmtId="172" formatCode="\$#."/>
    <numFmt numFmtId="173" formatCode="#.00"/>
    <numFmt numFmtId="174" formatCode="0.00_)"/>
    <numFmt numFmtId="175" formatCode="%#.00"/>
    <numFmt numFmtId="176" formatCode="#\,##0.00"/>
    <numFmt numFmtId="177" formatCode="#,"/>
    <numFmt numFmtId="178" formatCode="_(* #,##0_);_(* \(#,##0\);_(* &quot;-&quot;_);_(@_)"/>
  </numFmts>
  <fonts count="38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name val="Arial1"/>
    </font>
    <font>
      <sz val="10"/>
      <color rgb="FF000000"/>
      <name val="Arial1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Times New Roman"/>
      <family val="1"/>
    </font>
    <font>
      <sz val="10"/>
      <color indexed="8"/>
      <name val="MS Sans Serif"/>
      <family val="2"/>
    </font>
    <font>
      <sz val="1"/>
      <color indexed="8"/>
      <name val="Courier"/>
      <family val="3"/>
    </font>
    <font>
      <u/>
      <sz val="6"/>
      <color indexed="36"/>
      <name val="MS Sans Serif"/>
      <family val="2"/>
    </font>
    <font>
      <sz val="8"/>
      <name val="Arial"/>
      <family val="2"/>
    </font>
    <font>
      <sz val="10"/>
      <name val="Courier"/>
      <family val="3"/>
    </font>
    <font>
      <sz val="12"/>
      <name val="Times New Roman"/>
      <family val="1"/>
    </font>
    <font>
      <b/>
      <i/>
      <sz val="16"/>
      <name val="Helv"/>
    </font>
    <font>
      <b/>
      <sz val="14"/>
      <name val="Arial"/>
      <family val="2"/>
    </font>
    <font>
      <sz val="1"/>
      <color indexed="18"/>
      <name val="Courier"/>
      <family val="3"/>
    </font>
    <font>
      <b/>
      <sz val="1"/>
      <color indexed="8"/>
      <name val="Courier"/>
      <family val="3"/>
    </font>
    <font>
      <sz val="10"/>
      <color rgb="FF00000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/>
    <xf numFmtId="0" fontId="12" fillId="0" borderId="0" applyNumberFormat="0" applyBorder="0" applyProtection="0"/>
    <xf numFmtId="0" fontId="12" fillId="0" borderId="0" applyNumberFormat="0" applyBorder="0" applyProtection="0"/>
    <xf numFmtId="165" fontId="12" fillId="0" borderId="0" applyBorder="0" applyProtection="0"/>
    <xf numFmtId="165" fontId="12" fillId="0" borderId="0" applyBorder="0" applyProtection="0"/>
    <xf numFmtId="0" fontId="13" fillId="0" borderId="0" applyNumberFormat="0" applyBorder="0" applyProtection="0"/>
    <xf numFmtId="0" fontId="12" fillId="0" borderId="0" applyNumberFormat="0" applyBorder="0" applyProtection="0"/>
    <xf numFmtId="166" fontId="13" fillId="0" borderId="0" applyBorder="0" applyProtection="0"/>
    <xf numFmtId="0" fontId="14" fillId="0" borderId="0" applyNumberFormat="0" applyBorder="0" applyProtection="0">
      <alignment horizontal="center"/>
    </xf>
    <xf numFmtId="0" fontId="14" fillId="0" borderId="0" applyNumberFormat="0" applyBorder="0" applyProtection="0">
      <alignment horizontal="center" textRotation="90"/>
    </xf>
    <xf numFmtId="0" fontId="8" fillId="0" borderId="0"/>
    <xf numFmtId="9" fontId="8" fillId="0" borderId="0" applyFont="0" applyFill="0" applyBorder="0" applyAlignment="0" applyProtection="0"/>
    <xf numFmtId="0" fontId="15" fillId="0" borderId="0" applyNumberFormat="0" applyBorder="0" applyProtection="0"/>
    <xf numFmtId="167" fontId="15" fillId="0" borderId="0" applyBorder="0" applyProtection="0"/>
    <xf numFmtId="164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2" fillId="0" borderId="0" applyBorder="0" applyProtection="0"/>
    <xf numFmtId="0" fontId="8" fillId="0" borderId="0"/>
    <xf numFmtId="0" fontId="8" fillId="0" borderId="0"/>
    <xf numFmtId="0" fontId="8" fillId="0" borderId="0"/>
    <xf numFmtId="0" fontId="17" fillId="0" borderId="0"/>
    <xf numFmtId="164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7" fillId="0" borderId="0"/>
    <xf numFmtId="0" fontId="6" fillId="0" borderId="0"/>
    <xf numFmtId="0" fontId="19" fillId="0" borderId="0"/>
    <xf numFmtId="164" fontId="10" fillId="0" borderId="0" applyFont="0" applyFill="0" applyBorder="0" applyAlignment="0" applyProtection="0"/>
    <xf numFmtId="0" fontId="17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 applyNumberFormat="0" applyBorder="0" applyProtection="0"/>
    <xf numFmtId="0" fontId="20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21" fillId="0" borderId="0"/>
    <xf numFmtId="0" fontId="18" fillId="0" borderId="0"/>
    <xf numFmtId="0" fontId="5" fillId="0" borderId="0"/>
    <xf numFmtId="9" fontId="1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17" fillId="0" borderId="0" applyFont="0" applyFill="0" applyBorder="0" applyAlignment="0" applyProtection="0"/>
    <xf numFmtId="0" fontId="8" fillId="0" borderId="0"/>
    <xf numFmtId="0" fontId="4" fillId="0" borderId="0"/>
    <xf numFmtId="43" fontId="4" fillId="0" borderId="0" applyFont="0" applyFill="0" applyBorder="0" applyAlignment="0" applyProtection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164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4" fillId="0" borderId="0"/>
    <xf numFmtId="9" fontId="23" fillId="0" borderId="0" applyFont="0" applyFill="0" applyBorder="0" applyAlignment="0" applyProtection="0"/>
    <xf numFmtId="0" fontId="25" fillId="0" borderId="0"/>
    <xf numFmtId="168" fontId="8" fillId="0" borderId="0" applyFont="0" applyFill="0" applyBorder="0" applyAlignment="0" applyProtection="0"/>
    <xf numFmtId="169" fontId="26" fillId="0" borderId="0">
      <protection locked="0"/>
    </xf>
    <xf numFmtId="0" fontId="9" fillId="6" borderId="18" applyFill="0" applyBorder="0" applyAlignment="0" applyProtection="0">
      <alignment vertical="center"/>
      <protection locked="0"/>
    </xf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38" fontId="28" fillId="2" borderId="0" applyNumberFormat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9" fillId="0" borderId="0"/>
    <xf numFmtId="10" fontId="28" fillId="7" borderId="1" applyNumberFormat="0" applyBorder="0" applyAlignment="0" applyProtection="0"/>
    <xf numFmtId="0" fontId="8" fillId="0" borderId="0">
      <alignment horizontal="centerContinuous" vertical="justify"/>
    </xf>
    <xf numFmtId="0" fontId="30" fillId="0" borderId="0" applyAlignment="0">
      <alignment horizontal="center"/>
    </xf>
    <xf numFmtId="174" fontId="31" fillId="0" borderId="0"/>
    <xf numFmtId="0" fontId="32" fillId="0" borderId="0">
      <alignment horizontal="left" vertical="center" indent="12"/>
    </xf>
    <xf numFmtId="0" fontId="28" fillId="0" borderId="18" applyBorder="0">
      <alignment horizontal="left" vertical="center" wrapText="1" indent="2"/>
      <protection locked="0"/>
    </xf>
    <xf numFmtId="0" fontId="28" fillId="0" borderId="18" applyBorder="0">
      <alignment horizontal="left" vertical="center" wrapText="1" indent="3"/>
      <protection locked="0"/>
    </xf>
    <xf numFmtId="10" fontId="8" fillId="0" borderId="0" applyFont="0" applyFill="0" applyBorder="0" applyAlignment="0" applyProtection="0"/>
    <xf numFmtId="175" fontId="26" fillId="0" borderId="0">
      <protection locked="0"/>
    </xf>
    <xf numFmtId="175" fontId="26" fillId="0" borderId="0">
      <protection locked="0"/>
    </xf>
    <xf numFmtId="176" fontId="26" fillId="0" borderId="0">
      <protection locked="0"/>
    </xf>
    <xf numFmtId="38" fontId="22" fillId="0" borderId="0" applyFont="0" applyFill="0" applyBorder="0" applyAlignment="0" applyProtection="0"/>
    <xf numFmtId="177" fontId="33" fillId="0" borderId="0">
      <protection locked="0"/>
    </xf>
    <xf numFmtId="178" fontId="23" fillId="0" borderId="0" applyFont="0" applyFill="0" applyBorder="0" applyAlignment="0" applyProtection="0"/>
    <xf numFmtId="0" fontId="22" fillId="0" borderId="0"/>
    <xf numFmtId="0" fontId="34" fillId="0" borderId="0">
      <protection locked="0"/>
    </xf>
    <xf numFmtId="0" fontId="34" fillId="0" borderId="0">
      <protection locked="0"/>
    </xf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8" fillId="0" borderId="0" applyFont="0" applyFill="0" applyBorder="0" applyAlignment="0" applyProtection="0"/>
    <xf numFmtId="0" fontId="1" fillId="0" borderId="0"/>
    <xf numFmtId="0" fontId="8" fillId="0" borderId="0"/>
  </cellStyleXfs>
  <cellXfs count="208">
    <xf numFmtId="0" fontId="0" fillId="0" borderId="0" xfId="0"/>
    <xf numFmtId="0" fontId="8" fillId="0" borderId="0" xfId="10" applyFont="1" applyFill="1" applyAlignment="1">
      <alignment vertical="center"/>
    </xf>
    <xf numFmtId="0" fontId="9" fillId="0" borderId="0" xfId="10" applyFont="1" applyFill="1" applyBorder="1" applyAlignment="1">
      <alignment horizontal="center" vertical="center" wrapText="1"/>
    </xf>
    <xf numFmtId="0" fontId="9" fillId="0" borderId="0" xfId="10" applyFont="1" applyFill="1" applyBorder="1" applyAlignment="1">
      <alignment horizontal="center" wrapText="1"/>
    </xf>
    <xf numFmtId="0" fontId="9" fillId="0" borderId="0" xfId="10" applyFont="1" applyFill="1" applyBorder="1" applyAlignment="1">
      <alignment horizontal="center"/>
    </xf>
    <xf numFmtId="0" fontId="8" fillId="0" borderId="0" xfId="10" applyFont="1" applyFill="1" applyBorder="1" applyAlignment="1">
      <alignment horizontal="left" vertical="center" wrapText="1"/>
    </xf>
    <xf numFmtId="0" fontId="8" fillId="0" borderId="0" xfId="10" applyFont="1" applyFill="1" applyBorder="1" applyAlignment="1">
      <alignment vertical="center" wrapText="1"/>
    </xf>
    <xf numFmtId="0" fontId="9" fillId="0" borderId="0" xfId="10" applyFont="1" applyFill="1" applyBorder="1" applyAlignment="1">
      <alignment horizontal="center" vertical="center"/>
    </xf>
    <xf numFmtId="0" fontId="8" fillId="0" borderId="0" xfId="10" applyFont="1" applyFill="1" applyBorder="1" applyAlignment="1">
      <alignment vertical="center"/>
    </xf>
    <xf numFmtId="0" fontId="8" fillId="0" borderId="0" xfId="10" applyFont="1" applyFill="1" applyAlignment="1">
      <alignment horizontal="center" vertical="center"/>
    </xf>
    <xf numFmtId="0" fontId="8" fillId="0" borderId="0" xfId="10" applyFont="1" applyFill="1" applyAlignment="1">
      <alignment horizontal="center"/>
    </xf>
    <xf numFmtId="0" fontId="8" fillId="0" borderId="0" xfId="10" applyFont="1" applyFill="1" applyAlignment="1">
      <alignment horizontal="left" vertical="center"/>
    </xf>
    <xf numFmtId="0" fontId="9" fillId="0" borderId="1" xfId="10" applyFont="1" applyFill="1" applyBorder="1" applyAlignment="1">
      <alignment horizontal="center" vertical="center"/>
    </xf>
    <xf numFmtId="0" fontId="9" fillId="0" borderId="1" xfId="10" applyFont="1" applyFill="1" applyBorder="1" applyAlignment="1">
      <alignment vertical="center"/>
    </xf>
    <xf numFmtId="0" fontId="8" fillId="0" borderId="1" xfId="10" applyFont="1" applyFill="1" applyBorder="1" applyAlignment="1">
      <alignment vertical="center"/>
    </xf>
    <xf numFmtId="0" fontId="8" fillId="0" borderId="1" xfId="10" applyFont="1" applyFill="1" applyBorder="1" applyAlignment="1">
      <alignment horizontal="center" vertical="center" wrapText="1"/>
    </xf>
    <xf numFmtId="0" fontId="8" fillId="0" borderId="1" xfId="10" applyFont="1" applyFill="1" applyBorder="1" applyAlignment="1">
      <alignment horizontal="left" vertical="center"/>
    </xf>
    <xf numFmtId="0" fontId="9" fillId="0" borderId="1" xfId="10" applyFont="1" applyFill="1" applyBorder="1" applyAlignment="1">
      <alignment vertical="center" wrapText="1"/>
    </xf>
    <xf numFmtId="0" fontId="8" fillId="0" borderId="0" xfId="10" applyFont="1" applyAlignment="1">
      <alignment vertical="center"/>
    </xf>
    <xf numFmtId="0" fontId="9" fillId="0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center"/>
    </xf>
    <xf numFmtId="0" fontId="9" fillId="2" borderId="1" xfId="10" applyFont="1" applyFill="1" applyBorder="1" applyAlignment="1">
      <alignment vertical="center"/>
    </xf>
    <xf numFmtId="0" fontId="11" fillId="0" borderId="1" xfId="5" applyFont="1" applyFill="1" applyBorder="1" applyAlignment="1">
      <alignment horizontal="center" vertical="center" wrapText="1"/>
    </xf>
    <xf numFmtId="0" fontId="8" fillId="0" borderId="1" xfId="10" applyFont="1" applyFill="1" applyBorder="1" applyAlignment="1">
      <alignment vertical="center" wrapText="1"/>
    </xf>
    <xf numFmtId="49" fontId="8" fillId="0" borderId="1" xfId="10" applyNumberFormat="1" applyFont="1" applyFill="1" applyBorder="1" applyAlignment="1">
      <alignment vertical="center" wrapText="1"/>
    </xf>
    <xf numFmtId="0" fontId="9" fillId="0" borderId="0" xfId="10" applyFont="1" applyFill="1" applyBorder="1" applyAlignment="1">
      <alignment vertical="center"/>
    </xf>
    <xf numFmtId="0" fontId="8" fillId="0" borderId="0" xfId="10" applyFont="1" applyFill="1" applyBorder="1" applyAlignment="1">
      <alignment horizontal="left" vertical="center"/>
    </xf>
    <xf numFmtId="0" fontId="8" fillId="4" borderId="1" xfId="10" applyFont="1" applyFill="1" applyBorder="1" applyAlignment="1">
      <alignment vertical="center" wrapText="1"/>
    </xf>
    <xf numFmtId="0" fontId="8" fillId="4" borderId="1" xfId="10" applyFont="1" applyFill="1" applyBorder="1" applyAlignment="1">
      <alignment horizontal="center" vertical="center"/>
    </xf>
    <xf numFmtId="0" fontId="8" fillId="4" borderId="1" xfId="10" applyFont="1" applyFill="1" applyBorder="1" applyAlignment="1">
      <alignment vertical="center"/>
    </xf>
    <xf numFmtId="0" fontId="9" fillId="4" borderId="1" xfId="10" applyFont="1" applyFill="1" applyBorder="1" applyAlignment="1">
      <alignment vertical="center" wrapText="1"/>
    </xf>
    <xf numFmtId="0" fontId="9" fillId="4" borderId="1" xfId="10" applyFont="1" applyFill="1" applyBorder="1" applyAlignment="1">
      <alignment vertical="center"/>
    </xf>
    <xf numFmtId="49" fontId="8" fillId="4" borderId="1" xfId="10" applyNumberFormat="1" applyFont="1" applyFill="1" applyBorder="1" applyAlignment="1">
      <alignment horizontal="center" vertical="center"/>
    </xf>
    <xf numFmtId="0" fontId="9" fillId="0" borderId="1" xfId="10" applyFont="1" applyFill="1" applyBorder="1" applyAlignment="1">
      <alignment horizontal="center" vertical="center" wrapText="1"/>
    </xf>
    <xf numFmtId="0" fontId="8" fillId="4" borderId="1" xfId="10" applyFont="1" applyFill="1" applyBorder="1" applyAlignment="1">
      <alignment horizontal="center" vertical="center" wrapText="1"/>
    </xf>
    <xf numFmtId="0" fontId="8" fillId="4" borderId="1" xfId="10" applyFont="1" applyFill="1" applyBorder="1" applyAlignment="1">
      <alignment horizontal="left" vertical="center" wrapText="1"/>
    </xf>
    <xf numFmtId="0" fontId="16" fillId="0" borderId="0" xfId="10" applyFont="1" applyFill="1" applyAlignment="1">
      <alignment horizontal="left" vertical="center"/>
    </xf>
    <xf numFmtId="0" fontId="11" fillId="0" borderId="1" xfId="5" applyFont="1" applyFill="1" applyBorder="1" applyAlignment="1">
      <alignment horizontal="justify" vertical="center" wrapText="1"/>
    </xf>
    <xf numFmtId="0" fontId="9" fillId="3" borderId="1" xfId="10" applyFont="1" applyFill="1" applyBorder="1" applyAlignment="1">
      <alignment vertical="center"/>
    </xf>
    <xf numFmtId="0" fontId="8" fillId="3" borderId="1" xfId="10" applyFont="1" applyFill="1" applyBorder="1" applyAlignment="1">
      <alignment vertical="center"/>
    </xf>
    <xf numFmtId="4" fontId="8" fillId="3" borderId="1" xfId="10" applyNumberFormat="1" applyFont="1" applyFill="1" applyBorder="1" applyAlignment="1">
      <alignment vertical="center"/>
    </xf>
    <xf numFmtId="0" fontId="9" fillId="3" borderId="1" xfId="10" applyFont="1" applyFill="1" applyBorder="1" applyAlignment="1">
      <alignment vertical="center" wrapText="1"/>
    </xf>
    <xf numFmtId="0" fontId="8" fillId="3" borderId="1" xfId="10" applyFont="1" applyFill="1" applyBorder="1" applyAlignment="1">
      <alignment vertical="center" wrapText="1"/>
    </xf>
    <xf numFmtId="0" fontId="9" fillId="2" borderId="1" xfId="10" applyFont="1" applyFill="1" applyBorder="1" applyAlignment="1">
      <alignment horizontal="center" vertical="center"/>
    </xf>
    <xf numFmtId="165" fontId="11" fillId="0" borderId="1" xfId="4" applyFont="1" applyFill="1" applyBorder="1" applyAlignment="1">
      <alignment horizontal="center" vertical="center" wrapText="1"/>
    </xf>
    <xf numFmtId="0" fontId="11" fillId="0" borderId="1" xfId="5" applyNumberFormat="1" applyFont="1" applyFill="1" applyBorder="1" applyAlignment="1">
      <alignment horizontal="center" vertical="center" wrapText="1"/>
    </xf>
    <xf numFmtId="0" fontId="9" fillId="4" borderId="1" xfId="10" applyFont="1" applyFill="1" applyBorder="1" applyAlignment="1">
      <alignment horizontal="center" vertical="center"/>
    </xf>
    <xf numFmtId="164" fontId="8" fillId="0" borderId="0" xfId="26" applyFont="1" applyFill="1" applyAlignment="1">
      <alignment vertical="center"/>
    </xf>
    <xf numFmtId="164" fontId="8" fillId="0" borderId="0" xfId="26" applyFont="1" applyFill="1" applyAlignment="1">
      <alignment horizontal="center" vertical="center"/>
    </xf>
    <xf numFmtId="164" fontId="8" fillId="0" borderId="0" xfId="26" applyFont="1" applyFill="1" applyBorder="1" applyAlignment="1">
      <alignment vertical="center"/>
    </xf>
    <xf numFmtId="164" fontId="8" fillId="0" borderId="0" xfId="26" applyFont="1" applyFill="1" applyBorder="1" applyAlignment="1">
      <alignment horizontal="center" vertical="center"/>
    </xf>
    <xf numFmtId="164" fontId="9" fillId="0" borderId="1" xfId="26" applyFont="1" applyFill="1" applyBorder="1" applyAlignment="1">
      <alignment vertical="center" wrapText="1"/>
    </xf>
    <xf numFmtId="164" fontId="8" fillId="0" borderId="1" xfId="26" applyFont="1" applyFill="1" applyBorder="1" applyAlignment="1">
      <alignment vertical="center"/>
    </xf>
    <xf numFmtId="164" fontId="8" fillId="0" borderId="1" xfId="26" applyFont="1" applyFill="1" applyBorder="1" applyAlignment="1">
      <alignment horizontal="right" vertical="center" wrapText="1"/>
    </xf>
    <xf numFmtId="164" fontId="9" fillId="2" borderId="1" xfId="26" applyFont="1" applyFill="1" applyBorder="1" applyAlignment="1">
      <alignment vertical="center"/>
    </xf>
    <xf numFmtId="164" fontId="8" fillId="0" borderId="1" xfId="26" applyFont="1" applyFill="1" applyBorder="1" applyAlignment="1">
      <alignment horizontal="center" vertical="center"/>
    </xf>
    <xf numFmtId="49" fontId="8" fillId="0" borderId="1" xfId="27" applyNumberFormat="1" applyFont="1" applyFill="1" applyBorder="1" applyAlignment="1">
      <alignment horizontal="center" vertical="center" wrapText="1"/>
    </xf>
    <xf numFmtId="49" fontId="8" fillId="0" borderId="1" xfId="27" applyNumberFormat="1" applyFont="1" applyFill="1" applyBorder="1" applyAlignment="1">
      <alignment vertical="center" wrapText="1"/>
    </xf>
    <xf numFmtId="164" fontId="8" fillId="4" borderId="1" xfId="26" applyFont="1" applyFill="1" applyBorder="1" applyAlignment="1">
      <alignment vertical="center"/>
    </xf>
    <xf numFmtId="164" fontId="9" fillId="3" borderId="1" xfId="26" applyFont="1" applyFill="1" applyBorder="1" applyAlignment="1">
      <alignment vertical="center"/>
    </xf>
    <xf numFmtId="164" fontId="9" fillId="3" borderId="1" xfId="26" applyFont="1" applyFill="1" applyBorder="1" applyAlignment="1">
      <alignment horizontal="center" vertical="center"/>
    </xf>
    <xf numFmtId="164" fontId="8" fillId="4" borderId="1" xfId="26" applyFont="1" applyFill="1" applyBorder="1" applyAlignment="1">
      <alignment vertical="center" wrapText="1"/>
    </xf>
    <xf numFmtId="164" fontId="8" fillId="3" borderId="1" xfId="26" applyFont="1" applyFill="1" applyBorder="1" applyAlignment="1">
      <alignment vertical="center" wrapText="1"/>
    </xf>
    <xf numFmtId="164" fontId="8" fillId="3" borderId="1" xfId="26" applyFont="1" applyFill="1" applyBorder="1" applyAlignment="1">
      <alignment vertical="center"/>
    </xf>
    <xf numFmtId="164" fontId="8" fillId="2" borderId="1" xfId="26" applyFont="1" applyFill="1" applyBorder="1" applyAlignment="1">
      <alignment vertical="center"/>
    </xf>
    <xf numFmtId="164" fontId="8" fillId="0" borderId="0" xfId="26" applyFont="1" applyFill="1" applyBorder="1" applyAlignment="1">
      <alignment vertical="center" wrapText="1"/>
    </xf>
    <xf numFmtId="164" fontId="8" fillId="0" borderId="0" xfId="26" applyFont="1" applyFill="1" applyBorder="1" applyAlignment="1">
      <alignment horizontal="center" vertical="center" wrapText="1"/>
    </xf>
    <xf numFmtId="164" fontId="9" fillId="0" borderId="0" xfId="26" applyFont="1" applyFill="1" applyBorder="1" applyAlignment="1">
      <alignment horizontal="center" vertical="center" wrapText="1"/>
    </xf>
    <xf numFmtId="0" fontId="8" fillId="0" borderId="1" xfId="1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64" fontId="9" fillId="0" borderId="0" xfId="26" applyFont="1" applyFill="1" applyBorder="1" applyAlignment="1">
      <alignment horizontal="center" vertical="center"/>
    </xf>
    <xf numFmtId="164" fontId="9" fillId="0" borderId="0" xfId="26" applyFont="1" applyFill="1" applyBorder="1" applyAlignment="1">
      <alignment vertical="center"/>
    </xf>
    <xf numFmtId="0" fontId="9" fillId="0" borderId="1" xfId="10" applyFont="1" applyFill="1" applyBorder="1" applyAlignment="1">
      <alignment horizontal="left" vertical="center"/>
    </xf>
    <xf numFmtId="164" fontId="9" fillId="0" borderId="1" xfId="26" applyFont="1" applyFill="1" applyBorder="1" applyAlignment="1">
      <alignment horizontal="center" vertical="center"/>
    </xf>
    <xf numFmtId="164" fontId="9" fillId="0" borderId="1" xfId="26" applyFont="1" applyFill="1" applyBorder="1" applyAlignment="1">
      <alignment vertical="center"/>
    </xf>
    <xf numFmtId="43" fontId="9" fillId="0" borderId="1" xfId="10" applyNumberFormat="1" applyFont="1" applyFill="1" applyBorder="1" applyAlignment="1">
      <alignment vertical="center"/>
    </xf>
    <xf numFmtId="0" fontId="8" fillId="2" borderId="1" xfId="10" applyFont="1" applyFill="1" applyBorder="1" applyAlignment="1">
      <alignment vertical="center"/>
    </xf>
    <xf numFmtId="164" fontId="8" fillId="0" borderId="1" xfId="14" applyFont="1" applyFill="1" applyBorder="1" applyAlignment="1">
      <alignment horizontal="right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27" applyNumberFormat="1" applyFont="1" applyFill="1" applyBorder="1" applyAlignment="1">
      <alignment horizontal="center" vertical="center" wrapText="1"/>
    </xf>
    <xf numFmtId="0" fontId="9" fillId="4" borderId="1" xfId="10" applyFont="1" applyFill="1" applyBorder="1" applyAlignment="1">
      <alignment horizontal="center" vertical="center" wrapText="1"/>
    </xf>
    <xf numFmtId="0" fontId="9" fillId="4" borderId="1" xfId="10" applyFont="1" applyFill="1" applyBorder="1" applyAlignment="1">
      <alignment horizontal="left" vertical="center" wrapText="1"/>
    </xf>
    <xf numFmtId="43" fontId="8" fillId="0" borderId="0" xfId="10" applyNumberFormat="1" applyFont="1" applyFill="1" applyAlignment="1">
      <alignment vertical="center"/>
    </xf>
    <xf numFmtId="2" fontId="8" fillId="0" borderId="1" xfId="10" applyNumberFormat="1" applyFont="1" applyFill="1" applyBorder="1" applyAlignment="1">
      <alignment horizontal="center" vertical="center" wrapText="1"/>
    </xf>
    <xf numFmtId="1" fontId="8" fillId="0" borderId="1" xfId="10" applyNumberFormat="1" applyFont="1" applyFill="1" applyBorder="1" applyAlignment="1">
      <alignment horizontal="center" vertical="center" wrapText="1"/>
    </xf>
    <xf numFmtId="0" fontId="8" fillId="0" borderId="1" xfId="10" applyFont="1" applyFill="1" applyBorder="1" applyAlignment="1">
      <alignment horizontal="left" vertical="center" wrapText="1"/>
    </xf>
    <xf numFmtId="0" fontId="8" fillId="0" borderId="1" xfId="10" applyFont="1" applyFill="1" applyBorder="1" applyAlignment="1">
      <alignment horizontal="center" vertical="center"/>
    </xf>
    <xf numFmtId="0" fontId="8" fillId="4" borderId="0" xfId="10" applyFont="1" applyFill="1" applyAlignment="1">
      <alignment vertical="center"/>
    </xf>
    <xf numFmtId="0" fontId="8" fillId="0" borderId="0" xfId="10" applyFont="1" applyFill="1" applyBorder="1" applyAlignment="1">
      <alignment horizontal="center" vertical="center"/>
    </xf>
    <xf numFmtId="164" fontId="8" fillId="0" borderId="0" xfId="14" applyFont="1" applyFill="1" applyBorder="1" applyAlignment="1">
      <alignment vertical="center"/>
    </xf>
    <xf numFmtId="164" fontId="9" fillId="2" borderId="1" xfId="14" applyFont="1" applyFill="1" applyBorder="1" applyAlignment="1">
      <alignment vertical="center"/>
    </xf>
    <xf numFmtId="164" fontId="9" fillId="0" borderId="0" xfId="14" applyFont="1" applyFill="1" applyBorder="1" applyAlignment="1">
      <alignment vertical="center"/>
    </xf>
    <xf numFmtId="0" fontId="9" fillId="0" borderId="18" xfId="10" applyFont="1" applyFill="1" applyBorder="1" applyAlignment="1">
      <alignment vertical="center" wrapText="1"/>
    </xf>
    <xf numFmtId="0" fontId="9" fillId="0" borderId="15" xfId="10" applyFont="1" applyFill="1" applyBorder="1" applyAlignment="1">
      <alignment vertical="center" wrapText="1"/>
    </xf>
    <xf numFmtId="0" fontId="9" fillId="0" borderId="19" xfId="10" applyFont="1" applyFill="1" applyBorder="1" applyAlignment="1">
      <alignment horizontal="right" vertical="center" wrapText="1"/>
    </xf>
    <xf numFmtId="49" fontId="9" fillId="2" borderId="18" xfId="10" applyNumberFormat="1" applyFont="1" applyFill="1" applyBorder="1" applyAlignment="1">
      <alignment vertical="center"/>
    </xf>
    <xf numFmtId="49" fontId="9" fillId="2" borderId="15" xfId="10" applyNumberFormat="1" applyFont="1" applyFill="1" applyBorder="1" applyAlignment="1">
      <alignment vertical="center"/>
    </xf>
    <xf numFmtId="49" fontId="9" fillId="2" borderId="19" xfId="10" applyNumberFormat="1" applyFont="1" applyFill="1" applyBorder="1" applyAlignment="1">
      <alignment horizontal="right" vertical="center"/>
    </xf>
    <xf numFmtId="0" fontId="9" fillId="0" borderId="0" xfId="10" applyFont="1" applyFill="1" applyBorder="1" applyAlignment="1">
      <alignment horizontal="left"/>
    </xf>
    <xf numFmtId="164" fontId="8" fillId="0" borderId="1" xfId="14" applyFont="1" applyFill="1" applyBorder="1" applyAlignment="1">
      <alignment vertical="center"/>
    </xf>
    <xf numFmtId="164" fontId="9" fillId="0" borderId="1" xfId="14" applyFont="1" applyFill="1" applyBorder="1" applyAlignment="1">
      <alignment vertical="center" wrapText="1"/>
    </xf>
    <xf numFmtId="49" fontId="9" fillId="3" borderId="3" xfId="10" applyNumberFormat="1" applyFont="1" applyFill="1" applyBorder="1" applyAlignment="1">
      <alignment horizontal="center" vertical="center" wrapText="1"/>
    </xf>
    <xf numFmtId="164" fontId="9" fillId="3" borderId="16" xfId="26" applyFont="1" applyFill="1" applyBorder="1" applyAlignment="1">
      <alignment horizontal="center" vertical="center" wrapText="1"/>
    </xf>
    <xf numFmtId="4" fontId="9" fillId="3" borderId="3" xfId="10" applyNumberFormat="1" applyFont="1" applyFill="1" applyBorder="1" applyAlignment="1">
      <alignment horizontal="center" vertical="center" wrapText="1"/>
    </xf>
    <xf numFmtId="4" fontId="9" fillId="3" borderId="4" xfId="10" applyNumberFormat="1" applyFont="1" applyFill="1" applyBorder="1" applyAlignment="1">
      <alignment horizontal="center" vertical="center" wrapText="1"/>
    </xf>
    <xf numFmtId="0" fontId="8" fillId="0" borderId="1" xfId="10" quotePrefix="1" applyFont="1" applyFill="1" applyBorder="1" applyAlignment="1">
      <alignment horizontal="center" vertical="center" wrapText="1"/>
    </xf>
    <xf numFmtId="0" fontId="8" fillId="4" borderId="1" xfId="10" quotePrefix="1" applyFont="1" applyFill="1" applyBorder="1" applyAlignment="1">
      <alignment horizontal="center" vertical="center" wrapText="1"/>
    </xf>
    <xf numFmtId="0" fontId="8" fillId="0" borderId="0" xfId="10" applyFont="1" applyFill="1" applyBorder="1" applyAlignment="1">
      <alignment horizontal="center" vertical="center" wrapText="1"/>
    </xf>
    <xf numFmtId="0" fontId="9" fillId="0" borderId="0" xfId="10" applyFont="1" applyFill="1" applyBorder="1" applyAlignment="1">
      <alignment horizontal="left" vertical="center"/>
    </xf>
    <xf numFmtId="49" fontId="9" fillId="3" borderId="12" xfId="10" applyNumberFormat="1" applyFont="1" applyFill="1" applyBorder="1" applyAlignment="1">
      <alignment horizontal="center" vertical="center" wrapText="1"/>
    </xf>
    <xf numFmtId="0" fontId="8" fillId="0" borderId="19" xfId="10" applyFont="1" applyFill="1" applyBorder="1" applyAlignment="1">
      <alignment vertical="center"/>
    </xf>
    <xf numFmtId="0" fontId="9" fillId="3" borderId="1" xfId="10" applyFont="1" applyFill="1" applyBorder="1" applyAlignment="1">
      <alignment horizontal="center" vertical="center"/>
    </xf>
    <xf numFmtId="0" fontId="8" fillId="3" borderId="20" xfId="10" applyFill="1" applyBorder="1" applyAlignment="1">
      <alignment horizontal="center"/>
    </xf>
    <xf numFmtId="0" fontId="8" fillId="3" borderId="3" xfId="10" applyFill="1" applyBorder="1" applyAlignment="1">
      <alignment horizontal="center"/>
    </xf>
    <xf numFmtId="0" fontId="8" fillId="3" borderId="16" xfId="10" applyFill="1" applyBorder="1" applyAlignment="1">
      <alignment horizontal="center"/>
    </xf>
    <xf numFmtId="0" fontId="8" fillId="0" borderId="21" xfId="10" applyBorder="1"/>
    <xf numFmtId="0" fontId="8" fillId="0" borderId="22" xfId="10" applyBorder="1" applyAlignment="1">
      <alignment horizontal="center"/>
    </xf>
    <xf numFmtId="0" fontId="8" fillId="0" borderId="22" xfId="10" applyBorder="1"/>
    <xf numFmtId="0" fontId="8" fillId="0" borderId="23" xfId="10" applyBorder="1"/>
    <xf numFmtId="0" fontId="8" fillId="0" borderId="24" xfId="10" applyBorder="1" applyAlignment="1">
      <alignment horizontal="center"/>
    </xf>
    <xf numFmtId="49" fontId="9" fillId="3" borderId="1" xfId="10" applyNumberFormat="1" applyFont="1" applyFill="1" applyBorder="1"/>
    <xf numFmtId="164" fontId="0" fillId="0" borderId="1" xfId="45" applyFont="1" applyBorder="1" applyAlignment="1">
      <alignment horizontal="center"/>
    </xf>
    <xf numFmtId="10" fontId="0" fillId="0" borderId="1" xfId="11" applyNumberFormat="1" applyFont="1" applyBorder="1" applyAlignment="1">
      <alignment horizontal="center"/>
    </xf>
    <xf numFmtId="10" fontId="8" fillId="8" borderId="1" xfId="11" applyNumberFormat="1" applyFont="1" applyFill="1" applyBorder="1"/>
    <xf numFmtId="10" fontId="0" fillId="0" borderId="1" xfId="11" applyNumberFormat="1" applyFont="1" applyBorder="1"/>
    <xf numFmtId="0" fontId="8" fillId="0" borderId="1" xfId="10" applyBorder="1"/>
    <xf numFmtId="0" fontId="8" fillId="0" borderId="18" xfId="10" applyBorder="1"/>
    <xf numFmtId="0" fontId="9" fillId="0" borderId="1" xfId="10" applyFont="1" applyBorder="1"/>
    <xf numFmtId="164" fontId="8" fillId="0" borderId="1" xfId="10" applyNumberFormat="1" applyBorder="1"/>
    <xf numFmtId="0" fontId="9" fillId="3" borderId="1" xfId="10" applyFont="1" applyFill="1" applyBorder="1"/>
    <xf numFmtId="9" fontId="8" fillId="8" borderId="1" xfId="11" applyFont="1" applyFill="1" applyBorder="1"/>
    <xf numFmtId="9" fontId="8" fillId="0" borderId="1" xfId="11" applyFont="1" applyFill="1" applyBorder="1"/>
    <xf numFmtId="0" fontId="8" fillId="0" borderId="1" xfId="10" applyFill="1" applyBorder="1"/>
    <xf numFmtId="9" fontId="0" fillId="0" borderId="1" xfId="11" applyFont="1" applyFill="1" applyBorder="1"/>
    <xf numFmtId="9" fontId="0" fillId="0" borderId="18" xfId="11" applyFont="1" applyBorder="1"/>
    <xf numFmtId="9" fontId="0" fillId="0" borderId="1" xfId="11" applyFont="1" applyBorder="1"/>
    <xf numFmtId="164" fontId="8" fillId="0" borderId="1" xfId="10" applyNumberFormat="1" applyFill="1" applyBorder="1"/>
    <xf numFmtId="9" fontId="8" fillId="0" borderId="18" xfId="11" applyFont="1" applyFill="1" applyBorder="1"/>
    <xf numFmtId="164" fontId="8" fillId="0" borderId="18" xfId="10" applyNumberFormat="1" applyBorder="1"/>
    <xf numFmtId="9" fontId="0" fillId="0" borderId="18" xfId="11" applyFont="1" applyFill="1" applyBorder="1"/>
    <xf numFmtId="164" fontId="8" fillId="0" borderId="1" xfId="14" applyFont="1" applyBorder="1"/>
    <xf numFmtId="9" fontId="35" fillId="0" borderId="18" xfId="11" applyFont="1" applyFill="1" applyBorder="1"/>
    <xf numFmtId="9" fontId="35" fillId="0" borderId="1" xfId="11" applyFont="1" applyFill="1" applyBorder="1"/>
    <xf numFmtId="164" fontId="8" fillId="0" borderId="18" xfId="10" applyNumberFormat="1" applyFont="1" applyBorder="1"/>
    <xf numFmtId="164" fontId="8" fillId="0" borderId="1" xfId="10" applyNumberFormat="1" applyFont="1" applyBorder="1"/>
    <xf numFmtId="9" fontId="35" fillId="8" borderId="18" xfId="11" applyFont="1" applyFill="1" applyBorder="1"/>
    <xf numFmtId="43" fontId="8" fillId="0" borderId="1" xfId="10" applyNumberFormat="1" applyBorder="1"/>
    <xf numFmtId="43" fontId="8" fillId="0" borderId="18" xfId="10" applyNumberFormat="1" applyBorder="1"/>
    <xf numFmtId="9" fontId="8" fillId="8" borderId="18" xfId="48" applyFont="1" applyFill="1" applyBorder="1"/>
    <xf numFmtId="9" fontId="8" fillId="8" borderId="18" xfId="11" applyFont="1" applyFill="1" applyBorder="1"/>
    <xf numFmtId="9" fontId="8" fillId="4" borderId="1" xfId="11" applyFont="1" applyFill="1" applyBorder="1"/>
    <xf numFmtId="164" fontId="8" fillId="4" borderId="1" xfId="10" applyNumberFormat="1" applyFill="1" applyBorder="1"/>
    <xf numFmtId="164" fontId="8" fillId="0" borderId="18" xfId="10" applyNumberFormat="1" applyFill="1" applyBorder="1"/>
    <xf numFmtId="164" fontId="0" fillId="0" borderId="1" xfId="45" applyFont="1" applyBorder="1"/>
    <xf numFmtId="0" fontId="8" fillId="0" borderId="1" xfId="10" applyBorder="1" applyAlignment="1">
      <alignment horizontal="center"/>
    </xf>
    <xf numFmtId="9" fontId="8" fillId="8" borderId="1" xfId="48" applyFont="1" applyFill="1" applyBorder="1"/>
    <xf numFmtId="9" fontId="8" fillId="0" borderId="1" xfId="48" applyFont="1" applyBorder="1"/>
    <xf numFmtId="9" fontId="8" fillId="0" borderId="1" xfId="48" applyFont="1" applyFill="1" applyBorder="1"/>
    <xf numFmtId="0" fontId="8" fillId="0" borderId="0" xfId="10"/>
    <xf numFmtId="164" fontId="0" fillId="0" borderId="0" xfId="45" applyFont="1"/>
    <xf numFmtId="0" fontId="8" fillId="0" borderId="25" xfId="10" applyBorder="1"/>
    <xf numFmtId="164" fontId="9" fillId="3" borderId="20" xfId="45" applyFont="1" applyFill="1" applyBorder="1"/>
    <xf numFmtId="10" fontId="9" fillId="3" borderId="3" xfId="10" applyNumberFormat="1" applyFont="1" applyFill="1" applyBorder="1"/>
    <xf numFmtId="164" fontId="8" fillId="3" borderId="3" xfId="10" applyNumberFormat="1" applyFill="1" applyBorder="1"/>
    <xf numFmtId="10" fontId="0" fillId="5" borderId="8" xfId="11" applyNumberFormat="1" applyFont="1" applyFill="1" applyBorder="1"/>
    <xf numFmtId="10" fontId="0" fillId="5" borderId="17" xfId="11" applyNumberFormat="1" applyFont="1" applyFill="1" applyBorder="1"/>
    <xf numFmtId="0" fontId="8" fillId="0" borderId="0" xfId="121" applyFont="1" applyBorder="1" applyAlignment="1">
      <alignment vertical="center"/>
    </xf>
    <xf numFmtId="0" fontId="8" fillId="0" borderId="0" xfId="121" applyFont="1" applyBorder="1" applyAlignment="1">
      <alignment horizontal="left" vertical="center"/>
    </xf>
    <xf numFmtId="0" fontId="8" fillId="0" borderId="0" xfId="121" applyFont="1" applyBorder="1" applyAlignment="1">
      <alignment horizontal="center" vertical="center"/>
    </xf>
    <xf numFmtId="0" fontId="8" fillId="0" borderId="0" xfId="121" applyBorder="1"/>
    <xf numFmtId="0" fontId="9" fillId="0" borderId="5" xfId="121" applyFont="1" applyBorder="1" applyAlignment="1">
      <alignment vertical="center"/>
    </xf>
    <xf numFmtId="0" fontId="9" fillId="0" borderId="6" xfId="121" applyFont="1" applyBorder="1" applyAlignment="1">
      <alignment vertical="center"/>
    </xf>
    <xf numFmtId="0" fontId="8" fillId="0" borderId="6" xfId="121" applyFont="1" applyBorder="1" applyAlignment="1">
      <alignment horizontal="left" vertical="center"/>
    </xf>
    <xf numFmtId="0" fontId="8" fillId="0" borderId="6" xfId="121" applyFont="1" applyBorder="1" applyAlignment="1">
      <alignment horizontal="center" vertical="center"/>
    </xf>
    <xf numFmtId="164" fontId="8" fillId="0" borderId="6" xfId="45" applyFont="1" applyBorder="1" applyAlignment="1">
      <alignment horizontal="center" vertical="center"/>
    </xf>
    <xf numFmtId="0" fontId="8" fillId="0" borderId="6" xfId="121" applyFont="1" applyBorder="1" applyAlignment="1">
      <alignment vertical="center"/>
    </xf>
    <xf numFmtId="0" fontId="8" fillId="0" borderId="6" xfId="121" applyBorder="1"/>
    <xf numFmtId="0" fontId="8" fillId="0" borderId="7" xfId="121" applyBorder="1"/>
    <xf numFmtId="0" fontId="9" fillId="0" borderId="0" xfId="121" applyFont="1" applyBorder="1" applyAlignment="1">
      <alignment vertical="center"/>
    </xf>
    <xf numFmtId="164" fontId="9" fillId="0" borderId="0" xfId="45" applyFont="1" applyBorder="1" applyAlignment="1">
      <alignment horizontal="center" vertical="center"/>
    </xf>
    <xf numFmtId="9" fontId="8" fillId="0" borderId="0" xfId="121" applyNumberFormat="1" applyFont="1" applyBorder="1" applyAlignment="1">
      <alignment vertical="center"/>
    </xf>
    <xf numFmtId="0" fontId="8" fillId="0" borderId="9" xfId="121" applyBorder="1"/>
    <xf numFmtId="0" fontId="9" fillId="0" borderId="10" xfId="121" applyFont="1" applyBorder="1" applyAlignment="1">
      <alignment vertical="center"/>
    </xf>
    <xf numFmtId="0" fontId="8" fillId="0" borderId="10" xfId="121" applyFont="1" applyBorder="1" applyAlignment="1">
      <alignment horizontal="left" vertical="center"/>
    </xf>
    <xf numFmtId="0" fontId="8" fillId="0" borderId="10" xfId="121" applyFont="1" applyBorder="1" applyAlignment="1">
      <alignment horizontal="center" vertical="center"/>
    </xf>
    <xf numFmtId="164" fontId="9" fillId="0" borderId="10" xfId="45" applyFont="1" applyBorder="1" applyAlignment="1">
      <alignment horizontal="center" vertical="center"/>
    </xf>
    <xf numFmtId="0" fontId="8" fillId="0" borderId="10" xfId="121" applyFont="1" applyBorder="1" applyAlignment="1">
      <alignment vertical="center"/>
    </xf>
    <xf numFmtId="0" fontId="8" fillId="0" borderId="10" xfId="121" applyBorder="1"/>
    <xf numFmtId="0" fontId="8" fillId="0" borderId="11" xfId="121" applyBorder="1"/>
    <xf numFmtId="0" fontId="8" fillId="3" borderId="17" xfId="10" applyFill="1" applyBorder="1" applyAlignment="1">
      <alignment horizontal="center"/>
    </xf>
    <xf numFmtId="164" fontId="8" fillId="0" borderId="1" xfId="14" applyFont="1" applyFill="1" applyBorder="1" applyAlignment="1">
      <alignment horizontal="right" vertical="center" wrapText="1"/>
    </xf>
    <xf numFmtId="164" fontId="8" fillId="3" borderId="12" xfId="10" applyNumberFormat="1" applyFill="1" applyBorder="1"/>
    <xf numFmtId="10" fontId="0" fillId="5" borderId="12" xfId="11" applyNumberFormat="1" applyFont="1" applyFill="1" applyBorder="1"/>
    <xf numFmtId="0" fontId="8" fillId="0" borderId="8" xfId="121" applyFont="1" applyBorder="1" applyAlignment="1">
      <alignment vertical="center"/>
    </xf>
    <xf numFmtId="10" fontId="37" fillId="0" borderId="0" xfId="10" applyNumberFormat="1" applyFont="1" applyFill="1" applyBorder="1" applyAlignment="1">
      <alignment vertical="center"/>
    </xf>
    <xf numFmtId="164" fontId="9" fillId="0" borderId="0" xfId="26" applyFont="1" applyFill="1" applyBorder="1" applyAlignment="1">
      <alignment horizontal="center" vertical="center" wrapText="1"/>
    </xf>
    <xf numFmtId="0" fontId="8" fillId="0" borderId="0" xfId="10" applyFont="1" applyFill="1" applyAlignment="1">
      <alignment horizontal="center"/>
    </xf>
    <xf numFmtId="0" fontId="36" fillId="0" borderId="0" xfId="10" applyFont="1" applyFill="1" applyBorder="1" applyAlignment="1">
      <alignment horizontal="center" vertical="center" wrapText="1"/>
    </xf>
    <xf numFmtId="0" fontId="9" fillId="0" borderId="26" xfId="10" applyFont="1" applyFill="1" applyBorder="1" applyAlignment="1">
      <alignment horizontal="center"/>
    </xf>
    <xf numFmtId="0" fontId="9" fillId="0" borderId="18" xfId="10" applyFont="1" applyFill="1" applyBorder="1" applyAlignment="1">
      <alignment horizontal="center" vertical="center"/>
    </xf>
    <xf numFmtId="0" fontId="9" fillId="0" borderId="15" xfId="10" applyFont="1" applyFill="1" applyBorder="1" applyAlignment="1">
      <alignment horizontal="center" vertical="center"/>
    </xf>
    <xf numFmtId="0" fontId="9" fillId="0" borderId="19" xfId="1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12" xfId="10" applyFill="1" applyBorder="1" applyAlignment="1">
      <alignment horizontal="center"/>
    </xf>
    <xf numFmtId="0" fontId="8" fillId="3" borderId="14" xfId="10" applyFill="1" applyBorder="1" applyAlignment="1">
      <alignment horizontal="center"/>
    </xf>
    <xf numFmtId="0" fontId="9" fillId="0" borderId="12" xfId="121" applyFont="1" applyBorder="1" applyAlignment="1">
      <alignment horizontal="center" vertical="center"/>
    </xf>
    <xf numFmtId="0" fontId="9" fillId="0" borderId="13" xfId="121" applyFont="1" applyBorder="1" applyAlignment="1">
      <alignment horizontal="center" vertical="center"/>
    </xf>
    <xf numFmtId="0" fontId="9" fillId="0" borderId="14" xfId="121" applyFont="1" applyBorder="1" applyAlignment="1">
      <alignment horizontal="center" vertical="center"/>
    </xf>
  </cellXfs>
  <cellStyles count="122">
    <cellStyle name="_x000d_&#10;JournalTemplate=C:\COMFO\CTALK\JOURSTD.TPL_x000d_&#10;LbStateAddress=3 3 0 251 1 89 2 311_x000d_&#10;LbStateJou" xfId="63"/>
    <cellStyle name="20% - Ênfase1 100" xfId="1"/>
    <cellStyle name="60% - Ênfase6 37" xfId="2"/>
    <cellStyle name="Comma_Arauco Piping list" xfId="64"/>
    <cellStyle name="Comma0" xfId="65"/>
    <cellStyle name="CORES" xfId="66"/>
    <cellStyle name="Currency [0]_Arauco Piping list" xfId="67"/>
    <cellStyle name="Currency_Arauco Piping list" xfId="68"/>
    <cellStyle name="Currency0" xfId="69"/>
    <cellStyle name="Data" xfId="70"/>
    <cellStyle name="Date" xfId="71"/>
    <cellStyle name="Excel Built-in Excel Built-in Excel Built-in Excel Built-in Excel Built-in Excel Built-in Excel Built-in Excel Built-in Separador de milhares 4" xfId="3"/>
    <cellStyle name="Excel Built-in Excel Built-in Excel Built-in Excel Built-in Excel Built-in Excel Built-in Excel Built-in Separador de milhares 4" xfId="4"/>
    <cellStyle name="Excel Built-in Normal" xfId="5"/>
    <cellStyle name="Excel Built-in Normal 1" xfId="6"/>
    <cellStyle name="Excel Built-in Normal 2" xfId="30"/>
    <cellStyle name="Excel Built-in Normal 3" xfId="41"/>
    <cellStyle name="Excel_BuiltIn_Comma" xfId="7"/>
    <cellStyle name="Fixed" xfId="72"/>
    <cellStyle name="Fixo" xfId="73"/>
    <cellStyle name="Followed Hyperlink" xfId="74"/>
    <cellStyle name="Grey" xfId="75"/>
    <cellStyle name="Heading" xfId="8"/>
    <cellStyle name="Heading 1" xfId="76"/>
    <cellStyle name="Heading 2" xfId="77"/>
    <cellStyle name="Heading1" xfId="9"/>
    <cellStyle name="Hiperlink 2" xfId="31"/>
    <cellStyle name="Indefinido" xfId="78"/>
    <cellStyle name="Input [yellow]" xfId="79"/>
    <cellStyle name="material" xfId="80"/>
    <cellStyle name="MINIPG" xfId="81"/>
    <cellStyle name="Moeda 2" xfId="32"/>
    <cellStyle name="Normal" xfId="0" builtinId="0"/>
    <cellStyle name="Normal - Style1" xfId="82"/>
    <cellStyle name="Normal 10" xfId="46"/>
    <cellStyle name="Normal 11" xfId="52"/>
    <cellStyle name="Normal 11 2" xfId="121"/>
    <cellStyle name="Normal 12" xfId="49"/>
    <cellStyle name="Normal 13" xfId="50"/>
    <cellStyle name="Normal 14" xfId="53"/>
    <cellStyle name="Normal 15" xfId="61"/>
    <cellStyle name="Normal 16" xfId="96"/>
    <cellStyle name="Normal 17" xfId="106"/>
    <cellStyle name="Normal 18" xfId="110"/>
    <cellStyle name="Normal 19" xfId="102"/>
    <cellStyle name="Normal 2" xfId="10"/>
    <cellStyle name="Normal 2 2" xfId="17"/>
    <cellStyle name="Normal 20" xfId="104"/>
    <cellStyle name="Normal 21" xfId="107"/>
    <cellStyle name="Normal 22" xfId="100"/>
    <cellStyle name="Normal 23" xfId="98"/>
    <cellStyle name="Normal 24" xfId="99"/>
    <cellStyle name="Normal 25" xfId="112"/>
    <cellStyle name="Normal 26" xfId="116"/>
    <cellStyle name="Normal 27" xfId="114"/>
    <cellStyle name="Normal 28" xfId="113"/>
    <cellStyle name="Normal 29" xfId="108"/>
    <cellStyle name="Normal 3" xfId="18"/>
    <cellStyle name="Normal 3 2" xfId="19"/>
    <cellStyle name="Normal 3 3" xfId="27"/>
    <cellStyle name="Normal 30" xfId="97"/>
    <cellStyle name="Normal 31" xfId="111"/>
    <cellStyle name="Normal 32" xfId="101"/>
    <cellStyle name="Normal 33" xfId="105"/>
    <cellStyle name="Normal 34" xfId="115"/>
    <cellStyle name="Normal 35" xfId="109"/>
    <cellStyle name="Normal 36" xfId="103"/>
    <cellStyle name="Normal 37" xfId="120"/>
    <cellStyle name="Normal 4" xfId="20"/>
    <cellStyle name="Normal 5" xfId="23"/>
    <cellStyle name="Normal 5 2" xfId="54"/>
    <cellStyle name="Normal 6" xfId="24"/>
    <cellStyle name="Normal 6 2" xfId="42"/>
    <cellStyle name="Normal 6 2 2" xfId="55"/>
    <cellStyle name="Normal 6 3" xfId="56"/>
    <cellStyle name="Normal 7" xfId="25"/>
    <cellStyle name="Normal 7 2" xfId="39"/>
    <cellStyle name="Normal 8" xfId="40"/>
    <cellStyle name="Normal 8 2" xfId="57"/>
    <cellStyle name="Normal 9" xfId="47"/>
    <cellStyle name="Normal1" xfId="83"/>
    <cellStyle name="Normal2" xfId="84"/>
    <cellStyle name="Normal3" xfId="85"/>
    <cellStyle name="Percent [2]" xfId="86"/>
    <cellStyle name="Percent_Sheet1" xfId="87"/>
    <cellStyle name="Percentual" xfId="88"/>
    <cellStyle name="Ponto" xfId="89"/>
    <cellStyle name="Porcentagem" xfId="48" builtinId="5"/>
    <cellStyle name="Porcentagem 2" xfId="11"/>
    <cellStyle name="Porcentagem 3" xfId="33"/>
    <cellStyle name="Porcentagem 3 2" xfId="43"/>
    <cellStyle name="Porcentagem 4" xfId="29"/>
    <cellStyle name="Porcentagem 4 2" xfId="34"/>
    <cellStyle name="Porcentagem 5" xfId="62"/>
    <cellStyle name="Porcentagem 6" xfId="117"/>
    <cellStyle name="Result" xfId="12"/>
    <cellStyle name="Result2" xfId="13"/>
    <cellStyle name="Sep. milhar [0]" xfId="90"/>
    <cellStyle name="Separador de m" xfId="91"/>
    <cellStyle name="Separador de milhares" xfId="14" builtinId="3"/>
    <cellStyle name="Separador de milhares 2" xfId="15"/>
    <cellStyle name="Separador de milhares 2 2" xfId="21"/>
    <cellStyle name="Separador de milhares 3" xfId="22"/>
    <cellStyle name="Separador de milhares 4" xfId="16"/>
    <cellStyle name="Sepavador de milhares [0]_Pasta2" xfId="92"/>
    <cellStyle name="Standard_RP100_01 (metr.)" xfId="93"/>
    <cellStyle name="Titulo1" xfId="94"/>
    <cellStyle name="Titulo2" xfId="95"/>
    <cellStyle name="Vírgula 10" xfId="118"/>
    <cellStyle name="Vírgula 11" xfId="119"/>
    <cellStyle name="Vírgula 2" xfId="26"/>
    <cellStyle name="Vírgula 2 2" xfId="45"/>
    <cellStyle name="Vírgula 3" xfId="35"/>
    <cellStyle name="Vírgula 3 2" xfId="36"/>
    <cellStyle name="Vírgula 4" xfId="37"/>
    <cellStyle name="Vírgula 5" xfId="28"/>
    <cellStyle name="Vírgula 5 2" xfId="38"/>
    <cellStyle name="Vírgula 6" xfId="44"/>
    <cellStyle name="Vírgula 6 2" xfId="58"/>
    <cellStyle name="Vírgula 7" xfId="51"/>
    <cellStyle name="Vírgula 8" xfId="59"/>
    <cellStyle name="Vírgula 9" xfId="6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64669</xdr:colOff>
      <xdr:row>2</xdr:row>
      <xdr:rowOff>65555</xdr:rowOff>
    </xdr:from>
    <xdr:ext cx="912719" cy="317126"/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80294" y="417980"/>
          <a:ext cx="912719" cy="317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55225</xdr:colOff>
      <xdr:row>2</xdr:row>
      <xdr:rowOff>48185</xdr:rowOff>
    </xdr:from>
    <xdr:ext cx="1085290" cy="364751"/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85000" y="400610"/>
          <a:ext cx="1085290" cy="364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2</xdr:col>
      <xdr:colOff>0</xdr:colOff>
      <xdr:row>0</xdr:row>
      <xdr:rowOff>30635</xdr:rowOff>
    </xdr:from>
    <xdr:to>
      <xdr:col>3</xdr:col>
      <xdr:colOff>257175</xdr:colOff>
      <xdr:row>7</xdr:row>
      <xdr:rowOff>1</xdr:rowOff>
    </xdr:to>
    <xdr:pic>
      <xdr:nvPicPr>
        <xdr:cNvPr id="6" name="Imagem 4" descr="D:\Minhas imagens\brasao igmiri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30635"/>
          <a:ext cx="1047750" cy="1188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580651</xdr:colOff>
      <xdr:row>1</xdr:row>
      <xdr:rowOff>158003</xdr:rowOff>
    </xdr:from>
    <xdr:to>
      <xdr:col>10</xdr:col>
      <xdr:colOff>940920</xdr:colOff>
      <xdr:row>3</xdr:row>
      <xdr:rowOff>83484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58276" y="332628"/>
          <a:ext cx="1328644" cy="2747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12886</xdr:colOff>
      <xdr:row>1</xdr:row>
      <xdr:rowOff>137085</xdr:rowOff>
    </xdr:from>
    <xdr:to>
      <xdr:col>11</xdr:col>
      <xdr:colOff>743137</xdr:colOff>
      <xdr:row>3</xdr:row>
      <xdr:rowOff>33991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427261" y="311710"/>
          <a:ext cx="730251" cy="246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0</xdr:row>
      <xdr:rowOff>0</xdr:rowOff>
    </xdr:from>
    <xdr:to>
      <xdr:col>1</xdr:col>
      <xdr:colOff>404812</xdr:colOff>
      <xdr:row>3</xdr:row>
      <xdr:rowOff>125171</xdr:rowOff>
    </xdr:to>
    <xdr:pic>
      <xdr:nvPicPr>
        <xdr:cNvPr id="4" name="Imagem 4" descr="D:\Minhas imagens\brasao igmiri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" y="0"/>
          <a:ext cx="752475" cy="66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05"/>
  <sheetViews>
    <sheetView showGridLines="0" tabSelected="1" view="pageBreakPreview" topLeftCell="A549" zoomScale="85" zoomScaleSheetLayoutView="85" workbookViewId="0">
      <selection activeCell="A562" sqref="A562:XFD569"/>
    </sheetView>
  </sheetViews>
  <sheetFormatPr defaultRowHeight="12.75" outlineLevelRow="1"/>
  <cols>
    <col min="1" max="1" width="1.375" style="9" customWidth="1"/>
    <col min="2" max="2" width="8.625" style="10" customWidth="1"/>
    <col min="3" max="3" width="10.375" style="10" customWidth="1"/>
    <col min="4" max="4" width="10.75" style="10" customWidth="1"/>
    <col min="5" max="5" width="65.875" style="11" customWidth="1"/>
    <col min="6" max="6" width="6.625" style="9" customWidth="1"/>
    <col min="7" max="7" width="11.5" style="48" customWidth="1"/>
    <col min="8" max="8" width="11.25" style="47" customWidth="1"/>
    <col min="9" max="9" width="14.25" style="1" customWidth="1"/>
    <col min="10" max="10" width="15.625" style="1" customWidth="1"/>
    <col min="11" max="11" width="2" style="1" customWidth="1"/>
    <col min="12" max="12" width="9.25" style="1" bestFit="1" customWidth="1"/>
    <col min="13" max="16384" width="9" style="1"/>
  </cols>
  <sheetData>
    <row r="1" spans="1:12">
      <c r="B1" s="196"/>
      <c r="C1" s="196"/>
      <c r="D1" s="196"/>
      <c r="E1" s="196"/>
      <c r="F1" s="196"/>
      <c r="G1" s="196"/>
      <c r="H1" s="196"/>
      <c r="I1" s="196"/>
      <c r="J1" s="196"/>
    </row>
    <row r="2" spans="1:12" ht="15">
      <c r="B2" s="197" t="s">
        <v>1085</v>
      </c>
      <c r="C2" s="197"/>
      <c r="D2" s="197"/>
      <c r="E2" s="197"/>
      <c r="F2" s="197"/>
      <c r="G2" s="197"/>
      <c r="H2" s="197"/>
      <c r="I2" s="197"/>
      <c r="J2" s="197"/>
      <c r="K2" s="197"/>
    </row>
    <row r="3" spans="1:12" ht="15">
      <c r="B3" s="6"/>
      <c r="C3" s="197" t="s">
        <v>1086</v>
      </c>
      <c r="D3" s="197"/>
      <c r="E3" s="197"/>
      <c r="F3" s="197"/>
      <c r="G3" s="197"/>
      <c r="H3" s="197"/>
      <c r="I3" s="197"/>
      <c r="J3" s="197"/>
      <c r="K3" s="197"/>
    </row>
    <row r="4" spans="1:12" ht="15">
      <c r="B4" s="6"/>
      <c r="C4" s="197" t="s">
        <v>1087</v>
      </c>
      <c r="D4" s="197"/>
      <c r="E4" s="197"/>
      <c r="F4" s="197"/>
      <c r="G4" s="197"/>
      <c r="H4" s="197"/>
      <c r="I4" s="197"/>
      <c r="J4" s="197"/>
      <c r="K4" s="197"/>
    </row>
    <row r="5" spans="1:12">
      <c r="B5" s="196"/>
      <c r="C5" s="196"/>
      <c r="D5" s="196"/>
      <c r="E5" s="196"/>
      <c r="F5" s="196"/>
      <c r="G5" s="196"/>
      <c r="H5" s="196"/>
      <c r="I5" s="196"/>
      <c r="J5" s="196"/>
    </row>
    <row r="6" spans="1:12">
      <c r="B6" s="196"/>
      <c r="C6" s="196"/>
      <c r="D6" s="196"/>
      <c r="E6" s="196"/>
      <c r="F6" s="196"/>
      <c r="G6" s="196"/>
      <c r="H6" s="196"/>
      <c r="I6" s="196"/>
      <c r="J6" s="196"/>
    </row>
    <row r="8" spans="1:12" ht="20.100000000000001" customHeight="1">
      <c r="A8" s="2"/>
      <c r="B8" s="3"/>
      <c r="C8" s="3"/>
      <c r="D8" s="3"/>
      <c r="E8" s="2"/>
      <c r="F8" s="2"/>
      <c r="G8" s="67"/>
      <c r="H8" s="67"/>
      <c r="I8" s="2"/>
      <c r="J8" s="2"/>
    </row>
    <row r="9" spans="1:12" ht="20.100000000000001" customHeight="1">
      <c r="A9" s="108"/>
      <c r="B9" s="98" t="s">
        <v>1088</v>
      </c>
      <c r="C9" s="4"/>
      <c r="D9" s="4"/>
      <c r="E9" s="5"/>
      <c r="F9" s="107"/>
      <c r="G9" s="66"/>
      <c r="H9" s="65"/>
      <c r="I9" s="6"/>
      <c r="J9" s="6"/>
    </row>
    <row r="10" spans="1:12" ht="20.100000000000001" customHeight="1">
      <c r="A10" s="108"/>
      <c r="B10" s="98" t="s">
        <v>1089</v>
      </c>
      <c r="C10" s="4"/>
      <c r="D10" s="4"/>
      <c r="E10" s="5"/>
      <c r="F10" s="107"/>
      <c r="G10" s="66"/>
      <c r="H10" s="65"/>
      <c r="I10" s="6"/>
      <c r="J10" s="6"/>
    </row>
    <row r="11" spans="1:12" ht="20.100000000000001" customHeight="1">
      <c r="A11" s="108"/>
      <c r="B11" s="98" t="s">
        <v>1064</v>
      </c>
      <c r="C11" s="4"/>
      <c r="D11" s="4"/>
      <c r="E11" s="5"/>
      <c r="F11" s="195"/>
      <c r="G11" s="195"/>
      <c r="H11" s="195"/>
      <c r="I11" s="195"/>
      <c r="J11" s="195"/>
    </row>
    <row r="12" spans="1:12" ht="20.100000000000001" customHeight="1">
      <c r="A12" s="25"/>
      <c r="B12" s="98" t="s">
        <v>1097</v>
      </c>
      <c r="C12" s="25"/>
      <c r="D12" s="25"/>
      <c r="E12" s="25"/>
      <c r="F12" s="25"/>
      <c r="G12" s="25"/>
      <c r="H12" s="194">
        <v>0.2</v>
      </c>
      <c r="I12" s="25"/>
      <c r="J12" s="25"/>
    </row>
    <row r="13" spans="1:12" ht="20.100000000000001" customHeight="1">
      <c r="B13" s="198" t="s">
        <v>1090</v>
      </c>
      <c r="C13" s="198"/>
      <c r="D13" s="198"/>
      <c r="E13" s="198"/>
      <c r="F13" s="198"/>
      <c r="G13" s="198"/>
      <c r="H13" s="198"/>
      <c r="I13" s="198"/>
      <c r="J13" s="198"/>
    </row>
    <row r="14" spans="1:12" ht="20.100000000000001" customHeight="1">
      <c r="A14" s="7"/>
      <c r="B14" s="199"/>
      <c r="C14" s="200"/>
      <c r="D14" s="201"/>
      <c r="E14" s="72" t="s">
        <v>499</v>
      </c>
      <c r="F14" s="12" t="s">
        <v>77</v>
      </c>
      <c r="G14" s="73">
        <v>1</v>
      </c>
      <c r="H14" s="74"/>
      <c r="I14" s="75"/>
      <c r="J14" s="74">
        <f>J561</f>
        <v>0</v>
      </c>
      <c r="L14" s="82"/>
    </row>
    <row r="15" spans="1:12" ht="20.100000000000001" customHeight="1" thickBot="1">
      <c r="A15" s="7"/>
      <c r="B15" s="7"/>
      <c r="C15" s="7"/>
      <c r="D15" s="7"/>
      <c r="E15" s="108"/>
      <c r="F15" s="7"/>
      <c r="G15" s="70"/>
      <c r="H15" s="71"/>
      <c r="I15" s="25"/>
      <c r="J15" s="91"/>
    </row>
    <row r="16" spans="1:12" ht="39" thickBot="1">
      <c r="A16" s="8"/>
      <c r="B16" s="109" t="s">
        <v>69</v>
      </c>
      <c r="C16" s="101" t="s">
        <v>70</v>
      </c>
      <c r="D16" s="101" t="s">
        <v>71</v>
      </c>
      <c r="E16" s="101" t="s">
        <v>72</v>
      </c>
      <c r="F16" s="101" t="s">
        <v>73</v>
      </c>
      <c r="G16" s="102" t="s">
        <v>74</v>
      </c>
      <c r="H16" s="103" t="s">
        <v>858</v>
      </c>
      <c r="I16" s="103" t="s">
        <v>859</v>
      </c>
      <c r="J16" s="104" t="s">
        <v>75</v>
      </c>
    </row>
    <row r="17" spans="1:10" ht="20.100000000000001" customHeight="1">
      <c r="A17" s="88"/>
      <c r="B17" s="88"/>
      <c r="C17" s="88"/>
      <c r="D17" s="88"/>
      <c r="E17" s="26"/>
      <c r="F17" s="88"/>
      <c r="G17" s="50"/>
      <c r="H17" s="49"/>
      <c r="I17" s="8"/>
      <c r="J17" s="8"/>
    </row>
    <row r="18" spans="1:10" ht="20.100000000000001" customHeight="1">
      <c r="A18" s="88"/>
      <c r="B18" s="43">
        <v>1</v>
      </c>
      <c r="C18" s="43"/>
      <c r="D18" s="43"/>
      <c r="E18" s="21" t="s">
        <v>100</v>
      </c>
      <c r="F18" s="21"/>
      <c r="G18" s="64"/>
      <c r="H18" s="54"/>
      <c r="I18" s="21"/>
      <c r="J18" s="90">
        <f>J26</f>
        <v>0</v>
      </c>
    </row>
    <row r="19" spans="1:10" ht="20.100000000000001" customHeight="1" outlineLevel="1">
      <c r="A19" s="88"/>
      <c r="B19" s="86" t="s">
        <v>76</v>
      </c>
      <c r="C19" s="86" t="s">
        <v>212</v>
      </c>
      <c r="D19" s="44" t="s">
        <v>82</v>
      </c>
      <c r="E19" s="16" t="s">
        <v>101</v>
      </c>
      <c r="F19" s="86" t="s">
        <v>102</v>
      </c>
      <c r="G19" s="77">
        <v>6</v>
      </c>
      <c r="H19" s="77"/>
      <c r="I19" s="99"/>
      <c r="J19" s="99"/>
    </row>
    <row r="20" spans="1:10" ht="20.100000000000001" customHeight="1" outlineLevel="1">
      <c r="A20" s="88"/>
      <c r="B20" s="86" t="s">
        <v>103</v>
      </c>
      <c r="C20" s="45" t="s">
        <v>280</v>
      </c>
      <c r="D20" s="22" t="s">
        <v>104</v>
      </c>
      <c r="E20" s="14" t="s">
        <v>105</v>
      </c>
      <c r="F20" s="86" t="s">
        <v>77</v>
      </c>
      <c r="G20" s="77">
        <v>1</v>
      </c>
      <c r="I20" s="99"/>
      <c r="J20" s="99"/>
    </row>
    <row r="21" spans="1:10" ht="20.100000000000001" customHeight="1" outlineLevel="1">
      <c r="A21" s="88"/>
      <c r="B21" s="86" t="s">
        <v>106</v>
      </c>
      <c r="C21" s="86" t="s">
        <v>210</v>
      </c>
      <c r="D21" s="44" t="s">
        <v>82</v>
      </c>
      <c r="E21" s="16" t="s">
        <v>107</v>
      </c>
      <c r="F21" s="86" t="s">
        <v>77</v>
      </c>
      <c r="G21" s="77">
        <v>1</v>
      </c>
      <c r="H21" s="77"/>
      <c r="I21" s="99"/>
      <c r="J21" s="99"/>
    </row>
    <row r="22" spans="1:10" ht="20.100000000000001" customHeight="1" outlineLevel="1">
      <c r="A22" s="88"/>
      <c r="B22" s="86" t="s">
        <v>108</v>
      </c>
      <c r="C22" s="45" t="s">
        <v>109</v>
      </c>
      <c r="D22" s="22" t="s">
        <v>104</v>
      </c>
      <c r="E22" s="37" t="s">
        <v>110</v>
      </c>
      <c r="F22" s="22" t="s">
        <v>77</v>
      </c>
      <c r="G22" s="77">
        <v>1</v>
      </c>
      <c r="H22" s="77"/>
      <c r="I22" s="99"/>
      <c r="J22" s="99"/>
    </row>
    <row r="23" spans="1:10" ht="20.100000000000001" customHeight="1" outlineLevel="1">
      <c r="A23" s="88"/>
      <c r="B23" s="86" t="s">
        <v>111</v>
      </c>
      <c r="C23" s="86" t="s">
        <v>213</v>
      </c>
      <c r="D23" s="44" t="s">
        <v>82</v>
      </c>
      <c r="E23" s="85" t="s">
        <v>112</v>
      </c>
      <c r="F23" s="86" t="s">
        <v>102</v>
      </c>
      <c r="G23" s="77">
        <v>40</v>
      </c>
      <c r="H23" s="77"/>
      <c r="I23" s="99"/>
      <c r="J23" s="99"/>
    </row>
    <row r="24" spans="1:10" ht="20.100000000000001" customHeight="1" outlineLevel="1">
      <c r="A24" s="88"/>
      <c r="B24" s="86" t="s">
        <v>113</v>
      </c>
      <c r="C24" s="86" t="s">
        <v>339</v>
      </c>
      <c r="D24" s="44" t="s">
        <v>82</v>
      </c>
      <c r="E24" s="16" t="s">
        <v>114</v>
      </c>
      <c r="F24" s="86" t="s">
        <v>102</v>
      </c>
      <c r="G24" s="77">
        <v>890.73</v>
      </c>
      <c r="H24" s="77"/>
      <c r="I24" s="99"/>
      <c r="J24" s="99"/>
    </row>
    <row r="25" spans="1:10" ht="20.100000000000001" customHeight="1" outlineLevel="1">
      <c r="A25" s="88"/>
      <c r="B25" s="86" t="s">
        <v>185</v>
      </c>
      <c r="C25" s="86" t="s">
        <v>427</v>
      </c>
      <c r="D25" s="86" t="s">
        <v>104</v>
      </c>
      <c r="E25" s="16" t="s">
        <v>428</v>
      </c>
      <c r="F25" s="86" t="s">
        <v>95</v>
      </c>
      <c r="G25" s="77">
        <v>35</v>
      </c>
      <c r="H25" s="77"/>
      <c r="I25" s="99"/>
      <c r="J25" s="99"/>
    </row>
    <row r="26" spans="1:10" ht="20.100000000000001" customHeight="1" outlineLevel="1">
      <c r="A26" s="88"/>
      <c r="B26" s="92"/>
      <c r="C26" s="93"/>
      <c r="D26" s="93"/>
      <c r="E26" s="93"/>
      <c r="F26" s="93"/>
      <c r="G26" s="93"/>
      <c r="H26" s="94" t="s">
        <v>227</v>
      </c>
      <c r="I26" s="17"/>
      <c r="J26" s="100">
        <f>SUM(J19:J25)</f>
        <v>0</v>
      </c>
    </row>
    <row r="27" spans="1:10" ht="20.100000000000001" customHeight="1">
      <c r="A27" s="88"/>
      <c r="B27" s="88"/>
      <c r="C27" s="88"/>
      <c r="D27" s="88"/>
      <c r="E27" s="26"/>
      <c r="F27" s="88"/>
      <c r="G27" s="50"/>
      <c r="H27" s="49"/>
      <c r="I27" s="8"/>
      <c r="J27" s="89"/>
    </row>
    <row r="28" spans="1:10" ht="20.100000000000001" customHeight="1">
      <c r="A28" s="88"/>
      <c r="B28" s="43">
        <v>2</v>
      </c>
      <c r="C28" s="43"/>
      <c r="D28" s="43"/>
      <c r="E28" s="21" t="s">
        <v>217</v>
      </c>
      <c r="F28" s="21"/>
      <c r="G28" s="64"/>
      <c r="H28" s="54"/>
      <c r="I28" s="21"/>
      <c r="J28" s="90">
        <f>J42</f>
        <v>0</v>
      </c>
    </row>
    <row r="29" spans="1:10" ht="20.100000000000001" customHeight="1" outlineLevel="1">
      <c r="A29" s="88"/>
      <c r="B29" s="33" t="s">
        <v>78</v>
      </c>
      <c r="C29" s="15"/>
      <c r="D29" s="15"/>
      <c r="E29" s="19" t="s">
        <v>951</v>
      </c>
      <c r="F29" s="15"/>
      <c r="G29" s="77"/>
      <c r="H29" s="77"/>
      <c r="I29" s="99"/>
      <c r="J29" s="99"/>
    </row>
    <row r="30" spans="1:10" ht="18.75" customHeight="1" outlineLevel="1">
      <c r="A30" s="88"/>
      <c r="B30" s="15" t="s">
        <v>663</v>
      </c>
      <c r="C30" s="15">
        <v>79488</v>
      </c>
      <c r="D30" s="15" t="s">
        <v>82</v>
      </c>
      <c r="E30" s="85" t="s">
        <v>87</v>
      </c>
      <c r="F30" s="15" t="s">
        <v>80</v>
      </c>
      <c r="G30" s="77">
        <v>172.35</v>
      </c>
      <c r="H30" s="77"/>
      <c r="I30" s="99"/>
      <c r="J30" s="99"/>
    </row>
    <row r="31" spans="1:10" ht="20.100000000000001" customHeight="1" outlineLevel="1">
      <c r="A31" s="88"/>
      <c r="B31" s="15" t="s">
        <v>664</v>
      </c>
      <c r="C31" s="15" t="s">
        <v>330</v>
      </c>
      <c r="D31" s="15" t="s">
        <v>82</v>
      </c>
      <c r="E31" s="85" t="s">
        <v>88</v>
      </c>
      <c r="F31" s="15" t="s">
        <v>80</v>
      </c>
      <c r="G31" s="77">
        <v>97.64</v>
      </c>
      <c r="H31" s="77"/>
      <c r="I31" s="99"/>
      <c r="J31" s="99"/>
    </row>
    <row r="32" spans="1:10" ht="20.100000000000001" customHeight="1" outlineLevel="1">
      <c r="A32" s="88"/>
      <c r="B32" s="15" t="s">
        <v>665</v>
      </c>
      <c r="C32" s="15" t="s">
        <v>332</v>
      </c>
      <c r="D32" s="15" t="s">
        <v>82</v>
      </c>
      <c r="E32" s="85" t="s">
        <v>89</v>
      </c>
      <c r="F32" s="15" t="s">
        <v>83</v>
      </c>
      <c r="G32" s="77">
        <v>193.93</v>
      </c>
      <c r="H32" s="77"/>
      <c r="I32" s="99"/>
      <c r="J32" s="99"/>
    </row>
    <row r="33" spans="1:10" ht="20.100000000000001" customHeight="1" outlineLevel="1">
      <c r="A33" s="88"/>
      <c r="B33" s="15" t="s">
        <v>666</v>
      </c>
      <c r="C33" s="15">
        <v>79490</v>
      </c>
      <c r="D33" s="15" t="s">
        <v>82</v>
      </c>
      <c r="E33" s="85" t="s">
        <v>90</v>
      </c>
      <c r="F33" s="15" t="s">
        <v>80</v>
      </c>
      <c r="G33" s="77">
        <v>66.59</v>
      </c>
      <c r="H33" s="77"/>
      <c r="I33" s="99"/>
      <c r="J33" s="99"/>
    </row>
    <row r="34" spans="1:10" ht="20.100000000000001" customHeight="1" outlineLevel="1">
      <c r="A34" s="88"/>
      <c r="B34" s="33" t="s">
        <v>115</v>
      </c>
      <c r="C34" s="15"/>
      <c r="D34" s="15"/>
      <c r="E34" s="19" t="s">
        <v>485</v>
      </c>
      <c r="F34" s="15"/>
      <c r="G34" s="77"/>
      <c r="H34" s="77"/>
      <c r="I34" s="99"/>
      <c r="J34" s="99"/>
    </row>
    <row r="35" spans="1:10" ht="20.100000000000001" customHeight="1" outlineLevel="1">
      <c r="A35" s="88"/>
      <c r="B35" s="15" t="s">
        <v>667</v>
      </c>
      <c r="C35" s="15" t="s">
        <v>330</v>
      </c>
      <c r="D35" s="15" t="s">
        <v>82</v>
      </c>
      <c r="E35" s="85" t="s">
        <v>88</v>
      </c>
      <c r="F35" s="15" t="s">
        <v>80</v>
      </c>
      <c r="G35" s="77">
        <v>15.62</v>
      </c>
      <c r="H35" s="77"/>
      <c r="I35" s="99"/>
      <c r="J35" s="99"/>
    </row>
    <row r="36" spans="1:10" ht="20.100000000000001" customHeight="1" outlineLevel="1">
      <c r="A36" s="88"/>
      <c r="B36" s="15" t="s">
        <v>668</v>
      </c>
      <c r="C36" s="15" t="s">
        <v>332</v>
      </c>
      <c r="D36" s="15" t="s">
        <v>82</v>
      </c>
      <c r="E36" s="85" t="s">
        <v>89</v>
      </c>
      <c r="F36" s="15" t="s">
        <v>83</v>
      </c>
      <c r="G36" s="77">
        <v>27.71</v>
      </c>
      <c r="H36" s="77"/>
      <c r="I36" s="99"/>
      <c r="J36" s="99"/>
    </row>
    <row r="37" spans="1:10" ht="20.100000000000001" customHeight="1" outlineLevel="1">
      <c r="A37" s="88"/>
      <c r="B37" s="15" t="s">
        <v>669</v>
      </c>
      <c r="C37" s="15">
        <v>79490</v>
      </c>
      <c r="D37" s="15" t="s">
        <v>82</v>
      </c>
      <c r="E37" s="85" t="s">
        <v>90</v>
      </c>
      <c r="F37" s="15" t="s">
        <v>80</v>
      </c>
      <c r="G37" s="77">
        <v>9.1999999999999993</v>
      </c>
      <c r="H37" s="77"/>
      <c r="I37" s="99"/>
      <c r="J37" s="99"/>
    </row>
    <row r="38" spans="1:10" ht="20.100000000000001" customHeight="1" outlineLevel="1">
      <c r="A38" s="88"/>
      <c r="B38" s="33" t="s">
        <v>116</v>
      </c>
      <c r="C38" s="15"/>
      <c r="D38" s="15"/>
      <c r="E38" s="19" t="s">
        <v>226</v>
      </c>
      <c r="F38" s="15"/>
      <c r="G38" s="77"/>
      <c r="H38" s="77"/>
      <c r="I38" s="99"/>
      <c r="J38" s="99"/>
    </row>
    <row r="39" spans="1:10" ht="20.100000000000001" customHeight="1" outlineLevel="1">
      <c r="A39" s="88"/>
      <c r="B39" s="15" t="s">
        <v>670</v>
      </c>
      <c r="C39" s="15" t="s">
        <v>330</v>
      </c>
      <c r="D39" s="15" t="s">
        <v>82</v>
      </c>
      <c r="E39" s="85" t="s">
        <v>88</v>
      </c>
      <c r="F39" s="15" t="s">
        <v>80</v>
      </c>
      <c r="G39" s="77">
        <v>5.78</v>
      </c>
      <c r="H39" s="77"/>
      <c r="I39" s="99"/>
      <c r="J39" s="99"/>
    </row>
    <row r="40" spans="1:10" ht="20.100000000000001" customHeight="1" outlineLevel="1">
      <c r="A40" s="88"/>
      <c r="B40" s="15" t="s">
        <v>671</v>
      </c>
      <c r="C40" s="15" t="s">
        <v>332</v>
      </c>
      <c r="D40" s="15" t="s">
        <v>82</v>
      </c>
      <c r="E40" s="85" t="s">
        <v>89</v>
      </c>
      <c r="F40" s="15" t="s">
        <v>83</v>
      </c>
      <c r="G40" s="77">
        <v>12.96</v>
      </c>
      <c r="H40" s="77"/>
      <c r="I40" s="99"/>
      <c r="J40" s="99"/>
    </row>
    <row r="41" spans="1:10" ht="20.100000000000001" customHeight="1" outlineLevel="1">
      <c r="A41" s="88"/>
      <c r="B41" s="15" t="s">
        <v>672</v>
      </c>
      <c r="C41" s="15">
        <v>79490</v>
      </c>
      <c r="D41" s="15" t="s">
        <v>82</v>
      </c>
      <c r="E41" s="85" t="s">
        <v>90</v>
      </c>
      <c r="F41" s="15" t="s">
        <v>80</v>
      </c>
      <c r="G41" s="77">
        <v>1.06</v>
      </c>
      <c r="H41" s="77"/>
      <c r="I41" s="99"/>
      <c r="J41" s="99"/>
    </row>
    <row r="42" spans="1:10" ht="20.100000000000001" customHeight="1" outlineLevel="1">
      <c r="A42" s="88"/>
      <c r="B42" s="92"/>
      <c r="C42" s="93"/>
      <c r="D42" s="93"/>
      <c r="E42" s="93"/>
      <c r="F42" s="93"/>
      <c r="G42" s="93"/>
      <c r="H42" s="94" t="s">
        <v>227</v>
      </c>
      <c r="I42" s="17"/>
      <c r="J42" s="100">
        <f>SUM(J30:J41)</f>
        <v>0</v>
      </c>
    </row>
    <row r="43" spans="1:10" ht="20.100000000000001" customHeight="1">
      <c r="A43" s="88"/>
      <c r="B43" s="88"/>
      <c r="C43" s="88"/>
      <c r="D43" s="88"/>
      <c r="E43" s="26"/>
      <c r="F43" s="88"/>
      <c r="G43" s="50"/>
      <c r="H43" s="49"/>
      <c r="I43" s="8"/>
      <c r="J43" s="89"/>
    </row>
    <row r="44" spans="1:10" ht="20.100000000000001" customHeight="1">
      <c r="A44" s="88"/>
      <c r="B44" s="43">
        <v>3</v>
      </c>
      <c r="C44" s="43"/>
      <c r="D44" s="43"/>
      <c r="E44" s="21" t="s">
        <v>218</v>
      </c>
      <c r="F44" s="21"/>
      <c r="G44" s="64"/>
      <c r="H44" s="54"/>
      <c r="I44" s="21"/>
      <c r="J44" s="90">
        <f>J75</f>
        <v>0</v>
      </c>
    </row>
    <row r="45" spans="1:10" ht="20.100000000000001" customHeight="1" outlineLevel="1">
      <c r="A45" s="88"/>
      <c r="B45" s="12" t="s">
        <v>79</v>
      </c>
      <c r="C45" s="12"/>
      <c r="D45" s="12"/>
      <c r="E45" s="13" t="s">
        <v>661</v>
      </c>
      <c r="F45" s="14"/>
      <c r="G45" s="52"/>
      <c r="H45" s="77"/>
      <c r="I45" s="99"/>
      <c r="J45" s="99"/>
    </row>
    <row r="46" spans="1:10" ht="20.100000000000001" customHeight="1" outlineLevel="1">
      <c r="A46" s="88"/>
      <c r="B46" s="86" t="s">
        <v>673</v>
      </c>
      <c r="C46" s="86" t="s">
        <v>209</v>
      </c>
      <c r="D46" s="15" t="s">
        <v>82</v>
      </c>
      <c r="E46" s="16" t="s">
        <v>132</v>
      </c>
      <c r="F46" s="86" t="s">
        <v>83</v>
      </c>
      <c r="G46" s="77">
        <v>73.56</v>
      </c>
      <c r="H46" s="77"/>
      <c r="I46" s="99"/>
      <c r="J46" s="99"/>
    </row>
    <row r="47" spans="1:10" ht="20.100000000000001" customHeight="1" outlineLevel="1">
      <c r="A47" s="88"/>
      <c r="B47" s="86" t="s">
        <v>674</v>
      </c>
      <c r="C47" s="86" t="s">
        <v>308</v>
      </c>
      <c r="D47" s="15" t="s">
        <v>82</v>
      </c>
      <c r="E47" s="16" t="s">
        <v>455</v>
      </c>
      <c r="F47" s="86" t="s">
        <v>83</v>
      </c>
      <c r="G47" s="77">
        <v>149.56</v>
      </c>
      <c r="H47" s="77"/>
      <c r="I47" s="99"/>
      <c r="J47" s="99"/>
    </row>
    <row r="48" spans="1:10" ht="30" customHeight="1" outlineLevel="1">
      <c r="A48" s="88"/>
      <c r="B48" s="86" t="s">
        <v>675</v>
      </c>
      <c r="C48" s="86" t="s">
        <v>194</v>
      </c>
      <c r="D48" s="15" t="s">
        <v>82</v>
      </c>
      <c r="E48" s="85" t="s">
        <v>150</v>
      </c>
      <c r="F48" s="86" t="s">
        <v>92</v>
      </c>
      <c r="G48" s="77">
        <v>920.18</v>
      </c>
      <c r="H48" s="77"/>
      <c r="I48" s="99"/>
      <c r="J48" s="99"/>
    </row>
    <row r="49" spans="1:10" ht="30" customHeight="1" outlineLevel="1">
      <c r="A49" s="88"/>
      <c r="B49" s="86" t="s">
        <v>676</v>
      </c>
      <c r="C49" s="86" t="s">
        <v>192</v>
      </c>
      <c r="D49" s="15" t="s">
        <v>82</v>
      </c>
      <c r="E49" s="85" t="s">
        <v>151</v>
      </c>
      <c r="F49" s="86" t="s">
        <v>92</v>
      </c>
      <c r="G49" s="77">
        <v>130.09</v>
      </c>
      <c r="H49" s="77"/>
      <c r="I49" s="99"/>
      <c r="J49" s="99"/>
    </row>
    <row r="50" spans="1:10" ht="20.100000000000001" customHeight="1" outlineLevel="1">
      <c r="A50" s="88"/>
      <c r="B50" s="86" t="s">
        <v>677</v>
      </c>
      <c r="C50" s="86" t="s">
        <v>195</v>
      </c>
      <c r="D50" s="15" t="s">
        <v>82</v>
      </c>
      <c r="E50" s="85" t="s">
        <v>133</v>
      </c>
      <c r="F50" s="86" t="s">
        <v>80</v>
      </c>
      <c r="G50" s="77">
        <v>16.600000000000001</v>
      </c>
      <c r="H50" s="77"/>
      <c r="I50" s="99"/>
      <c r="J50" s="99"/>
    </row>
    <row r="51" spans="1:10" ht="20.100000000000001" customHeight="1" outlineLevel="1">
      <c r="A51" s="88"/>
      <c r="B51" s="12" t="s">
        <v>96</v>
      </c>
      <c r="C51" s="12"/>
      <c r="D51" s="12"/>
      <c r="E51" s="13" t="s">
        <v>93</v>
      </c>
      <c r="F51" s="14"/>
      <c r="G51" s="77"/>
      <c r="H51" s="77"/>
      <c r="I51" s="99"/>
      <c r="J51" s="99"/>
    </row>
    <row r="52" spans="1:10" ht="20.100000000000001" customHeight="1" outlineLevel="1">
      <c r="A52" s="88"/>
      <c r="B52" s="86" t="s">
        <v>678</v>
      </c>
      <c r="C52" s="86" t="s">
        <v>308</v>
      </c>
      <c r="D52" s="15" t="s">
        <v>82</v>
      </c>
      <c r="E52" s="16" t="s">
        <v>455</v>
      </c>
      <c r="F52" s="86" t="s">
        <v>83</v>
      </c>
      <c r="G52" s="77">
        <v>453.6</v>
      </c>
      <c r="H52" s="77"/>
      <c r="I52" s="99"/>
      <c r="J52" s="99"/>
    </row>
    <row r="53" spans="1:10" ht="30" customHeight="1" outlineLevel="1">
      <c r="A53" s="88"/>
      <c r="B53" s="86" t="s">
        <v>679</v>
      </c>
      <c r="C53" s="86" t="s">
        <v>194</v>
      </c>
      <c r="D53" s="15" t="s">
        <v>82</v>
      </c>
      <c r="E53" s="85" t="s">
        <v>150</v>
      </c>
      <c r="F53" s="86" t="s">
        <v>92</v>
      </c>
      <c r="G53" s="77">
        <v>795.73</v>
      </c>
      <c r="H53" s="77"/>
      <c r="I53" s="99"/>
      <c r="J53" s="99"/>
    </row>
    <row r="54" spans="1:10" ht="30" customHeight="1" outlineLevel="1">
      <c r="A54" s="88"/>
      <c r="B54" s="86" t="s">
        <v>680</v>
      </c>
      <c r="C54" s="86" t="s">
        <v>192</v>
      </c>
      <c r="D54" s="15" t="s">
        <v>82</v>
      </c>
      <c r="E54" s="85" t="s">
        <v>151</v>
      </c>
      <c r="F54" s="86" t="s">
        <v>92</v>
      </c>
      <c r="G54" s="77">
        <v>358.45</v>
      </c>
      <c r="H54" s="77"/>
      <c r="I54" s="99"/>
      <c r="J54" s="99"/>
    </row>
    <row r="55" spans="1:10" ht="20.100000000000001" customHeight="1" outlineLevel="1">
      <c r="A55" s="88"/>
      <c r="B55" s="86" t="s">
        <v>681</v>
      </c>
      <c r="C55" s="86" t="s">
        <v>195</v>
      </c>
      <c r="D55" s="15" t="s">
        <v>82</v>
      </c>
      <c r="E55" s="85" t="s">
        <v>133</v>
      </c>
      <c r="F55" s="86" t="s">
        <v>80</v>
      </c>
      <c r="G55" s="77">
        <v>26.73</v>
      </c>
      <c r="H55" s="77"/>
      <c r="I55" s="99"/>
      <c r="J55" s="99"/>
    </row>
    <row r="56" spans="1:10" ht="20.100000000000001" customHeight="1" outlineLevel="1">
      <c r="A56" s="88"/>
      <c r="B56" s="12" t="s">
        <v>228</v>
      </c>
      <c r="C56" s="15"/>
      <c r="D56" s="15"/>
      <c r="E56" s="19" t="s">
        <v>183</v>
      </c>
      <c r="F56" s="15"/>
      <c r="G56" s="77"/>
      <c r="H56" s="77"/>
      <c r="I56" s="99"/>
      <c r="J56" s="99"/>
    </row>
    <row r="57" spans="1:10" ht="20.100000000000001" customHeight="1" outlineLevel="1">
      <c r="A57" s="88"/>
      <c r="B57" s="15" t="s">
        <v>682</v>
      </c>
      <c r="C57" s="15" t="s">
        <v>307</v>
      </c>
      <c r="D57" s="15" t="s">
        <v>82</v>
      </c>
      <c r="E57" s="85" t="s">
        <v>184</v>
      </c>
      <c r="F57" s="15" t="s">
        <v>95</v>
      </c>
      <c r="G57" s="77">
        <v>56</v>
      </c>
      <c r="H57" s="77"/>
      <c r="I57" s="99"/>
      <c r="J57" s="99"/>
    </row>
    <row r="58" spans="1:10" ht="20.100000000000001" customHeight="1" outlineLevel="1">
      <c r="A58" s="88"/>
      <c r="B58" s="15" t="s">
        <v>683</v>
      </c>
      <c r="C58" s="15">
        <v>72820</v>
      </c>
      <c r="D58" s="15" t="s">
        <v>82</v>
      </c>
      <c r="E58" s="85" t="s">
        <v>181</v>
      </c>
      <c r="F58" s="15" t="s">
        <v>77</v>
      </c>
      <c r="G58" s="77">
        <v>12</v>
      </c>
      <c r="H58" s="77"/>
      <c r="I58" s="99"/>
      <c r="J58" s="99"/>
    </row>
    <row r="59" spans="1:10" ht="20.100000000000001" customHeight="1" outlineLevel="1">
      <c r="A59" s="88"/>
      <c r="B59" s="15" t="s">
        <v>684</v>
      </c>
      <c r="C59" s="86" t="s">
        <v>209</v>
      </c>
      <c r="D59" s="15" t="s">
        <v>82</v>
      </c>
      <c r="E59" s="85" t="s">
        <v>371</v>
      </c>
      <c r="F59" s="86" t="s">
        <v>83</v>
      </c>
      <c r="G59" s="77">
        <v>12.96</v>
      </c>
      <c r="H59" s="77"/>
      <c r="I59" s="99"/>
      <c r="J59" s="99"/>
    </row>
    <row r="60" spans="1:10" ht="20.100000000000001" customHeight="1" outlineLevel="1">
      <c r="A60" s="88"/>
      <c r="B60" s="15" t="s">
        <v>685</v>
      </c>
      <c r="C60" s="86" t="s">
        <v>308</v>
      </c>
      <c r="D60" s="15" t="s">
        <v>82</v>
      </c>
      <c r="E60" s="16" t="s">
        <v>456</v>
      </c>
      <c r="F60" s="86" t="s">
        <v>83</v>
      </c>
      <c r="G60" s="77">
        <v>7.2</v>
      </c>
      <c r="H60" s="77"/>
      <c r="I60" s="99"/>
      <c r="J60" s="99"/>
    </row>
    <row r="61" spans="1:10" ht="20.100000000000001" customHeight="1" outlineLevel="1">
      <c r="A61" s="88"/>
      <c r="B61" s="15" t="s">
        <v>952</v>
      </c>
      <c r="C61" s="86" t="s">
        <v>193</v>
      </c>
      <c r="D61" s="15" t="s">
        <v>82</v>
      </c>
      <c r="E61" s="85" t="s">
        <v>457</v>
      </c>
      <c r="F61" s="86" t="s">
        <v>77</v>
      </c>
      <c r="G61" s="77">
        <v>6.48</v>
      </c>
      <c r="H61" s="77"/>
      <c r="I61" s="99"/>
      <c r="J61" s="99"/>
    </row>
    <row r="62" spans="1:10" ht="20.100000000000001" customHeight="1" outlineLevel="1">
      <c r="A62" s="88"/>
      <c r="B62" s="15" t="s">
        <v>953</v>
      </c>
      <c r="C62" s="86" t="s">
        <v>195</v>
      </c>
      <c r="D62" s="15" t="s">
        <v>82</v>
      </c>
      <c r="E62" s="85" t="s">
        <v>458</v>
      </c>
      <c r="F62" s="86" t="s">
        <v>80</v>
      </c>
      <c r="G62" s="77">
        <v>4.71</v>
      </c>
      <c r="H62" s="77"/>
      <c r="I62" s="99"/>
      <c r="J62" s="99"/>
    </row>
    <row r="63" spans="1:10" ht="20.100000000000001" customHeight="1" outlineLevel="1">
      <c r="A63" s="88"/>
      <c r="B63" s="12" t="s">
        <v>229</v>
      </c>
      <c r="C63" s="15"/>
      <c r="D63" s="15"/>
      <c r="E63" s="19" t="s">
        <v>500</v>
      </c>
      <c r="F63" s="15"/>
      <c r="G63" s="77"/>
      <c r="H63" s="77"/>
      <c r="I63" s="99"/>
      <c r="J63" s="99"/>
    </row>
    <row r="64" spans="1:10" ht="20.100000000000001" customHeight="1" outlineLevel="1">
      <c r="A64" s="88"/>
      <c r="B64" s="15" t="s">
        <v>686</v>
      </c>
      <c r="C64" s="15" t="s">
        <v>307</v>
      </c>
      <c r="D64" s="15" t="s">
        <v>82</v>
      </c>
      <c r="E64" s="85" t="s">
        <v>184</v>
      </c>
      <c r="F64" s="15" t="s">
        <v>95</v>
      </c>
      <c r="G64" s="77">
        <v>77</v>
      </c>
      <c r="H64" s="77"/>
      <c r="I64" s="99"/>
      <c r="J64" s="99"/>
    </row>
    <row r="65" spans="1:10" ht="20.100000000000001" customHeight="1" outlineLevel="1">
      <c r="A65" s="88"/>
      <c r="B65" s="15" t="s">
        <v>687</v>
      </c>
      <c r="C65" s="86" t="s">
        <v>209</v>
      </c>
      <c r="D65" s="15" t="s">
        <v>82</v>
      </c>
      <c r="E65" s="85" t="s">
        <v>486</v>
      </c>
      <c r="F65" s="86" t="s">
        <v>83</v>
      </c>
      <c r="G65" s="77">
        <v>10.87</v>
      </c>
      <c r="H65" s="77"/>
      <c r="I65" s="99"/>
      <c r="J65" s="99"/>
    </row>
    <row r="66" spans="1:10" ht="20.100000000000001" customHeight="1" outlineLevel="1">
      <c r="A66" s="88"/>
      <c r="B66" s="15" t="s">
        <v>688</v>
      </c>
      <c r="C66" s="86" t="s">
        <v>308</v>
      </c>
      <c r="D66" s="15" t="s">
        <v>82</v>
      </c>
      <c r="E66" s="16" t="s">
        <v>182</v>
      </c>
      <c r="F66" s="86" t="s">
        <v>83</v>
      </c>
      <c r="G66" s="77">
        <v>29.01</v>
      </c>
      <c r="H66" s="77"/>
      <c r="I66" s="99"/>
      <c r="J66" s="99"/>
    </row>
    <row r="67" spans="1:10" ht="30" customHeight="1" outlineLevel="1">
      <c r="A67" s="88"/>
      <c r="B67" s="15" t="s">
        <v>689</v>
      </c>
      <c r="C67" s="86" t="s">
        <v>194</v>
      </c>
      <c r="D67" s="15" t="s">
        <v>82</v>
      </c>
      <c r="E67" s="85" t="s">
        <v>150</v>
      </c>
      <c r="F67" s="86" t="s">
        <v>92</v>
      </c>
      <c r="G67" s="77">
        <v>50.27</v>
      </c>
      <c r="H67" s="77"/>
      <c r="I67" s="99"/>
      <c r="J67" s="99"/>
    </row>
    <row r="68" spans="1:10" ht="30" customHeight="1" outlineLevel="1">
      <c r="A68" s="88"/>
      <c r="B68" s="15" t="s">
        <v>954</v>
      </c>
      <c r="C68" s="86" t="s">
        <v>192</v>
      </c>
      <c r="D68" s="15" t="s">
        <v>82</v>
      </c>
      <c r="E68" s="85" t="s">
        <v>151</v>
      </c>
      <c r="F68" s="86" t="s">
        <v>92</v>
      </c>
      <c r="G68" s="77">
        <v>53.27</v>
      </c>
      <c r="H68" s="77"/>
      <c r="I68" s="99"/>
      <c r="J68" s="99"/>
    </row>
    <row r="69" spans="1:10" ht="20.100000000000001" customHeight="1" outlineLevel="1">
      <c r="A69" s="88"/>
      <c r="B69" s="15" t="s">
        <v>955</v>
      </c>
      <c r="C69" s="86" t="s">
        <v>195</v>
      </c>
      <c r="D69" s="15" t="s">
        <v>82</v>
      </c>
      <c r="E69" s="85" t="s">
        <v>133</v>
      </c>
      <c r="F69" s="86" t="s">
        <v>80</v>
      </c>
      <c r="G69" s="77">
        <v>3.01</v>
      </c>
      <c r="H69" s="77"/>
      <c r="I69" s="99"/>
      <c r="J69" s="99"/>
    </row>
    <row r="70" spans="1:10" ht="20.100000000000001" customHeight="1" outlineLevel="1">
      <c r="A70" s="88"/>
      <c r="B70" s="12" t="s">
        <v>232</v>
      </c>
      <c r="C70" s="12"/>
      <c r="D70" s="12"/>
      <c r="E70" s="19" t="s">
        <v>501</v>
      </c>
      <c r="F70" s="14"/>
      <c r="G70" s="77"/>
      <c r="H70" s="77"/>
      <c r="I70" s="99"/>
      <c r="J70" s="99"/>
    </row>
    <row r="71" spans="1:10" ht="20.100000000000001" customHeight="1" outlineLevel="1">
      <c r="A71" s="88"/>
      <c r="B71" s="86" t="s">
        <v>690</v>
      </c>
      <c r="C71" s="86" t="s">
        <v>308</v>
      </c>
      <c r="D71" s="15" t="s">
        <v>82</v>
      </c>
      <c r="E71" s="16" t="s">
        <v>455</v>
      </c>
      <c r="F71" s="86" t="s">
        <v>83</v>
      </c>
      <c r="G71" s="77">
        <v>48.85</v>
      </c>
      <c r="H71" s="77"/>
      <c r="I71" s="99"/>
      <c r="J71" s="99"/>
    </row>
    <row r="72" spans="1:10" ht="30" customHeight="1" outlineLevel="1">
      <c r="A72" s="88"/>
      <c r="B72" s="86" t="s">
        <v>691</v>
      </c>
      <c r="C72" s="86" t="s">
        <v>194</v>
      </c>
      <c r="D72" s="15" t="s">
        <v>82</v>
      </c>
      <c r="E72" s="85" t="s">
        <v>150</v>
      </c>
      <c r="F72" s="86" t="s">
        <v>92</v>
      </c>
      <c r="G72" s="77">
        <v>107.82</v>
      </c>
      <c r="H72" s="77"/>
      <c r="I72" s="99"/>
      <c r="J72" s="99"/>
    </row>
    <row r="73" spans="1:10" ht="30" customHeight="1" outlineLevel="1">
      <c r="A73" s="88"/>
      <c r="B73" s="86" t="s">
        <v>956</v>
      </c>
      <c r="C73" s="86" t="s">
        <v>192</v>
      </c>
      <c r="D73" s="15" t="s">
        <v>82</v>
      </c>
      <c r="E73" s="85" t="s">
        <v>151</v>
      </c>
      <c r="F73" s="86" t="s">
        <v>92</v>
      </c>
      <c r="G73" s="77">
        <v>49.18</v>
      </c>
      <c r="H73" s="77"/>
      <c r="I73" s="99"/>
      <c r="J73" s="99"/>
    </row>
    <row r="74" spans="1:10" ht="20.100000000000001" customHeight="1" outlineLevel="1">
      <c r="A74" s="88"/>
      <c r="B74" s="86" t="s">
        <v>957</v>
      </c>
      <c r="C74" s="86" t="s">
        <v>195</v>
      </c>
      <c r="D74" s="15" t="s">
        <v>82</v>
      </c>
      <c r="E74" s="85" t="s">
        <v>133</v>
      </c>
      <c r="F74" s="86" t="s">
        <v>80</v>
      </c>
      <c r="G74" s="77">
        <v>2.6</v>
      </c>
      <c r="H74" s="77"/>
      <c r="I74" s="99"/>
      <c r="J74" s="99"/>
    </row>
    <row r="75" spans="1:10" ht="20.100000000000001" customHeight="1" outlineLevel="1" collapsed="1">
      <c r="A75" s="88"/>
      <c r="B75" s="92"/>
      <c r="C75" s="93"/>
      <c r="D75" s="93"/>
      <c r="E75" s="93"/>
      <c r="F75" s="93"/>
      <c r="G75" s="93"/>
      <c r="H75" s="94" t="s">
        <v>227</v>
      </c>
      <c r="I75" s="17"/>
      <c r="J75" s="100">
        <f>SUM(J46:J74)</f>
        <v>0</v>
      </c>
    </row>
    <row r="76" spans="1:10" ht="20.100000000000001" customHeight="1">
      <c r="A76" s="88"/>
      <c r="B76" s="88"/>
      <c r="C76" s="88"/>
      <c r="D76" s="88"/>
      <c r="E76" s="26"/>
      <c r="F76" s="88"/>
      <c r="G76" s="50"/>
      <c r="H76" s="49"/>
      <c r="I76" s="8"/>
      <c r="J76" s="89"/>
    </row>
    <row r="77" spans="1:10" ht="20.100000000000001" customHeight="1">
      <c r="A77" s="88"/>
      <c r="B77" s="43">
        <v>4</v>
      </c>
      <c r="C77" s="43"/>
      <c r="D77" s="43"/>
      <c r="E77" s="21" t="s">
        <v>117</v>
      </c>
      <c r="F77" s="21"/>
      <c r="G77" s="54"/>
      <c r="H77" s="54"/>
      <c r="I77" s="21"/>
      <c r="J77" s="90">
        <f>J95</f>
        <v>0</v>
      </c>
    </row>
    <row r="78" spans="1:10" ht="20.100000000000001" customHeight="1" outlineLevel="1">
      <c r="A78" s="88"/>
      <c r="B78" s="12" t="s">
        <v>81</v>
      </c>
      <c r="C78" s="12"/>
      <c r="D78" s="12"/>
      <c r="E78" s="13" t="s">
        <v>135</v>
      </c>
      <c r="F78" s="14"/>
      <c r="G78" s="52"/>
      <c r="H78" s="77"/>
      <c r="I78" s="99"/>
      <c r="J78" s="99"/>
    </row>
    <row r="79" spans="1:10" ht="17.25" customHeight="1" outlineLevel="1">
      <c r="A79" s="88"/>
      <c r="B79" s="86" t="s">
        <v>692</v>
      </c>
      <c r="C79" s="86">
        <v>84220</v>
      </c>
      <c r="D79" s="15" t="s">
        <v>82</v>
      </c>
      <c r="E79" s="16" t="s">
        <v>459</v>
      </c>
      <c r="F79" s="86" t="s">
        <v>83</v>
      </c>
      <c r="G79" s="77">
        <v>288.23</v>
      </c>
      <c r="H79" s="77"/>
      <c r="I79" s="99"/>
      <c r="J79" s="99"/>
    </row>
    <row r="80" spans="1:10" ht="25.5" outlineLevel="1">
      <c r="A80" s="88"/>
      <c r="B80" s="86" t="s">
        <v>693</v>
      </c>
      <c r="C80" s="86" t="s">
        <v>194</v>
      </c>
      <c r="D80" s="15" t="s">
        <v>82</v>
      </c>
      <c r="E80" s="85" t="s">
        <v>150</v>
      </c>
      <c r="F80" s="86" t="s">
        <v>92</v>
      </c>
      <c r="G80" s="77">
        <v>1000.18</v>
      </c>
      <c r="H80" s="77"/>
      <c r="I80" s="99"/>
      <c r="J80" s="99"/>
    </row>
    <row r="81" spans="1:10" ht="25.5" outlineLevel="1">
      <c r="A81" s="88"/>
      <c r="B81" s="86" t="s">
        <v>694</v>
      </c>
      <c r="C81" s="86" t="s">
        <v>192</v>
      </c>
      <c r="D81" s="15" t="s">
        <v>82</v>
      </c>
      <c r="E81" s="85" t="s">
        <v>151</v>
      </c>
      <c r="F81" s="86" t="s">
        <v>92</v>
      </c>
      <c r="G81" s="77">
        <v>383.73</v>
      </c>
      <c r="H81" s="77"/>
      <c r="I81" s="99"/>
      <c r="J81" s="99"/>
    </row>
    <row r="82" spans="1:10" ht="20.100000000000001" customHeight="1" outlineLevel="1">
      <c r="A82" s="88"/>
      <c r="B82" s="86" t="s">
        <v>695</v>
      </c>
      <c r="C82" s="86" t="s">
        <v>195</v>
      </c>
      <c r="D82" s="15" t="s">
        <v>82</v>
      </c>
      <c r="E82" s="85" t="s">
        <v>134</v>
      </c>
      <c r="F82" s="86" t="s">
        <v>80</v>
      </c>
      <c r="G82" s="77">
        <v>15.73</v>
      </c>
      <c r="H82" s="77"/>
      <c r="I82" s="99"/>
      <c r="J82" s="99"/>
    </row>
    <row r="83" spans="1:10" ht="20.100000000000001" customHeight="1" outlineLevel="1">
      <c r="A83" s="88"/>
      <c r="B83" s="12" t="s">
        <v>84</v>
      </c>
      <c r="C83" s="12"/>
      <c r="D83" s="12"/>
      <c r="E83" s="13" t="s">
        <v>136</v>
      </c>
      <c r="F83" s="14"/>
      <c r="G83" s="77"/>
      <c r="H83" s="77"/>
      <c r="I83" s="99"/>
      <c r="J83" s="99"/>
    </row>
    <row r="84" spans="1:10" ht="25.5" outlineLevel="1">
      <c r="A84" s="88"/>
      <c r="B84" s="86" t="s">
        <v>696</v>
      </c>
      <c r="C84" s="86">
        <v>84220</v>
      </c>
      <c r="D84" s="15" t="s">
        <v>82</v>
      </c>
      <c r="E84" s="85" t="s">
        <v>460</v>
      </c>
      <c r="F84" s="86" t="s">
        <v>83</v>
      </c>
      <c r="G84" s="77">
        <v>450.43</v>
      </c>
      <c r="H84" s="77"/>
      <c r="I84" s="99"/>
      <c r="J84" s="99"/>
    </row>
    <row r="85" spans="1:10" ht="25.5" outlineLevel="1">
      <c r="A85" s="88"/>
      <c r="B85" s="86" t="s">
        <v>697</v>
      </c>
      <c r="C85" s="86" t="s">
        <v>194</v>
      </c>
      <c r="D85" s="15" t="s">
        <v>82</v>
      </c>
      <c r="E85" s="85" t="s">
        <v>150</v>
      </c>
      <c r="F85" s="86" t="s">
        <v>92</v>
      </c>
      <c r="G85" s="77">
        <v>695.27</v>
      </c>
      <c r="H85" s="77"/>
      <c r="I85" s="99"/>
      <c r="J85" s="99"/>
    </row>
    <row r="86" spans="1:10" ht="25.5" outlineLevel="1">
      <c r="A86" s="88"/>
      <c r="B86" s="86" t="s">
        <v>698</v>
      </c>
      <c r="C86" s="86" t="s">
        <v>192</v>
      </c>
      <c r="D86" s="15" t="s">
        <v>82</v>
      </c>
      <c r="E86" s="85" t="s">
        <v>151</v>
      </c>
      <c r="F86" s="86" t="s">
        <v>92</v>
      </c>
      <c r="G86" s="77">
        <v>374.55</v>
      </c>
      <c r="H86" s="77"/>
      <c r="I86" s="99"/>
      <c r="J86" s="99"/>
    </row>
    <row r="87" spans="1:10" ht="20.100000000000001" customHeight="1" outlineLevel="1">
      <c r="A87" s="88"/>
      <c r="B87" s="86" t="s">
        <v>958</v>
      </c>
      <c r="C87" s="86" t="s">
        <v>195</v>
      </c>
      <c r="D87" s="15" t="s">
        <v>82</v>
      </c>
      <c r="E87" s="85" t="s">
        <v>134</v>
      </c>
      <c r="F87" s="86" t="s">
        <v>80</v>
      </c>
      <c r="G87" s="77">
        <v>27.1</v>
      </c>
      <c r="H87" s="77"/>
      <c r="I87" s="99"/>
      <c r="J87" s="99"/>
    </row>
    <row r="88" spans="1:10" ht="20.100000000000001" customHeight="1" outlineLevel="1">
      <c r="A88" s="88"/>
      <c r="B88" s="12" t="s">
        <v>85</v>
      </c>
      <c r="C88" s="12"/>
      <c r="D88" s="12"/>
      <c r="E88" s="13" t="s">
        <v>118</v>
      </c>
      <c r="F88" s="14"/>
      <c r="G88" s="77"/>
      <c r="H88" s="77"/>
      <c r="I88" s="99"/>
      <c r="J88" s="99"/>
    </row>
    <row r="89" spans="1:10" ht="30" customHeight="1" outlineLevel="1">
      <c r="A89" s="88"/>
      <c r="B89" s="86" t="s">
        <v>699</v>
      </c>
      <c r="C89" s="86">
        <v>83901</v>
      </c>
      <c r="D89" s="86" t="s">
        <v>82</v>
      </c>
      <c r="E89" s="85" t="s">
        <v>447</v>
      </c>
      <c r="F89" s="86" t="s">
        <v>95</v>
      </c>
      <c r="G89" s="77">
        <v>142.1</v>
      </c>
      <c r="H89" s="77"/>
      <c r="I89" s="99"/>
      <c r="J89" s="99"/>
    </row>
    <row r="90" spans="1:10" ht="20.100000000000001" customHeight="1" outlineLevel="1">
      <c r="A90" s="88"/>
      <c r="B90" s="12" t="s">
        <v>152</v>
      </c>
      <c r="C90" s="86"/>
      <c r="D90" s="86"/>
      <c r="E90" s="13" t="s">
        <v>502</v>
      </c>
      <c r="F90" s="86"/>
      <c r="G90" s="77"/>
      <c r="H90" s="77"/>
      <c r="I90" s="99"/>
      <c r="J90" s="99"/>
    </row>
    <row r="91" spans="1:10" ht="30" customHeight="1" outlineLevel="1">
      <c r="A91" s="88"/>
      <c r="B91" s="86" t="s">
        <v>700</v>
      </c>
      <c r="C91" s="86">
        <v>84220</v>
      </c>
      <c r="D91" s="15" t="s">
        <v>82</v>
      </c>
      <c r="E91" s="85" t="s">
        <v>503</v>
      </c>
      <c r="F91" s="86" t="s">
        <v>83</v>
      </c>
      <c r="G91" s="77">
        <v>23.53</v>
      </c>
      <c r="H91" s="77"/>
      <c r="I91" s="99"/>
      <c r="J91" s="99"/>
    </row>
    <row r="92" spans="1:10" ht="30" customHeight="1" outlineLevel="1">
      <c r="A92" s="88"/>
      <c r="B92" s="86" t="s">
        <v>701</v>
      </c>
      <c r="C92" s="86" t="s">
        <v>194</v>
      </c>
      <c r="D92" s="15" t="s">
        <v>82</v>
      </c>
      <c r="E92" s="85" t="s">
        <v>150</v>
      </c>
      <c r="F92" s="86" t="s">
        <v>92</v>
      </c>
      <c r="G92" s="77">
        <v>68.180000000000007</v>
      </c>
      <c r="H92" s="77"/>
      <c r="I92" s="99"/>
      <c r="J92" s="99"/>
    </row>
    <row r="93" spans="1:10" ht="30" customHeight="1" outlineLevel="1">
      <c r="A93" s="88"/>
      <c r="B93" s="86" t="s">
        <v>702</v>
      </c>
      <c r="C93" s="86" t="s">
        <v>192</v>
      </c>
      <c r="D93" s="15" t="s">
        <v>82</v>
      </c>
      <c r="E93" s="85" t="s">
        <v>151</v>
      </c>
      <c r="F93" s="86" t="s">
        <v>92</v>
      </c>
      <c r="G93" s="77">
        <v>28.36</v>
      </c>
      <c r="H93" s="77"/>
      <c r="I93" s="99"/>
      <c r="J93" s="99"/>
    </row>
    <row r="94" spans="1:10" ht="20.100000000000001" customHeight="1" outlineLevel="1">
      <c r="A94" s="88"/>
      <c r="B94" s="86" t="s">
        <v>703</v>
      </c>
      <c r="C94" s="86" t="s">
        <v>195</v>
      </c>
      <c r="D94" s="15" t="s">
        <v>82</v>
      </c>
      <c r="E94" s="85" t="s">
        <v>134</v>
      </c>
      <c r="F94" s="86" t="s">
        <v>80</v>
      </c>
      <c r="G94" s="77">
        <v>1.0900000000000001</v>
      </c>
      <c r="H94" s="77"/>
      <c r="I94" s="99"/>
      <c r="J94" s="99"/>
    </row>
    <row r="95" spans="1:10" ht="20.100000000000001" customHeight="1" outlineLevel="1">
      <c r="A95" s="88"/>
      <c r="B95" s="92"/>
      <c r="C95" s="93"/>
      <c r="D95" s="93"/>
      <c r="E95" s="93"/>
      <c r="F95" s="93"/>
      <c r="G95" s="93"/>
      <c r="H95" s="94" t="s">
        <v>227</v>
      </c>
      <c r="I95" s="17"/>
      <c r="J95" s="100">
        <f>SUM(J79:J94)</f>
        <v>0</v>
      </c>
    </row>
    <row r="96" spans="1:10" ht="20.100000000000001" customHeight="1">
      <c r="A96" s="88"/>
      <c r="B96" s="88"/>
      <c r="C96" s="88"/>
      <c r="D96" s="88"/>
      <c r="E96" s="26"/>
      <c r="F96" s="88"/>
      <c r="G96" s="50"/>
      <c r="H96" s="49"/>
      <c r="I96" s="8"/>
      <c r="J96" s="89"/>
    </row>
    <row r="97" spans="1:11" ht="20.100000000000001" customHeight="1">
      <c r="A97" s="88"/>
      <c r="B97" s="43">
        <v>5</v>
      </c>
      <c r="C97" s="43"/>
      <c r="D97" s="43"/>
      <c r="E97" s="21" t="s">
        <v>219</v>
      </c>
      <c r="F97" s="21"/>
      <c r="G97" s="54"/>
      <c r="H97" s="54"/>
      <c r="I97" s="21"/>
      <c r="J97" s="90">
        <f>J108</f>
        <v>0</v>
      </c>
    </row>
    <row r="98" spans="1:11" ht="20.100000000000001" customHeight="1" outlineLevel="1">
      <c r="A98" s="88"/>
      <c r="B98" s="12" t="s">
        <v>86</v>
      </c>
      <c r="C98" s="33"/>
      <c r="D98" s="33"/>
      <c r="E98" s="19" t="s">
        <v>119</v>
      </c>
      <c r="F98" s="15"/>
      <c r="G98" s="53"/>
      <c r="H98" s="77"/>
      <c r="I98" s="99"/>
      <c r="J98" s="99"/>
    </row>
    <row r="99" spans="1:11" s="87" customFormat="1" ht="30" customHeight="1" outlineLevel="1">
      <c r="A99" s="88"/>
      <c r="B99" s="15" t="s">
        <v>704</v>
      </c>
      <c r="C99" s="15" t="s">
        <v>335</v>
      </c>
      <c r="D99" s="15" t="s">
        <v>82</v>
      </c>
      <c r="E99" s="85" t="s">
        <v>461</v>
      </c>
      <c r="F99" s="15" t="s">
        <v>83</v>
      </c>
      <c r="G99" s="77">
        <v>5.14</v>
      </c>
      <c r="H99" s="77"/>
      <c r="I99" s="99"/>
      <c r="J99" s="99"/>
      <c r="K99" s="1"/>
    </row>
    <row r="100" spans="1:11" ht="20.100000000000001" customHeight="1" outlineLevel="1">
      <c r="A100" s="88"/>
      <c r="B100" s="12" t="s">
        <v>91</v>
      </c>
      <c r="C100" s="33"/>
      <c r="D100" s="33"/>
      <c r="E100" s="19" t="s">
        <v>120</v>
      </c>
      <c r="F100" s="15"/>
      <c r="G100" s="77"/>
      <c r="H100" s="77"/>
      <c r="I100" s="99"/>
      <c r="J100" s="99"/>
    </row>
    <row r="101" spans="1:11" ht="30" customHeight="1" outlineLevel="1">
      <c r="A101" s="88"/>
      <c r="B101" s="15" t="s">
        <v>705</v>
      </c>
      <c r="C101" s="15">
        <v>87489</v>
      </c>
      <c r="D101" s="15" t="s">
        <v>82</v>
      </c>
      <c r="E101" s="85" t="s">
        <v>860</v>
      </c>
      <c r="F101" s="15" t="s">
        <v>83</v>
      </c>
      <c r="G101" s="77">
        <v>572.63</v>
      </c>
      <c r="H101" s="77"/>
      <c r="I101" s="99"/>
      <c r="J101" s="99"/>
    </row>
    <row r="102" spans="1:11" ht="30" customHeight="1" outlineLevel="1">
      <c r="A102" s="88"/>
      <c r="B102" s="15" t="s">
        <v>706</v>
      </c>
      <c r="C102" s="15" t="s">
        <v>333</v>
      </c>
      <c r="D102" s="15" t="s">
        <v>82</v>
      </c>
      <c r="E102" s="85" t="s">
        <v>154</v>
      </c>
      <c r="F102" s="15" t="s">
        <v>83</v>
      </c>
      <c r="G102" s="77">
        <v>12.34</v>
      </c>
      <c r="H102" s="77"/>
      <c r="I102" s="99"/>
      <c r="J102" s="99"/>
    </row>
    <row r="103" spans="1:11" ht="30" customHeight="1" outlineLevel="1">
      <c r="A103" s="88"/>
      <c r="B103" s="15" t="s">
        <v>707</v>
      </c>
      <c r="C103" s="15">
        <v>87491</v>
      </c>
      <c r="D103" s="15" t="s">
        <v>82</v>
      </c>
      <c r="E103" s="85" t="s">
        <v>861</v>
      </c>
      <c r="F103" s="15" t="s">
        <v>83</v>
      </c>
      <c r="G103" s="77">
        <v>460.66</v>
      </c>
      <c r="H103" s="77"/>
      <c r="I103" s="99"/>
      <c r="J103" s="99"/>
    </row>
    <row r="104" spans="1:11" ht="30" customHeight="1" outlineLevel="1">
      <c r="A104" s="88"/>
      <c r="B104" s="15" t="s">
        <v>708</v>
      </c>
      <c r="C104" s="15" t="s">
        <v>334</v>
      </c>
      <c r="D104" s="15" t="s">
        <v>82</v>
      </c>
      <c r="E104" s="85" t="s">
        <v>153</v>
      </c>
      <c r="F104" s="15" t="s">
        <v>95</v>
      </c>
      <c r="G104" s="77">
        <v>35.020000000000003</v>
      </c>
      <c r="H104" s="77"/>
      <c r="I104" s="99"/>
      <c r="J104" s="99"/>
    </row>
    <row r="105" spans="1:11" ht="30" customHeight="1" outlineLevel="1">
      <c r="A105" s="88"/>
      <c r="B105" s="15" t="s">
        <v>709</v>
      </c>
      <c r="C105" s="15">
        <v>79627</v>
      </c>
      <c r="D105" s="15" t="s">
        <v>82</v>
      </c>
      <c r="E105" s="85" t="s">
        <v>121</v>
      </c>
      <c r="F105" s="15" t="s">
        <v>83</v>
      </c>
      <c r="G105" s="77">
        <v>11.32</v>
      </c>
      <c r="H105" s="77"/>
      <c r="I105" s="99"/>
      <c r="J105" s="99"/>
    </row>
    <row r="106" spans="1:11" ht="20.100000000000001" customHeight="1" outlineLevel="1">
      <c r="A106" s="88"/>
      <c r="B106" s="12" t="s">
        <v>230</v>
      </c>
      <c r="C106" s="15"/>
      <c r="D106" s="15"/>
      <c r="E106" s="19" t="s">
        <v>484</v>
      </c>
      <c r="F106" s="15"/>
      <c r="G106" s="77"/>
      <c r="H106" s="77"/>
      <c r="I106" s="99"/>
      <c r="J106" s="99"/>
    </row>
    <row r="107" spans="1:11" ht="30" customHeight="1" outlineLevel="1">
      <c r="A107" s="88"/>
      <c r="B107" s="15" t="s">
        <v>710</v>
      </c>
      <c r="C107" s="15">
        <v>87489</v>
      </c>
      <c r="D107" s="15" t="s">
        <v>82</v>
      </c>
      <c r="E107" s="85" t="s">
        <v>862</v>
      </c>
      <c r="F107" s="15" t="s">
        <v>83</v>
      </c>
      <c r="G107" s="77">
        <v>33.93</v>
      </c>
      <c r="H107" s="77"/>
      <c r="I107" s="99"/>
      <c r="J107" s="99"/>
    </row>
    <row r="108" spans="1:11" ht="20.100000000000001" customHeight="1" outlineLevel="1">
      <c r="A108" s="88"/>
      <c r="B108" s="92"/>
      <c r="C108" s="93"/>
      <c r="D108" s="93"/>
      <c r="E108" s="93"/>
      <c r="F108" s="93"/>
      <c r="G108" s="93"/>
      <c r="H108" s="94" t="s">
        <v>227</v>
      </c>
      <c r="I108" s="17"/>
      <c r="J108" s="100">
        <f>SUM(J99:J107)</f>
        <v>0</v>
      </c>
    </row>
    <row r="109" spans="1:11" ht="20.100000000000001" customHeight="1">
      <c r="A109" s="88"/>
      <c r="B109" s="88"/>
      <c r="C109" s="88"/>
      <c r="D109" s="88"/>
      <c r="E109" s="26"/>
      <c r="F109" s="88"/>
      <c r="G109" s="50"/>
      <c r="H109" s="49"/>
      <c r="I109" s="8"/>
      <c r="J109" s="89"/>
    </row>
    <row r="110" spans="1:11" ht="20.100000000000001" customHeight="1">
      <c r="A110" s="88"/>
      <c r="B110" s="43">
        <v>6</v>
      </c>
      <c r="C110" s="20"/>
      <c r="D110" s="20"/>
      <c r="E110" s="21" t="s">
        <v>122</v>
      </c>
      <c r="F110" s="21"/>
      <c r="G110" s="54"/>
      <c r="H110" s="54"/>
      <c r="I110" s="21"/>
      <c r="J110" s="90">
        <f>J151</f>
        <v>0</v>
      </c>
    </row>
    <row r="111" spans="1:11" ht="20.100000000000001" customHeight="1" outlineLevel="1">
      <c r="A111" s="88"/>
      <c r="B111" s="12" t="s">
        <v>94</v>
      </c>
      <c r="C111" s="12"/>
      <c r="D111" s="12"/>
      <c r="E111" s="17" t="s">
        <v>137</v>
      </c>
      <c r="F111" s="17"/>
      <c r="G111" s="51"/>
      <c r="H111" s="77"/>
      <c r="I111" s="99"/>
      <c r="J111" s="99"/>
    </row>
    <row r="112" spans="1:11" ht="30" customHeight="1" outlineLevel="1">
      <c r="A112" s="88"/>
      <c r="B112" s="15" t="s">
        <v>711</v>
      </c>
      <c r="C112" s="15" t="s">
        <v>302</v>
      </c>
      <c r="D112" s="15" t="s">
        <v>82</v>
      </c>
      <c r="E112" s="85" t="s">
        <v>436</v>
      </c>
      <c r="F112" s="86" t="s">
        <v>77</v>
      </c>
      <c r="G112" s="77">
        <v>6</v>
      </c>
      <c r="H112" s="77"/>
      <c r="I112" s="99"/>
      <c r="J112" s="99"/>
    </row>
    <row r="113" spans="1:11" s="87" customFormat="1" ht="30" customHeight="1" outlineLevel="1">
      <c r="A113" s="88"/>
      <c r="B113" s="15" t="s">
        <v>712</v>
      </c>
      <c r="C113" s="15" t="s">
        <v>190</v>
      </c>
      <c r="D113" s="15" t="s">
        <v>82</v>
      </c>
      <c r="E113" s="85" t="s">
        <v>440</v>
      </c>
      <c r="F113" s="86" t="s">
        <v>77</v>
      </c>
      <c r="G113" s="77">
        <v>3</v>
      </c>
      <c r="H113" s="77"/>
      <c r="I113" s="99"/>
      <c r="J113" s="99"/>
      <c r="K113" s="1"/>
    </row>
    <row r="114" spans="1:11" ht="30" customHeight="1" outlineLevel="1">
      <c r="A114" s="88"/>
      <c r="B114" s="15" t="s">
        <v>713</v>
      </c>
      <c r="C114" s="15" t="s">
        <v>303</v>
      </c>
      <c r="D114" s="15" t="s">
        <v>82</v>
      </c>
      <c r="E114" s="85" t="s">
        <v>439</v>
      </c>
      <c r="F114" s="86" t="s">
        <v>77</v>
      </c>
      <c r="G114" s="77">
        <v>3</v>
      </c>
      <c r="H114" s="77"/>
      <c r="I114" s="99"/>
      <c r="J114" s="99"/>
    </row>
    <row r="115" spans="1:11" ht="30" customHeight="1" outlineLevel="1">
      <c r="A115" s="88"/>
      <c r="B115" s="15" t="s">
        <v>714</v>
      </c>
      <c r="C115" s="15" t="s">
        <v>303</v>
      </c>
      <c r="D115" s="15" t="s">
        <v>82</v>
      </c>
      <c r="E115" s="85" t="s">
        <v>437</v>
      </c>
      <c r="F115" s="86" t="s">
        <v>77</v>
      </c>
      <c r="G115" s="77">
        <v>6</v>
      </c>
      <c r="H115" s="77"/>
      <c r="I115" s="99"/>
      <c r="J115" s="99"/>
    </row>
    <row r="116" spans="1:11" ht="30" customHeight="1" outlineLevel="1">
      <c r="A116" s="88"/>
      <c r="B116" s="15" t="s">
        <v>715</v>
      </c>
      <c r="C116" s="15" t="s">
        <v>303</v>
      </c>
      <c r="D116" s="15" t="s">
        <v>82</v>
      </c>
      <c r="E116" s="85" t="s">
        <v>438</v>
      </c>
      <c r="F116" s="86" t="s">
        <v>77</v>
      </c>
      <c r="G116" s="77">
        <v>5</v>
      </c>
      <c r="H116" s="77"/>
      <c r="I116" s="99"/>
      <c r="J116" s="99"/>
    </row>
    <row r="117" spans="1:11" ht="30" customHeight="1" outlineLevel="1">
      <c r="A117" s="88"/>
      <c r="B117" s="15" t="s">
        <v>716</v>
      </c>
      <c r="C117" s="15"/>
      <c r="D117" s="15" t="s">
        <v>4</v>
      </c>
      <c r="E117" s="85" t="s">
        <v>478</v>
      </c>
      <c r="F117" s="86" t="s">
        <v>77</v>
      </c>
      <c r="G117" s="77">
        <v>8</v>
      </c>
      <c r="H117" s="77"/>
      <c r="I117" s="99"/>
      <c r="J117" s="99"/>
    </row>
    <row r="118" spans="1:11" ht="20.100000000000001" customHeight="1" outlineLevel="1">
      <c r="A118" s="88"/>
      <c r="B118" s="15" t="s">
        <v>717</v>
      </c>
      <c r="C118" s="15"/>
      <c r="D118" s="15" t="s">
        <v>4</v>
      </c>
      <c r="E118" s="85" t="s">
        <v>947</v>
      </c>
      <c r="F118" s="86" t="s">
        <v>83</v>
      </c>
      <c r="G118" s="77">
        <v>15.4</v>
      </c>
      <c r="H118" s="77"/>
      <c r="I118" s="99"/>
      <c r="J118" s="99"/>
    </row>
    <row r="119" spans="1:11" ht="20.100000000000001" customHeight="1" outlineLevel="1">
      <c r="A119" s="88"/>
      <c r="B119" s="12" t="s">
        <v>123</v>
      </c>
      <c r="C119" s="15"/>
      <c r="D119" s="15"/>
      <c r="E119" s="19" t="s">
        <v>180</v>
      </c>
      <c r="F119" s="15"/>
      <c r="G119" s="77"/>
      <c r="H119" s="77"/>
      <c r="I119" s="99"/>
      <c r="J119" s="99"/>
    </row>
    <row r="120" spans="1:11" ht="20.100000000000001" customHeight="1" outlineLevel="1">
      <c r="A120" s="88"/>
      <c r="B120" s="15" t="s">
        <v>718</v>
      </c>
      <c r="C120" s="15" t="s">
        <v>305</v>
      </c>
      <c r="D120" s="15" t="s">
        <v>82</v>
      </c>
      <c r="E120" s="85" t="s">
        <v>155</v>
      </c>
      <c r="F120" s="86" t="s">
        <v>77</v>
      </c>
      <c r="G120" s="77">
        <v>31</v>
      </c>
      <c r="H120" s="77"/>
      <c r="I120" s="99"/>
      <c r="J120" s="99"/>
    </row>
    <row r="121" spans="1:11" ht="20.100000000000001" customHeight="1" outlineLevel="1">
      <c r="A121" s="88"/>
      <c r="B121" s="12" t="s">
        <v>156</v>
      </c>
      <c r="C121" s="15"/>
      <c r="D121" s="15"/>
      <c r="E121" s="19" t="s">
        <v>281</v>
      </c>
      <c r="F121" s="15"/>
      <c r="G121" s="77"/>
      <c r="H121" s="77"/>
      <c r="I121" s="99"/>
      <c r="J121" s="99"/>
    </row>
    <row r="122" spans="1:11" ht="27.75" customHeight="1" outlineLevel="1">
      <c r="A122" s="88"/>
      <c r="B122" s="15" t="s">
        <v>719</v>
      </c>
      <c r="C122" s="15" t="s">
        <v>282</v>
      </c>
      <c r="D122" s="15" t="s">
        <v>82</v>
      </c>
      <c r="E122" s="85" t="s">
        <v>479</v>
      </c>
      <c r="F122" s="15" t="s">
        <v>83</v>
      </c>
      <c r="G122" s="77">
        <v>2.1</v>
      </c>
      <c r="H122" s="77"/>
      <c r="I122" s="99"/>
      <c r="J122" s="99"/>
    </row>
    <row r="123" spans="1:11" ht="27.75" customHeight="1" outlineLevel="1">
      <c r="A123" s="88"/>
      <c r="B123" s="15" t="s">
        <v>720</v>
      </c>
      <c r="C123" s="15" t="s">
        <v>282</v>
      </c>
      <c r="D123" s="15" t="s">
        <v>82</v>
      </c>
      <c r="E123" s="85" t="s">
        <v>480</v>
      </c>
      <c r="F123" s="15" t="s">
        <v>83</v>
      </c>
      <c r="G123" s="77">
        <v>1.68</v>
      </c>
      <c r="H123" s="77"/>
      <c r="I123" s="99"/>
      <c r="J123" s="99"/>
    </row>
    <row r="124" spans="1:11" ht="27.75" customHeight="1" outlineLevel="1">
      <c r="A124" s="88"/>
      <c r="B124" s="15" t="s">
        <v>721</v>
      </c>
      <c r="C124" s="15" t="s">
        <v>282</v>
      </c>
      <c r="D124" s="15" t="s">
        <v>82</v>
      </c>
      <c r="E124" s="85" t="s">
        <v>481</v>
      </c>
      <c r="F124" s="15" t="s">
        <v>83</v>
      </c>
      <c r="G124" s="77">
        <v>3.36</v>
      </c>
      <c r="H124" s="77"/>
      <c r="I124" s="99"/>
      <c r="J124" s="99"/>
    </row>
    <row r="125" spans="1:11" ht="30" customHeight="1" outlineLevel="1">
      <c r="A125" s="88"/>
      <c r="B125" s="15" t="s">
        <v>722</v>
      </c>
      <c r="C125" s="15">
        <v>68050</v>
      </c>
      <c r="D125" s="15" t="s">
        <v>82</v>
      </c>
      <c r="E125" s="85" t="s">
        <v>506</v>
      </c>
      <c r="F125" s="15" t="s">
        <v>83</v>
      </c>
      <c r="G125" s="77">
        <v>66.150000000000006</v>
      </c>
      <c r="H125" s="77"/>
      <c r="I125" s="99"/>
      <c r="J125" s="99"/>
    </row>
    <row r="126" spans="1:11" ht="20.100000000000001" customHeight="1" outlineLevel="1">
      <c r="A126" s="88"/>
      <c r="B126" s="15" t="s">
        <v>723</v>
      </c>
      <c r="C126" s="15" t="s">
        <v>282</v>
      </c>
      <c r="D126" s="15" t="s">
        <v>82</v>
      </c>
      <c r="E126" s="85" t="s">
        <v>507</v>
      </c>
      <c r="F126" s="15" t="s">
        <v>83</v>
      </c>
      <c r="G126" s="77">
        <v>2.2200000000000002</v>
      </c>
      <c r="H126" s="77"/>
      <c r="I126" s="99"/>
      <c r="J126" s="99"/>
    </row>
    <row r="127" spans="1:11" s="18" customFormat="1" ht="20.100000000000001" customHeight="1" outlineLevel="1">
      <c r="A127" s="88"/>
      <c r="B127" s="12" t="s">
        <v>157</v>
      </c>
      <c r="C127" s="12"/>
      <c r="D127" s="12"/>
      <c r="E127" s="17" t="s">
        <v>165</v>
      </c>
      <c r="F127" s="17"/>
      <c r="G127" s="77"/>
      <c r="H127" s="77"/>
      <c r="I127" s="99"/>
      <c r="J127" s="99"/>
      <c r="K127" s="1"/>
    </row>
    <row r="128" spans="1:11" s="18" customFormat="1" ht="30" customHeight="1" outlineLevel="1">
      <c r="A128" s="88"/>
      <c r="B128" s="15" t="s">
        <v>724</v>
      </c>
      <c r="C128" s="15" t="s">
        <v>191</v>
      </c>
      <c r="D128" s="15" t="s">
        <v>82</v>
      </c>
      <c r="E128" s="85" t="s">
        <v>508</v>
      </c>
      <c r="F128" s="86" t="s">
        <v>77</v>
      </c>
      <c r="G128" s="77">
        <v>1</v>
      </c>
      <c r="H128" s="77"/>
      <c r="I128" s="99"/>
      <c r="J128" s="99"/>
      <c r="K128" s="1"/>
    </row>
    <row r="129" spans="1:11" s="18" customFormat="1" ht="20.100000000000001" customHeight="1" outlineLevel="1">
      <c r="A129" s="88"/>
      <c r="B129" s="12" t="s">
        <v>26</v>
      </c>
      <c r="C129" s="12"/>
      <c r="D129" s="12"/>
      <c r="E129" s="17" t="s">
        <v>167</v>
      </c>
      <c r="F129" s="17"/>
      <c r="G129" s="77"/>
      <c r="H129" s="77"/>
      <c r="I129" s="99"/>
      <c r="J129" s="99"/>
      <c r="K129" s="1"/>
    </row>
    <row r="130" spans="1:11" s="18" customFormat="1" ht="16.5" customHeight="1" outlineLevel="1">
      <c r="A130" s="88"/>
      <c r="B130" s="15" t="s">
        <v>725</v>
      </c>
      <c r="C130" s="15">
        <v>68052</v>
      </c>
      <c r="D130" s="15" t="s">
        <v>82</v>
      </c>
      <c r="E130" s="85" t="s">
        <v>429</v>
      </c>
      <c r="F130" s="15" t="s">
        <v>83</v>
      </c>
      <c r="G130" s="77">
        <v>0.88</v>
      </c>
      <c r="H130" s="77"/>
      <c r="I130" s="99"/>
      <c r="J130" s="99"/>
      <c r="K130" s="1"/>
    </row>
    <row r="131" spans="1:11" s="18" customFormat="1" ht="15.75" customHeight="1" outlineLevel="1">
      <c r="A131" s="88"/>
      <c r="B131" s="15" t="s">
        <v>726</v>
      </c>
      <c r="C131" s="15">
        <v>68052</v>
      </c>
      <c r="D131" s="15" t="s">
        <v>82</v>
      </c>
      <c r="E131" s="85" t="s">
        <v>511</v>
      </c>
      <c r="F131" s="15" t="s">
        <v>83</v>
      </c>
      <c r="G131" s="77">
        <v>2.15</v>
      </c>
      <c r="H131" s="77"/>
      <c r="I131" s="99"/>
      <c r="J131" s="99"/>
      <c r="K131" s="1"/>
    </row>
    <row r="132" spans="1:11" s="18" customFormat="1" ht="20.100000000000001" customHeight="1" outlineLevel="1">
      <c r="A132" s="88"/>
      <c r="B132" s="15" t="s">
        <v>727</v>
      </c>
      <c r="C132" s="15">
        <v>85010</v>
      </c>
      <c r="D132" s="15" t="s">
        <v>82</v>
      </c>
      <c r="E132" s="85" t="s">
        <v>483</v>
      </c>
      <c r="F132" s="15" t="s">
        <v>83</v>
      </c>
      <c r="G132" s="77">
        <v>1.61</v>
      </c>
      <c r="H132" s="77"/>
      <c r="I132" s="99"/>
      <c r="J132" s="99"/>
      <c r="K132" s="1"/>
    </row>
    <row r="133" spans="1:11" s="18" customFormat="1" ht="16.5" customHeight="1" outlineLevel="1">
      <c r="A133" s="88"/>
      <c r="B133" s="15" t="s">
        <v>728</v>
      </c>
      <c r="C133" s="15">
        <v>68052</v>
      </c>
      <c r="D133" s="15" t="s">
        <v>82</v>
      </c>
      <c r="E133" s="85" t="s">
        <v>512</v>
      </c>
      <c r="F133" s="15" t="s">
        <v>83</v>
      </c>
      <c r="G133" s="77">
        <v>2.73</v>
      </c>
      <c r="H133" s="77"/>
      <c r="I133" s="99"/>
      <c r="J133" s="99"/>
      <c r="K133" s="1"/>
    </row>
    <row r="134" spans="1:11" s="18" customFormat="1" ht="30" customHeight="1" outlineLevel="1">
      <c r="A134" s="88"/>
      <c r="B134" s="15" t="s">
        <v>729</v>
      </c>
      <c r="C134" s="15" t="s">
        <v>306</v>
      </c>
      <c r="D134" s="15" t="s">
        <v>82</v>
      </c>
      <c r="E134" s="85" t="s">
        <v>441</v>
      </c>
      <c r="F134" s="15" t="s">
        <v>83</v>
      </c>
      <c r="G134" s="77">
        <v>1.05</v>
      </c>
      <c r="H134" s="77"/>
      <c r="I134" s="99"/>
      <c r="J134" s="99"/>
      <c r="K134" s="1"/>
    </row>
    <row r="135" spans="1:11" s="18" customFormat="1" ht="30" customHeight="1" outlineLevel="1">
      <c r="A135" s="88"/>
      <c r="B135" s="15" t="s">
        <v>730</v>
      </c>
      <c r="C135" s="15" t="s">
        <v>306</v>
      </c>
      <c r="D135" s="15" t="s">
        <v>82</v>
      </c>
      <c r="E135" s="85" t="s">
        <v>442</v>
      </c>
      <c r="F135" s="15" t="s">
        <v>83</v>
      </c>
      <c r="G135" s="77">
        <v>12.6</v>
      </c>
      <c r="H135" s="77"/>
      <c r="I135" s="99"/>
      <c r="J135" s="99"/>
      <c r="K135" s="1"/>
    </row>
    <row r="136" spans="1:11" s="18" customFormat="1" ht="30" customHeight="1" outlineLevel="1">
      <c r="A136" s="88"/>
      <c r="B136" s="15" t="s">
        <v>731</v>
      </c>
      <c r="C136" s="15" t="s">
        <v>306</v>
      </c>
      <c r="D136" s="15" t="s">
        <v>82</v>
      </c>
      <c r="E136" s="85" t="s">
        <v>443</v>
      </c>
      <c r="F136" s="15" t="s">
        <v>83</v>
      </c>
      <c r="G136" s="77">
        <v>8.4</v>
      </c>
      <c r="H136" s="77"/>
      <c r="I136" s="99"/>
      <c r="J136" s="99"/>
      <c r="K136" s="1"/>
    </row>
    <row r="137" spans="1:11" s="18" customFormat="1" ht="30" customHeight="1" outlineLevel="1">
      <c r="A137" s="88"/>
      <c r="B137" s="15" t="s">
        <v>732</v>
      </c>
      <c r="C137" s="15" t="s">
        <v>306</v>
      </c>
      <c r="D137" s="15" t="s">
        <v>82</v>
      </c>
      <c r="E137" s="85" t="s">
        <v>444</v>
      </c>
      <c r="F137" s="15" t="s">
        <v>83</v>
      </c>
      <c r="G137" s="77">
        <v>6.3</v>
      </c>
      <c r="H137" s="77"/>
      <c r="I137" s="99"/>
      <c r="J137" s="99"/>
      <c r="K137" s="1"/>
    </row>
    <row r="138" spans="1:11" s="18" customFormat="1" ht="30" customHeight="1" outlineLevel="1">
      <c r="A138" s="88"/>
      <c r="B138" s="15" t="s">
        <v>733</v>
      </c>
      <c r="C138" s="15" t="s">
        <v>306</v>
      </c>
      <c r="D138" s="15" t="s">
        <v>82</v>
      </c>
      <c r="E138" s="85" t="s">
        <v>513</v>
      </c>
      <c r="F138" s="15" t="s">
        <v>83</v>
      </c>
      <c r="G138" s="77">
        <v>1.05</v>
      </c>
      <c r="H138" s="77"/>
      <c r="I138" s="99"/>
      <c r="J138" s="99"/>
      <c r="K138" s="1"/>
    </row>
    <row r="139" spans="1:11" s="18" customFormat="1" ht="30" customHeight="1" outlineLevel="1">
      <c r="A139" s="88"/>
      <c r="B139" s="15" t="s">
        <v>734</v>
      </c>
      <c r="C139" s="15" t="s">
        <v>306</v>
      </c>
      <c r="D139" s="15" t="s">
        <v>82</v>
      </c>
      <c r="E139" s="85" t="s">
        <v>445</v>
      </c>
      <c r="F139" s="15" t="s">
        <v>83</v>
      </c>
      <c r="G139" s="77">
        <v>5.25</v>
      </c>
      <c r="H139" s="77"/>
      <c r="I139" s="99"/>
      <c r="J139" s="99"/>
      <c r="K139" s="1"/>
    </row>
    <row r="140" spans="1:11" s="18" customFormat="1" ht="30" customHeight="1" outlineLevel="1">
      <c r="A140" s="88"/>
      <c r="B140" s="15" t="s">
        <v>735</v>
      </c>
      <c r="C140" s="15" t="s">
        <v>306</v>
      </c>
      <c r="D140" s="15" t="s">
        <v>82</v>
      </c>
      <c r="E140" s="85" t="s">
        <v>446</v>
      </c>
      <c r="F140" s="15" t="s">
        <v>83</v>
      </c>
      <c r="G140" s="77">
        <v>4.2</v>
      </c>
      <c r="H140" s="77"/>
      <c r="I140" s="99"/>
      <c r="J140" s="99"/>
      <c r="K140" s="1"/>
    </row>
    <row r="141" spans="1:11" s="18" customFormat="1" ht="30" customHeight="1" outlineLevel="1">
      <c r="A141" s="88"/>
      <c r="B141" s="15" t="s">
        <v>736</v>
      </c>
      <c r="C141" s="15" t="s">
        <v>306</v>
      </c>
      <c r="D141" s="15" t="s">
        <v>82</v>
      </c>
      <c r="E141" s="85" t="s">
        <v>514</v>
      </c>
      <c r="F141" s="15" t="s">
        <v>83</v>
      </c>
      <c r="G141" s="77">
        <v>16.8</v>
      </c>
      <c r="H141" s="77"/>
      <c r="I141" s="99"/>
      <c r="J141" s="99"/>
      <c r="K141" s="1"/>
    </row>
    <row r="142" spans="1:11" s="18" customFormat="1" ht="20.100000000000001" customHeight="1" outlineLevel="1">
      <c r="A142" s="88"/>
      <c r="B142" s="15" t="s">
        <v>737</v>
      </c>
      <c r="C142" s="15"/>
      <c r="D142" s="15" t="s">
        <v>4</v>
      </c>
      <c r="E142" s="85" t="s">
        <v>291</v>
      </c>
      <c r="F142" s="15" t="s">
        <v>83</v>
      </c>
      <c r="G142" s="77">
        <v>1.88</v>
      </c>
      <c r="H142" s="77"/>
      <c r="I142" s="99"/>
      <c r="J142" s="99"/>
      <c r="K142" s="1"/>
    </row>
    <row r="143" spans="1:11" ht="20.100000000000001" customHeight="1" outlineLevel="1">
      <c r="A143" s="88"/>
      <c r="B143" s="12" t="s">
        <v>166</v>
      </c>
      <c r="C143" s="33"/>
      <c r="D143" s="33"/>
      <c r="E143" s="19" t="s">
        <v>27</v>
      </c>
      <c r="F143" s="15"/>
      <c r="G143" s="77"/>
      <c r="H143" s="77"/>
      <c r="I143" s="99"/>
      <c r="J143" s="99"/>
    </row>
    <row r="144" spans="1:11" ht="20.100000000000001" customHeight="1" outlineLevel="1">
      <c r="A144" s="88"/>
      <c r="B144" s="15" t="s">
        <v>738</v>
      </c>
      <c r="C144" s="15">
        <v>72118</v>
      </c>
      <c r="D144" s="15" t="s">
        <v>82</v>
      </c>
      <c r="E144" s="85" t="s">
        <v>375</v>
      </c>
      <c r="F144" s="15" t="s">
        <v>83</v>
      </c>
      <c r="G144" s="77">
        <v>9.4600000000000009</v>
      </c>
      <c r="H144" s="77"/>
      <c r="I144" s="99"/>
      <c r="J144" s="99"/>
    </row>
    <row r="145" spans="1:11" ht="20.100000000000001" customHeight="1" outlineLevel="1">
      <c r="A145" s="88"/>
      <c r="B145" s="15" t="s">
        <v>739</v>
      </c>
      <c r="C145" s="15">
        <v>85005</v>
      </c>
      <c r="D145" s="15" t="s">
        <v>82</v>
      </c>
      <c r="E145" s="85" t="s">
        <v>884</v>
      </c>
      <c r="F145" s="15" t="s">
        <v>83</v>
      </c>
      <c r="G145" s="77">
        <v>12</v>
      </c>
      <c r="H145" s="77"/>
      <c r="I145" s="99"/>
      <c r="J145" s="99"/>
    </row>
    <row r="146" spans="1:11" ht="20.100000000000001" customHeight="1" outlineLevel="1">
      <c r="A146" s="88"/>
      <c r="B146" s="12" t="s">
        <v>482</v>
      </c>
      <c r="C146" s="15"/>
      <c r="D146" s="15"/>
      <c r="E146" s="19" t="s">
        <v>173</v>
      </c>
      <c r="F146" s="15"/>
      <c r="G146" s="77"/>
      <c r="H146" s="77"/>
      <c r="I146" s="99"/>
      <c r="J146" s="99"/>
    </row>
    <row r="147" spans="1:11" ht="25.5" outlineLevel="1">
      <c r="A147" s="88"/>
      <c r="B147" s="15" t="s">
        <v>740</v>
      </c>
      <c r="C147" s="15"/>
      <c r="D147" s="15" t="s">
        <v>4</v>
      </c>
      <c r="E147" s="85" t="s">
        <v>1037</v>
      </c>
      <c r="F147" s="15" t="s">
        <v>83</v>
      </c>
      <c r="G147" s="77">
        <v>112.15</v>
      </c>
      <c r="H147" s="77"/>
      <c r="I147" s="99"/>
      <c r="J147" s="99"/>
    </row>
    <row r="148" spans="1:11" ht="30" customHeight="1" outlineLevel="1">
      <c r="A148" s="88"/>
      <c r="B148" s="15" t="s">
        <v>741</v>
      </c>
      <c r="C148" s="15"/>
      <c r="D148" s="15" t="s">
        <v>4</v>
      </c>
      <c r="E148" s="85" t="s">
        <v>658</v>
      </c>
      <c r="F148" s="15" t="s">
        <v>83</v>
      </c>
      <c r="G148" s="77">
        <v>5.46</v>
      </c>
      <c r="H148" s="77"/>
      <c r="I148" s="99"/>
      <c r="J148" s="99"/>
    </row>
    <row r="149" spans="1:11" ht="30" customHeight="1" outlineLevel="1">
      <c r="A149" s="88"/>
      <c r="B149" s="15" t="s">
        <v>742</v>
      </c>
      <c r="C149" s="15" t="s">
        <v>448</v>
      </c>
      <c r="D149" s="15" t="s">
        <v>104</v>
      </c>
      <c r="E149" s="85" t="s">
        <v>660</v>
      </c>
      <c r="F149" s="15" t="s">
        <v>83</v>
      </c>
      <c r="G149" s="77">
        <v>19.12</v>
      </c>
      <c r="H149" s="77"/>
      <c r="I149" s="99"/>
      <c r="J149" s="99"/>
    </row>
    <row r="150" spans="1:11" ht="30" customHeight="1" outlineLevel="1">
      <c r="A150" s="88"/>
      <c r="B150" s="15" t="s">
        <v>743</v>
      </c>
      <c r="C150" s="15" t="s">
        <v>448</v>
      </c>
      <c r="D150" s="15" t="s">
        <v>104</v>
      </c>
      <c r="E150" s="85" t="s">
        <v>659</v>
      </c>
      <c r="F150" s="15" t="s">
        <v>83</v>
      </c>
      <c r="G150" s="77">
        <v>99.9</v>
      </c>
      <c r="H150" s="77"/>
      <c r="I150" s="99"/>
      <c r="J150" s="99"/>
    </row>
    <row r="151" spans="1:11" ht="20.100000000000001" customHeight="1" outlineLevel="1">
      <c r="A151" s="88"/>
      <c r="B151" s="92"/>
      <c r="C151" s="93"/>
      <c r="D151" s="93"/>
      <c r="E151" s="93"/>
      <c r="F151" s="93"/>
      <c r="G151" s="93"/>
      <c r="H151" s="94" t="s">
        <v>227</v>
      </c>
      <c r="I151" s="17"/>
      <c r="J151" s="100">
        <f>SUM(J112:J150)</f>
        <v>0</v>
      </c>
    </row>
    <row r="152" spans="1:11" ht="20.100000000000001" customHeight="1">
      <c r="A152" s="88"/>
      <c r="B152" s="88"/>
      <c r="C152" s="88"/>
      <c r="D152" s="88"/>
      <c r="E152" s="26"/>
      <c r="F152" s="88"/>
      <c r="G152" s="50"/>
      <c r="H152" s="49"/>
      <c r="I152" s="8"/>
      <c r="J152" s="89"/>
    </row>
    <row r="153" spans="1:11" ht="20.100000000000001" customHeight="1">
      <c r="A153" s="88"/>
      <c r="B153" s="43">
        <v>7</v>
      </c>
      <c r="C153" s="20"/>
      <c r="D153" s="20"/>
      <c r="E153" s="21" t="s">
        <v>220</v>
      </c>
      <c r="F153" s="21"/>
      <c r="G153" s="54"/>
      <c r="H153" s="54"/>
      <c r="I153" s="21"/>
      <c r="J153" s="90">
        <f>J160</f>
        <v>0</v>
      </c>
    </row>
    <row r="154" spans="1:11" ht="20.100000000000001" customHeight="1" outlineLevel="1">
      <c r="A154" s="88"/>
      <c r="B154" s="15" t="s">
        <v>97</v>
      </c>
      <c r="C154" s="15">
        <v>72111</v>
      </c>
      <c r="D154" s="15" t="s">
        <v>82</v>
      </c>
      <c r="E154" s="85" t="s">
        <v>420</v>
      </c>
      <c r="F154" s="15" t="s">
        <v>83</v>
      </c>
      <c r="G154" s="77">
        <v>779.36</v>
      </c>
      <c r="H154" s="77"/>
      <c r="I154" s="99"/>
      <c r="J154" s="99"/>
    </row>
    <row r="155" spans="1:11" ht="20.100000000000001" customHeight="1" outlineLevel="1">
      <c r="A155" s="88"/>
      <c r="B155" s="15" t="s">
        <v>98</v>
      </c>
      <c r="C155" s="15"/>
      <c r="D155" s="15" t="s">
        <v>4</v>
      </c>
      <c r="E155" s="85" t="s">
        <v>449</v>
      </c>
      <c r="F155" s="15" t="s">
        <v>83</v>
      </c>
      <c r="G155" s="77">
        <v>805.81</v>
      </c>
      <c r="H155" s="77"/>
      <c r="I155" s="99"/>
      <c r="J155" s="99"/>
    </row>
    <row r="156" spans="1:11" ht="20.100000000000001" customHeight="1" outlineLevel="1">
      <c r="A156" s="88"/>
      <c r="B156" s="15" t="s">
        <v>462</v>
      </c>
      <c r="C156" s="15">
        <v>75220</v>
      </c>
      <c r="D156" s="15" t="s">
        <v>82</v>
      </c>
      <c r="E156" s="85" t="s">
        <v>1096</v>
      </c>
      <c r="F156" s="15" t="s">
        <v>95</v>
      </c>
      <c r="G156" s="77">
        <v>6.6</v>
      </c>
      <c r="H156" s="77"/>
      <c r="I156" s="99"/>
      <c r="J156" s="99"/>
    </row>
    <row r="157" spans="1:11" s="18" customFormat="1" ht="20.100000000000001" customHeight="1" outlineLevel="1">
      <c r="A157" s="88"/>
      <c r="B157" s="15" t="s">
        <v>179</v>
      </c>
      <c r="C157" s="15">
        <v>72105</v>
      </c>
      <c r="D157" s="15" t="s">
        <v>82</v>
      </c>
      <c r="E157" s="85" t="s">
        <v>465</v>
      </c>
      <c r="F157" s="15" t="s">
        <v>83</v>
      </c>
      <c r="G157" s="77">
        <v>97.85</v>
      </c>
      <c r="H157" s="77"/>
      <c r="I157" s="99"/>
      <c r="J157" s="99"/>
      <c r="K157" s="1"/>
    </row>
    <row r="158" spans="1:11" s="18" customFormat="1" ht="20.100000000000001" customHeight="1" outlineLevel="1">
      <c r="A158" s="88"/>
      <c r="B158" s="15" t="s">
        <v>168</v>
      </c>
      <c r="C158" s="15">
        <v>72107</v>
      </c>
      <c r="D158" s="15" t="s">
        <v>82</v>
      </c>
      <c r="E158" s="85" t="s">
        <v>453</v>
      </c>
      <c r="F158" s="15" t="s">
        <v>95</v>
      </c>
      <c r="G158" s="77">
        <v>214.5</v>
      </c>
      <c r="H158" s="77"/>
      <c r="I158" s="99"/>
      <c r="J158" s="99"/>
      <c r="K158" s="1"/>
    </row>
    <row r="159" spans="1:11" s="18" customFormat="1" ht="20.100000000000001" customHeight="1" outlineLevel="1">
      <c r="A159" s="88"/>
      <c r="B159" s="15" t="s">
        <v>463</v>
      </c>
      <c r="C159" s="15">
        <v>71623</v>
      </c>
      <c r="D159" s="15" t="s">
        <v>82</v>
      </c>
      <c r="E159" s="85" t="s">
        <v>464</v>
      </c>
      <c r="F159" s="15" t="s">
        <v>95</v>
      </c>
      <c r="G159" s="77">
        <v>211.25</v>
      </c>
      <c r="H159" s="77"/>
      <c r="I159" s="99"/>
      <c r="J159" s="99"/>
      <c r="K159" s="1"/>
    </row>
    <row r="160" spans="1:11" ht="20.100000000000001" customHeight="1" outlineLevel="1">
      <c r="A160" s="88"/>
      <c r="B160" s="92"/>
      <c r="C160" s="93"/>
      <c r="D160" s="93"/>
      <c r="E160" s="93"/>
      <c r="F160" s="93"/>
      <c r="G160" s="93"/>
      <c r="H160" s="94" t="s">
        <v>227</v>
      </c>
      <c r="I160" s="17"/>
      <c r="J160" s="100">
        <f>SUM(J154:J159)</f>
        <v>0</v>
      </c>
    </row>
    <row r="161" spans="1:10" ht="20.100000000000001" customHeight="1">
      <c r="A161" s="88"/>
      <c r="B161" s="88"/>
      <c r="C161" s="88"/>
      <c r="D161" s="88"/>
      <c r="E161" s="26"/>
      <c r="F161" s="88"/>
      <c r="G161" s="50"/>
      <c r="H161" s="49"/>
      <c r="I161" s="8"/>
      <c r="J161" s="89"/>
    </row>
    <row r="162" spans="1:10" ht="20.100000000000001" customHeight="1">
      <c r="A162" s="88"/>
      <c r="B162" s="43">
        <v>8</v>
      </c>
      <c r="C162" s="43"/>
      <c r="D162" s="43"/>
      <c r="E162" s="21" t="s">
        <v>435</v>
      </c>
      <c r="F162" s="21"/>
      <c r="G162" s="54"/>
      <c r="H162" s="54"/>
      <c r="I162" s="21"/>
      <c r="J162" s="90">
        <f>J164</f>
        <v>0</v>
      </c>
    </row>
    <row r="163" spans="1:10" ht="20.100000000000001" customHeight="1" outlineLevel="1">
      <c r="A163" s="88"/>
      <c r="B163" s="15" t="s">
        <v>99</v>
      </c>
      <c r="C163" s="15" t="s">
        <v>196</v>
      </c>
      <c r="D163" s="15" t="s">
        <v>82</v>
      </c>
      <c r="E163" s="85" t="s">
        <v>124</v>
      </c>
      <c r="F163" s="15" t="s">
        <v>83</v>
      </c>
      <c r="G163" s="77">
        <v>453.6</v>
      </c>
      <c r="H163" s="77"/>
      <c r="I163" s="99"/>
      <c r="J163" s="99"/>
    </row>
    <row r="164" spans="1:10" ht="20.100000000000001" customHeight="1" outlineLevel="1">
      <c r="A164" s="88"/>
      <c r="B164" s="92"/>
      <c r="C164" s="93"/>
      <c r="D164" s="93"/>
      <c r="E164" s="93"/>
      <c r="F164" s="93"/>
      <c r="G164" s="93"/>
      <c r="H164" s="94" t="s">
        <v>227</v>
      </c>
      <c r="I164" s="17"/>
      <c r="J164" s="100">
        <f>SUM(J163:J163)</f>
        <v>0</v>
      </c>
    </row>
    <row r="165" spans="1:10" ht="20.100000000000001" customHeight="1">
      <c r="A165" s="88"/>
      <c r="B165" s="88"/>
      <c r="C165" s="88"/>
      <c r="D165" s="88"/>
      <c r="E165" s="26"/>
      <c r="F165" s="88"/>
      <c r="G165" s="50"/>
      <c r="H165" s="49"/>
      <c r="I165" s="8"/>
      <c r="J165" s="89"/>
    </row>
    <row r="166" spans="1:10" ht="20.100000000000001" customHeight="1">
      <c r="A166" s="88"/>
      <c r="B166" s="43">
        <v>9</v>
      </c>
      <c r="C166" s="20"/>
      <c r="D166" s="20"/>
      <c r="E166" s="21" t="s">
        <v>221</v>
      </c>
      <c r="F166" s="21"/>
      <c r="G166" s="59"/>
      <c r="H166" s="54"/>
      <c r="I166" s="21"/>
      <c r="J166" s="90">
        <f>J179</f>
        <v>0</v>
      </c>
    </row>
    <row r="167" spans="1:10" ht="20.100000000000001" customHeight="1" outlineLevel="1">
      <c r="A167" s="88"/>
      <c r="B167" s="15" t="s">
        <v>125</v>
      </c>
      <c r="C167" s="15">
        <v>87878</v>
      </c>
      <c r="D167" s="15" t="s">
        <v>82</v>
      </c>
      <c r="E167" s="85" t="s">
        <v>516</v>
      </c>
      <c r="F167" s="15" t="s">
        <v>83</v>
      </c>
      <c r="G167" s="77">
        <v>2544.94</v>
      </c>
      <c r="H167" s="77"/>
      <c r="I167" s="99"/>
      <c r="J167" s="99"/>
    </row>
    <row r="168" spans="1:10" ht="20.100000000000001" customHeight="1" outlineLevel="1">
      <c r="A168" s="88"/>
      <c r="B168" s="15" t="s">
        <v>430</v>
      </c>
      <c r="C168" s="15">
        <v>87535</v>
      </c>
      <c r="D168" s="15" t="s">
        <v>82</v>
      </c>
      <c r="E168" s="85" t="s">
        <v>638</v>
      </c>
      <c r="F168" s="15" t="s">
        <v>83</v>
      </c>
      <c r="G168" s="77">
        <v>2019.11</v>
      </c>
      <c r="H168" s="77"/>
      <c r="I168" s="99"/>
      <c r="J168" s="99"/>
    </row>
    <row r="169" spans="1:10" ht="20.100000000000001" customHeight="1" outlineLevel="1">
      <c r="A169" s="88"/>
      <c r="B169" s="15" t="s">
        <v>126</v>
      </c>
      <c r="C169" s="15">
        <v>87776</v>
      </c>
      <c r="D169" s="15" t="s">
        <v>82</v>
      </c>
      <c r="E169" s="85" t="s">
        <v>644</v>
      </c>
      <c r="F169" s="15" t="s">
        <v>83</v>
      </c>
      <c r="G169" s="77">
        <v>525.83000000000004</v>
      </c>
      <c r="H169" s="77"/>
      <c r="I169" s="99"/>
      <c r="J169" s="99"/>
    </row>
    <row r="170" spans="1:10" ht="30" customHeight="1" outlineLevel="1">
      <c r="A170" s="88"/>
      <c r="B170" s="15" t="s">
        <v>126</v>
      </c>
      <c r="C170" s="15">
        <v>75481</v>
      </c>
      <c r="D170" s="15" t="s">
        <v>82</v>
      </c>
      <c r="E170" s="85" t="s">
        <v>292</v>
      </c>
      <c r="F170" s="15" t="s">
        <v>83</v>
      </c>
      <c r="G170" s="77">
        <v>1530.66</v>
      </c>
      <c r="H170" s="77"/>
      <c r="I170" s="99"/>
      <c r="J170" s="99"/>
    </row>
    <row r="171" spans="1:10" ht="30" customHeight="1" outlineLevel="1">
      <c r="A171" s="88"/>
      <c r="B171" s="15" t="s">
        <v>127</v>
      </c>
      <c r="C171" s="15">
        <v>87272</v>
      </c>
      <c r="D171" s="15" t="s">
        <v>82</v>
      </c>
      <c r="E171" s="85" t="s">
        <v>421</v>
      </c>
      <c r="F171" s="15" t="s">
        <v>83</v>
      </c>
      <c r="G171" s="77">
        <v>411.91</v>
      </c>
      <c r="H171" s="77"/>
      <c r="I171" s="99"/>
      <c r="J171" s="99"/>
    </row>
    <row r="172" spans="1:10" ht="30" customHeight="1" outlineLevel="1">
      <c r="A172" s="88"/>
      <c r="B172" s="15" t="s">
        <v>431</v>
      </c>
      <c r="C172" s="15">
        <v>87267</v>
      </c>
      <c r="D172" s="15" t="s">
        <v>82</v>
      </c>
      <c r="E172" s="85" t="s">
        <v>422</v>
      </c>
      <c r="F172" s="15" t="s">
        <v>83</v>
      </c>
      <c r="G172" s="77">
        <v>5.58</v>
      </c>
      <c r="H172" s="77"/>
      <c r="I172" s="99"/>
      <c r="J172" s="99"/>
    </row>
    <row r="173" spans="1:10" ht="30" customHeight="1" outlineLevel="1">
      <c r="A173" s="88"/>
      <c r="B173" s="15" t="s">
        <v>128</v>
      </c>
      <c r="C173" s="15">
        <v>87267</v>
      </c>
      <c r="D173" s="15" t="s">
        <v>82</v>
      </c>
      <c r="E173" s="85" t="s">
        <v>423</v>
      </c>
      <c r="F173" s="15" t="s">
        <v>83</v>
      </c>
      <c r="G173" s="77">
        <v>4.1500000000000004</v>
      </c>
      <c r="H173" s="77"/>
      <c r="I173" s="99"/>
      <c r="J173" s="99"/>
    </row>
    <row r="174" spans="1:10" ht="30" customHeight="1" outlineLevel="1">
      <c r="A174" s="88"/>
      <c r="B174" s="15" t="s">
        <v>129</v>
      </c>
      <c r="C174" s="15">
        <v>87267</v>
      </c>
      <c r="D174" s="15" t="s">
        <v>82</v>
      </c>
      <c r="E174" s="85" t="s">
        <v>424</v>
      </c>
      <c r="F174" s="15" t="s">
        <v>83</v>
      </c>
      <c r="G174" s="77">
        <v>6.84</v>
      </c>
      <c r="H174" s="77"/>
      <c r="I174" s="99"/>
      <c r="J174" s="99"/>
    </row>
    <row r="175" spans="1:10" ht="30" customHeight="1" outlineLevel="1">
      <c r="A175" s="88"/>
      <c r="B175" s="15" t="s">
        <v>231</v>
      </c>
      <c r="C175" s="15">
        <v>87267</v>
      </c>
      <c r="D175" s="15" t="s">
        <v>82</v>
      </c>
      <c r="E175" s="85" t="s">
        <v>433</v>
      </c>
      <c r="F175" s="15" t="s">
        <v>83</v>
      </c>
      <c r="G175" s="77">
        <v>66.37</v>
      </c>
      <c r="H175" s="77"/>
      <c r="I175" s="99"/>
      <c r="J175" s="99"/>
    </row>
    <row r="176" spans="1:10" ht="20.100000000000001" customHeight="1" outlineLevel="1">
      <c r="A176" s="88"/>
      <c r="B176" s="15" t="s">
        <v>432</v>
      </c>
      <c r="C176" s="15" t="s">
        <v>337</v>
      </c>
      <c r="D176" s="15" t="s">
        <v>82</v>
      </c>
      <c r="E176" s="85" t="s">
        <v>374</v>
      </c>
      <c r="F176" s="15" t="s">
        <v>95</v>
      </c>
      <c r="G176" s="77">
        <v>103.55</v>
      </c>
      <c r="H176" s="77"/>
      <c r="I176" s="99"/>
      <c r="J176" s="99"/>
    </row>
    <row r="177" spans="1:11" ht="20.100000000000001" customHeight="1" outlineLevel="1">
      <c r="A177" s="88"/>
      <c r="B177" s="15" t="s">
        <v>517</v>
      </c>
      <c r="C177" s="15" t="s">
        <v>434</v>
      </c>
      <c r="D177" s="15" t="s">
        <v>104</v>
      </c>
      <c r="E177" s="85" t="s">
        <v>454</v>
      </c>
      <c r="F177" s="15" t="s">
        <v>83</v>
      </c>
      <c r="G177" s="77">
        <v>300.27</v>
      </c>
      <c r="H177" s="77"/>
      <c r="I177" s="99"/>
      <c r="J177" s="99"/>
    </row>
    <row r="178" spans="1:11" ht="30" customHeight="1" outlineLevel="1">
      <c r="A178" s="88"/>
      <c r="B178" s="15" t="s">
        <v>518</v>
      </c>
      <c r="C178" s="15"/>
      <c r="D178" s="15" t="s">
        <v>4</v>
      </c>
      <c r="E178" s="85" t="s">
        <v>863</v>
      </c>
      <c r="F178" s="15" t="s">
        <v>83</v>
      </c>
      <c r="G178" s="77">
        <v>400.28</v>
      </c>
      <c r="H178" s="77"/>
      <c r="I178" s="99"/>
      <c r="J178" s="99"/>
    </row>
    <row r="179" spans="1:11" ht="20.100000000000001" customHeight="1" outlineLevel="1">
      <c r="A179" s="88"/>
      <c r="B179" s="92"/>
      <c r="C179" s="93"/>
      <c r="D179" s="93"/>
      <c r="E179" s="93"/>
      <c r="F179" s="93"/>
      <c r="G179" s="93"/>
      <c r="H179" s="94" t="s">
        <v>227</v>
      </c>
      <c r="I179" s="17"/>
      <c r="J179" s="100">
        <f>SUM(J167:J178)</f>
        <v>0</v>
      </c>
    </row>
    <row r="180" spans="1:11" ht="20.100000000000001" customHeight="1">
      <c r="A180" s="88"/>
      <c r="B180" s="88"/>
      <c r="C180" s="88"/>
      <c r="D180" s="88"/>
      <c r="E180" s="26"/>
      <c r="F180" s="88"/>
      <c r="G180" s="50"/>
      <c r="H180" s="49"/>
      <c r="I180" s="8"/>
      <c r="J180" s="89"/>
    </row>
    <row r="181" spans="1:11" ht="20.100000000000001" customHeight="1">
      <c r="A181" s="88"/>
      <c r="B181" s="43">
        <v>10</v>
      </c>
      <c r="C181" s="43"/>
      <c r="D181" s="43"/>
      <c r="E181" s="21" t="s">
        <v>635</v>
      </c>
      <c r="F181" s="21"/>
      <c r="G181" s="54"/>
      <c r="H181" s="54"/>
      <c r="I181" s="21"/>
      <c r="J181" s="90">
        <f>J205</f>
        <v>0</v>
      </c>
    </row>
    <row r="182" spans="1:11" s="87" customFormat="1" ht="20.100000000000001" customHeight="1" outlineLevel="1">
      <c r="A182" s="88"/>
      <c r="B182" s="33" t="s">
        <v>130</v>
      </c>
      <c r="C182" s="15"/>
      <c r="D182" s="15"/>
      <c r="E182" s="19" t="s">
        <v>959</v>
      </c>
      <c r="F182" s="15"/>
      <c r="G182" s="77"/>
      <c r="H182" s="77"/>
      <c r="I182" s="99"/>
      <c r="J182" s="99"/>
      <c r="K182" s="1"/>
    </row>
    <row r="183" spans="1:11" ht="20.100000000000001" customHeight="1" outlineLevel="1">
      <c r="A183" s="88"/>
      <c r="B183" s="15" t="s">
        <v>744</v>
      </c>
      <c r="C183" s="15" t="s">
        <v>293</v>
      </c>
      <c r="D183" s="15" t="s">
        <v>82</v>
      </c>
      <c r="E183" s="85" t="s">
        <v>466</v>
      </c>
      <c r="F183" s="15" t="s">
        <v>83</v>
      </c>
      <c r="G183" s="77">
        <v>811.66</v>
      </c>
      <c r="H183" s="77"/>
      <c r="I183" s="99"/>
      <c r="J183" s="99"/>
    </row>
    <row r="184" spans="1:11" ht="20.100000000000001" customHeight="1" outlineLevel="1">
      <c r="A184" s="88"/>
      <c r="B184" s="15" t="s">
        <v>745</v>
      </c>
      <c r="C184" s="15">
        <v>87650</v>
      </c>
      <c r="D184" s="15" t="s">
        <v>82</v>
      </c>
      <c r="E184" s="85" t="s">
        <v>467</v>
      </c>
      <c r="F184" s="15" t="s">
        <v>83</v>
      </c>
      <c r="G184" s="77">
        <v>811.66</v>
      </c>
      <c r="H184" s="77"/>
      <c r="I184" s="99"/>
      <c r="J184" s="99"/>
    </row>
    <row r="185" spans="1:11" ht="30" customHeight="1" outlineLevel="1">
      <c r="A185" s="88"/>
      <c r="B185" s="15" t="s">
        <v>746</v>
      </c>
      <c r="C185" s="15" t="s">
        <v>336</v>
      </c>
      <c r="D185" s="15" t="s">
        <v>82</v>
      </c>
      <c r="E185" s="85" t="s">
        <v>468</v>
      </c>
      <c r="F185" s="15" t="s">
        <v>83</v>
      </c>
      <c r="G185" s="77">
        <v>403.54</v>
      </c>
      <c r="H185" s="77"/>
      <c r="I185" s="99"/>
      <c r="J185" s="99"/>
    </row>
    <row r="186" spans="1:11" ht="20.100000000000001" customHeight="1" outlineLevel="1">
      <c r="A186" s="88"/>
      <c r="B186" s="15" t="s">
        <v>747</v>
      </c>
      <c r="C186" s="15">
        <v>72815</v>
      </c>
      <c r="D186" s="15" t="s">
        <v>82</v>
      </c>
      <c r="E186" s="85" t="s">
        <v>469</v>
      </c>
      <c r="F186" s="15" t="s">
        <v>83</v>
      </c>
      <c r="G186" s="77">
        <v>37.42</v>
      </c>
      <c r="H186" s="77"/>
      <c r="I186" s="99"/>
      <c r="J186" s="99"/>
    </row>
    <row r="187" spans="1:11" ht="20.100000000000001" customHeight="1" outlineLevel="1">
      <c r="A187" s="88"/>
      <c r="B187" s="15" t="s">
        <v>748</v>
      </c>
      <c r="C187" s="15">
        <v>87251</v>
      </c>
      <c r="D187" s="15" t="s">
        <v>82</v>
      </c>
      <c r="E187" s="85" t="s">
        <v>188</v>
      </c>
      <c r="F187" s="15" t="s">
        <v>83</v>
      </c>
      <c r="G187" s="77">
        <v>149.12</v>
      </c>
      <c r="H187" s="77"/>
      <c r="I187" s="99"/>
      <c r="J187" s="99"/>
    </row>
    <row r="188" spans="1:11" ht="20.100000000000001" customHeight="1" outlineLevel="1">
      <c r="A188" s="88"/>
      <c r="B188" s="15" t="s">
        <v>749</v>
      </c>
      <c r="C188" s="15">
        <v>87257</v>
      </c>
      <c r="D188" s="15" t="s">
        <v>82</v>
      </c>
      <c r="E188" s="85" t="s">
        <v>470</v>
      </c>
      <c r="F188" s="15" t="s">
        <v>83</v>
      </c>
      <c r="G188" s="77">
        <v>42.6</v>
      </c>
      <c r="H188" s="77"/>
      <c r="I188" s="99"/>
      <c r="J188" s="99"/>
    </row>
    <row r="189" spans="1:11" ht="20.100000000000001" customHeight="1" outlineLevel="1">
      <c r="A189" s="88"/>
      <c r="B189" s="15" t="s">
        <v>750</v>
      </c>
      <c r="C189" s="68">
        <v>72185</v>
      </c>
      <c r="D189" s="15" t="s">
        <v>82</v>
      </c>
      <c r="E189" s="85" t="s">
        <v>471</v>
      </c>
      <c r="F189" s="15" t="s">
        <v>83</v>
      </c>
      <c r="G189" s="77">
        <v>216.4</v>
      </c>
      <c r="H189" s="77"/>
      <c r="I189" s="99"/>
      <c r="J189" s="99"/>
    </row>
    <row r="190" spans="1:11" ht="30" customHeight="1" outlineLevel="1">
      <c r="A190" s="88"/>
      <c r="B190" s="15" t="s">
        <v>960</v>
      </c>
      <c r="C190" s="15" t="s">
        <v>0</v>
      </c>
      <c r="D190" s="15" t="s">
        <v>104</v>
      </c>
      <c r="E190" s="35" t="s">
        <v>283</v>
      </c>
      <c r="F190" s="34" t="s">
        <v>83</v>
      </c>
      <c r="G190" s="77">
        <v>18.09</v>
      </c>
      <c r="H190" s="77"/>
      <c r="I190" s="99"/>
      <c r="J190" s="99"/>
    </row>
    <row r="191" spans="1:11" ht="30" customHeight="1" outlineLevel="1">
      <c r="A191" s="88"/>
      <c r="B191" s="15" t="s">
        <v>961</v>
      </c>
      <c r="C191" s="15" t="s">
        <v>0</v>
      </c>
      <c r="D191" s="15" t="s">
        <v>104</v>
      </c>
      <c r="E191" s="85" t="s">
        <v>284</v>
      </c>
      <c r="F191" s="34" t="s">
        <v>83</v>
      </c>
      <c r="G191" s="77">
        <v>20.43</v>
      </c>
      <c r="H191" s="77"/>
      <c r="I191" s="99"/>
      <c r="J191" s="99"/>
    </row>
    <row r="192" spans="1:11" ht="19.5" customHeight="1" outlineLevel="1">
      <c r="A192" s="88"/>
      <c r="B192" s="15" t="s">
        <v>962</v>
      </c>
      <c r="C192" s="15">
        <v>72189</v>
      </c>
      <c r="D192" s="15" t="s">
        <v>82</v>
      </c>
      <c r="E192" s="85" t="s">
        <v>1038</v>
      </c>
      <c r="F192" s="34" t="s">
        <v>83</v>
      </c>
      <c r="G192" s="77">
        <v>103.55</v>
      </c>
      <c r="H192" s="77"/>
      <c r="I192" s="99"/>
      <c r="J192" s="99"/>
    </row>
    <row r="193" spans="1:11" s="87" customFormat="1" ht="20.100000000000001" customHeight="1" outlineLevel="1">
      <c r="A193" s="88"/>
      <c r="B193" s="15" t="s">
        <v>963</v>
      </c>
      <c r="C193" s="15" t="s">
        <v>451</v>
      </c>
      <c r="D193" s="15" t="s">
        <v>104</v>
      </c>
      <c r="E193" s="85" t="s">
        <v>2</v>
      </c>
      <c r="F193" s="15" t="s">
        <v>95</v>
      </c>
      <c r="G193" s="77">
        <v>19.88</v>
      </c>
      <c r="H193" s="77"/>
      <c r="I193" s="99"/>
      <c r="J193" s="99"/>
      <c r="K193" s="1"/>
    </row>
    <row r="194" spans="1:11" s="87" customFormat="1" ht="20.100000000000001" customHeight="1" outlineLevel="1">
      <c r="A194" s="88"/>
      <c r="B194" s="15" t="s">
        <v>964</v>
      </c>
      <c r="C194" s="15" t="s">
        <v>451</v>
      </c>
      <c r="D194" s="15" t="s">
        <v>104</v>
      </c>
      <c r="E194" s="85" t="s">
        <v>472</v>
      </c>
      <c r="F194" s="15" t="s">
        <v>95</v>
      </c>
      <c r="G194" s="77">
        <v>33.479999999999997</v>
      </c>
      <c r="H194" s="77"/>
      <c r="I194" s="99"/>
      <c r="J194" s="99"/>
      <c r="K194" s="1"/>
    </row>
    <row r="195" spans="1:11" s="87" customFormat="1" ht="20.100000000000001" customHeight="1" outlineLevel="1">
      <c r="A195" s="88"/>
      <c r="B195" s="15" t="s">
        <v>1039</v>
      </c>
      <c r="C195" s="15" t="s">
        <v>452</v>
      </c>
      <c r="D195" s="15" t="s">
        <v>104</v>
      </c>
      <c r="E195" s="85" t="s">
        <v>473</v>
      </c>
      <c r="F195" s="15" t="s">
        <v>95</v>
      </c>
      <c r="G195" s="77">
        <v>1.77</v>
      </c>
      <c r="H195" s="77"/>
      <c r="I195" s="99"/>
      <c r="J195" s="99"/>
      <c r="K195" s="1"/>
    </row>
    <row r="196" spans="1:11" s="87" customFormat="1" ht="20.100000000000001" customHeight="1" outlineLevel="1">
      <c r="A196" s="88"/>
      <c r="B196" s="33" t="s">
        <v>131</v>
      </c>
      <c r="C196" s="15"/>
      <c r="D196" s="15"/>
      <c r="E196" s="19" t="s">
        <v>171</v>
      </c>
      <c r="F196" s="15"/>
      <c r="G196" s="77"/>
      <c r="H196" s="77"/>
      <c r="I196" s="99"/>
      <c r="J196" s="99"/>
      <c r="K196" s="1"/>
    </row>
    <row r="197" spans="1:11" ht="20.100000000000001" customHeight="1" outlineLevel="1">
      <c r="A197" s="88"/>
      <c r="B197" s="15" t="s">
        <v>751</v>
      </c>
      <c r="C197" s="15" t="s">
        <v>338</v>
      </c>
      <c r="D197" s="15" t="s">
        <v>82</v>
      </c>
      <c r="E197" s="85" t="s">
        <v>474</v>
      </c>
      <c r="F197" s="15" t="s">
        <v>83</v>
      </c>
      <c r="G197" s="77">
        <v>222.84</v>
      </c>
      <c r="H197" s="77"/>
      <c r="I197" s="99"/>
      <c r="J197" s="99"/>
    </row>
    <row r="198" spans="1:11" ht="20.100000000000001" customHeight="1" outlineLevel="1">
      <c r="A198" s="88"/>
      <c r="B198" s="15" t="s">
        <v>752</v>
      </c>
      <c r="C198" s="78" t="s">
        <v>293</v>
      </c>
      <c r="D198" s="15" t="s">
        <v>82</v>
      </c>
      <c r="E198" s="69" t="s">
        <v>294</v>
      </c>
      <c r="F198" s="15" t="s">
        <v>83</v>
      </c>
      <c r="G198" s="77">
        <v>17.38</v>
      </c>
      <c r="H198" s="77"/>
      <c r="I198" s="99"/>
      <c r="J198" s="99"/>
    </row>
    <row r="199" spans="1:11" ht="30" customHeight="1" outlineLevel="1">
      <c r="A199" s="88"/>
      <c r="B199" s="15" t="s">
        <v>753</v>
      </c>
      <c r="C199" s="15" t="s">
        <v>207</v>
      </c>
      <c r="D199" s="15" t="s">
        <v>82</v>
      </c>
      <c r="E199" s="85" t="s">
        <v>476</v>
      </c>
      <c r="F199" s="15" t="s">
        <v>83</v>
      </c>
      <c r="G199" s="77">
        <v>28.05</v>
      </c>
      <c r="H199" s="77"/>
      <c r="I199" s="99"/>
      <c r="J199" s="99"/>
    </row>
    <row r="200" spans="1:11" ht="20.100000000000001" customHeight="1" outlineLevel="1">
      <c r="A200" s="88"/>
      <c r="B200" s="15" t="s">
        <v>754</v>
      </c>
      <c r="C200" s="15" t="s">
        <v>383</v>
      </c>
      <c r="D200" s="15" t="s">
        <v>104</v>
      </c>
      <c r="E200" s="85" t="s">
        <v>285</v>
      </c>
      <c r="F200" s="15" t="s">
        <v>83</v>
      </c>
      <c r="G200" s="77">
        <v>3.51</v>
      </c>
      <c r="H200" s="77"/>
      <c r="I200" s="99"/>
      <c r="J200" s="99"/>
    </row>
    <row r="201" spans="1:11" ht="20.100000000000001" customHeight="1" outlineLevel="1">
      <c r="A201" s="88"/>
      <c r="B201" s="15" t="s">
        <v>755</v>
      </c>
      <c r="C201" s="15" t="s">
        <v>383</v>
      </c>
      <c r="D201" s="15" t="s">
        <v>104</v>
      </c>
      <c r="E201" s="85" t="s">
        <v>286</v>
      </c>
      <c r="F201" s="15" t="s">
        <v>83</v>
      </c>
      <c r="G201" s="77">
        <v>1.89</v>
      </c>
      <c r="H201" s="77"/>
      <c r="I201" s="99"/>
      <c r="J201" s="99"/>
    </row>
    <row r="202" spans="1:11" ht="30" customHeight="1" outlineLevel="1">
      <c r="A202" s="88"/>
      <c r="B202" s="15" t="s">
        <v>756</v>
      </c>
      <c r="C202" s="15" t="s">
        <v>189</v>
      </c>
      <c r="D202" s="15" t="s">
        <v>82</v>
      </c>
      <c r="E202" s="85" t="s">
        <v>475</v>
      </c>
      <c r="F202" s="15" t="s">
        <v>95</v>
      </c>
      <c r="G202" s="77">
        <v>15.3</v>
      </c>
      <c r="H202" s="77"/>
      <c r="I202" s="99"/>
      <c r="J202" s="99"/>
    </row>
    <row r="203" spans="1:11" ht="20.100000000000001" customHeight="1" outlineLevel="1">
      <c r="A203" s="88"/>
      <c r="B203" s="15" t="s">
        <v>757</v>
      </c>
      <c r="C203" s="15">
        <v>73692</v>
      </c>
      <c r="D203" s="15" t="s">
        <v>82</v>
      </c>
      <c r="E203" s="85" t="s">
        <v>477</v>
      </c>
      <c r="F203" s="15" t="s">
        <v>80</v>
      </c>
      <c r="G203" s="77">
        <v>6</v>
      </c>
      <c r="H203" s="77"/>
      <c r="I203" s="99"/>
      <c r="J203" s="99"/>
    </row>
    <row r="204" spans="1:11" ht="20.100000000000001" customHeight="1" outlineLevel="1">
      <c r="A204" s="88"/>
      <c r="B204" s="15" t="s">
        <v>758</v>
      </c>
      <c r="C204" s="15" t="s">
        <v>340</v>
      </c>
      <c r="D204" s="15" t="s">
        <v>82</v>
      </c>
      <c r="E204" s="85" t="s">
        <v>279</v>
      </c>
      <c r="F204" s="15" t="s">
        <v>83</v>
      </c>
      <c r="G204" s="77">
        <v>331.98</v>
      </c>
      <c r="H204" s="77"/>
      <c r="I204" s="99"/>
      <c r="J204" s="99"/>
    </row>
    <row r="205" spans="1:11" ht="20.100000000000001" customHeight="1" outlineLevel="1">
      <c r="A205" s="88"/>
      <c r="B205" s="92"/>
      <c r="C205" s="93"/>
      <c r="D205" s="93"/>
      <c r="E205" s="93"/>
      <c r="F205" s="93"/>
      <c r="G205" s="93"/>
      <c r="H205" s="94" t="s">
        <v>227</v>
      </c>
      <c r="I205" s="17"/>
      <c r="J205" s="100">
        <f>SUM(J183:J204)</f>
        <v>0</v>
      </c>
    </row>
    <row r="206" spans="1:11" ht="20.100000000000001" customHeight="1">
      <c r="A206" s="88"/>
      <c r="B206" s="88"/>
      <c r="C206" s="88"/>
      <c r="D206" s="88"/>
      <c r="E206" s="26"/>
      <c r="F206" s="88"/>
      <c r="G206" s="50"/>
      <c r="H206" s="49"/>
      <c r="I206" s="8"/>
      <c r="J206" s="89"/>
    </row>
    <row r="207" spans="1:11" ht="20.100000000000001" customHeight="1">
      <c r="A207" s="88"/>
      <c r="B207" s="43">
        <v>11</v>
      </c>
      <c r="C207" s="43"/>
      <c r="D207" s="43"/>
      <c r="E207" s="21" t="s">
        <v>5</v>
      </c>
      <c r="F207" s="21"/>
      <c r="G207" s="54"/>
      <c r="H207" s="54"/>
      <c r="I207" s="21"/>
      <c r="J207" s="90">
        <f>J214</f>
        <v>0</v>
      </c>
    </row>
    <row r="208" spans="1:11" ht="20.100000000000001" customHeight="1" outlineLevel="1">
      <c r="A208" s="88"/>
      <c r="B208" s="15" t="s">
        <v>1</v>
      </c>
      <c r="C208" s="15" t="s">
        <v>365</v>
      </c>
      <c r="D208" s="15" t="s">
        <v>104</v>
      </c>
      <c r="E208" s="85" t="s">
        <v>515</v>
      </c>
      <c r="F208" s="15" t="s">
        <v>83</v>
      </c>
      <c r="G208" s="77">
        <v>1530.66</v>
      </c>
      <c r="H208" s="77"/>
      <c r="I208" s="99"/>
      <c r="J208" s="99"/>
    </row>
    <row r="209" spans="1:11" ht="20.100000000000001" customHeight="1" outlineLevel="1">
      <c r="A209" s="88"/>
      <c r="B209" s="15" t="s">
        <v>498</v>
      </c>
      <c r="C209" s="15">
        <v>88489</v>
      </c>
      <c r="D209" s="15" t="s">
        <v>82</v>
      </c>
      <c r="E209" s="85" t="s">
        <v>380</v>
      </c>
      <c r="F209" s="15" t="s">
        <v>83</v>
      </c>
      <c r="G209" s="77">
        <v>2050.08</v>
      </c>
      <c r="H209" s="77"/>
      <c r="I209" s="99"/>
      <c r="J209" s="99"/>
    </row>
    <row r="210" spans="1:11" ht="20.100000000000001" customHeight="1" outlineLevel="1">
      <c r="A210" s="88"/>
      <c r="B210" s="15" t="s">
        <v>29</v>
      </c>
      <c r="C210" s="15">
        <v>88486</v>
      </c>
      <c r="D210" s="15" t="s">
        <v>82</v>
      </c>
      <c r="E210" s="85" t="s">
        <v>425</v>
      </c>
      <c r="F210" s="15" t="s">
        <v>83</v>
      </c>
      <c r="G210" s="77">
        <v>704.15</v>
      </c>
      <c r="H210" s="77"/>
      <c r="I210" s="99"/>
      <c r="J210" s="99"/>
    </row>
    <row r="211" spans="1:11" ht="20.100000000000001" customHeight="1" outlineLevel="1">
      <c r="A211" s="88"/>
      <c r="B211" s="15" t="s">
        <v>3</v>
      </c>
      <c r="C211" s="15" t="s">
        <v>208</v>
      </c>
      <c r="D211" s="15" t="s">
        <v>82</v>
      </c>
      <c r="E211" s="85" t="s">
        <v>8</v>
      </c>
      <c r="F211" s="15" t="s">
        <v>83</v>
      </c>
      <c r="G211" s="77">
        <v>78.12</v>
      </c>
      <c r="H211" s="77"/>
      <c r="I211" s="99"/>
      <c r="J211" s="99"/>
    </row>
    <row r="212" spans="1:11" ht="20.100000000000001" customHeight="1" outlineLevel="1">
      <c r="A212" s="88"/>
      <c r="B212" s="15" t="s">
        <v>233</v>
      </c>
      <c r="C212" s="15" t="s">
        <v>287</v>
      </c>
      <c r="D212" s="15" t="s">
        <v>82</v>
      </c>
      <c r="E212" s="85" t="s">
        <v>288</v>
      </c>
      <c r="F212" s="15" t="s">
        <v>83</v>
      </c>
      <c r="G212" s="77">
        <v>10.36</v>
      </c>
      <c r="H212" s="77"/>
      <c r="I212" s="99"/>
      <c r="J212" s="99"/>
    </row>
    <row r="213" spans="1:11" ht="20.100000000000001" customHeight="1" outlineLevel="1">
      <c r="A213" s="88"/>
      <c r="B213" s="15" t="s">
        <v>234</v>
      </c>
      <c r="C213" s="15">
        <v>79460</v>
      </c>
      <c r="D213" s="15" t="s">
        <v>82</v>
      </c>
      <c r="E213" s="85" t="s">
        <v>519</v>
      </c>
      <c r="F213" s="15" t="s">
        <v>83</v>
      </c>
      <c r="G213" s="77">
        <v>109.17</v>
      </c>
      <c r="H213" s="77"/>
      <c r="I213" s="99"/>
      <c r="J213" s="99"/>
    </row>
    <row r="214" spans="1:11" ht="20.100000000000001" customHeight="1" outlineLevel="1">
      <c r="A214" s="88"/>
      <c r="B214" s="92"/>
      <c r="C214" s="93"/>
      <c r="D214" s="93"/>
      <c r="E214" s="93"/>
      <c r="F214" s="93"/>
      <c r="G214" s="93"/>
      <c r="H214" s="94" t="s">
        <v>227</v>
      </c>
      <c r="I214" s="17"/>
      <c r="J214" s="100">
        <f>SUM(J208:J213)</f>
        <v>0</v>
      </c>
    </row>
    <row r="215" spans="1:11" s="87" customFormat="1" ht="20.100000000000001" customHeight="1">
      <c r="A215" s="88"/>
      <c r="B215" s="88"/>
      <c r="C215" s="88"/>
      <c r="D215" s="88"/>
      <c r="E215" s="26"/>
      <c r="F215" s="88"/>
      <c r="G215" s="50"/>
      <c r="H215" s="49"/>
      <c r="I215" s="8"/>
      <c r="J215" s="89"/>
      <c r="K215" s="1"/>
    </row>
    <row r="216" spans="1:11" ht="20.100000000000001" customHeight="1">
      <c r="A216" s="88"/>
      <c r="B216" s="43">
        <v>12</v>
      </c>
      <c r="C216" s="43"/>
      <c r="D216" s="43"/>
      <c r="E216" s="21" t="s">
        <v>43</v>
      </c>
      <c r="F216" s="21"/>
      <c r="G216" s="54"/>
      <c r="H216" s="54"/>
      <c r="I216" s="21"/>
      <c r="J216" s="90">
        <f>J274</f>
        <v>0</v>
      </c>
    </row>
    <row r="217" spans="1:11" s="87" customFormat="1" ht="20.100000000000001" customHeight="1" outlineLevel="1">
      <c r="A217" s="88"/>
      <c r="B217" s="46" t="s">
        <v>6</v>
      </c>
      <c r="C217" s="46"/>
      <c r="D217" s="46"/>
      <c r="E217" s="31" t="s">
        <v>15</v>
      </c>
      <c r="F217" s="29"/>
      <c r="G217" s="58"/>
      <c r="H217" s="77"/>
      <c r="I217" s="99"/>
      <c r="J217" s="99"/>
      <c r="K217" s="1"/>
    </row>
    <row r="218" spans="1:11" s="87" customFormat="1" ht="20.100000000000001" customHeight="1" outlineLevel="1">
      <c r="A218" s="88"/>
      <c r="B218" s="28" t="s">
        <v>759</v>
      </c>
      <c r="C218" s="28">
        <v>89401</v>
      </c>
      <c r="D218" s="28" t="s">
        <v>82</v>
      </c>
      <c r="E218" s="23" t="s">
        <v>551</v>
      </c>
      <c r="F218" s="86" t="s">
        <v>95</v>
      </c>
      <c r="G218" s="77">
        <v>24.14</v>
      </c>
      <c r="H218" s="77"/>
      <c r="I218" s="99"/>
      <c r="J218" s="99"/>
      <c r="K218" s="1"/>
    </row>
    <row r="219" spans="1:11" s="87" customFormat="1" ht="20.100000000000001" customHeight="1" outlineLevel="1">
      <c r="A219" s="88"/>
      <c r="B219" s="28" t="s">
        <v>760</v>
      </c>
      <c r="C219" s="28">
        <v>89446</v>
      </c>
      <c r="D219" s="28" t="s">
        <v>82</v>
      </c>
      <c r="E219" s="23" t="s">
        <v>552</v>
      </c>
      <c r="F219" s="86" t="s">
        <v>95</v>
      </c>
      <c r="G219" s="77">
        <v>164.46</v>
      </c>
      <c r="H219" s="77"/>
      <c r="I219" s="99"/>
      <c r="J219" s="99"/>
      <c r="K219" s="1"/>
    </row>
    <row r="220" spans="1:11" s="87" customFormat="1" ht="20.100000000000001" customHeight="1" outlineLevel="1">
      <c r="A220" s="88"/>
      <c r="B220" s="28" t="s">
        <v>965</v>
      </c>
      <c r="C220" s="28">
        <v>89447</v>
      </c>
      <c r="D220" s="86" t="s">
        <v>82</v>
      </c>
      <c r="E220" s="23" t="s">
        <v>898</v>
      </c>
      <c r="F220" s="86" t="s">
        <v>95</v>
      </c>
      <c r="G220" s="77">
        <v>2.71</v>
      </c>
      <c r="H220" s="77"/>
      <c r="I220" s="99"/>
      <c r="J220" s="99"/>
      <c r="K220" s="1"/>
    </row>
    <row r="221" spans="1:11" s="87" customFormat="1" ht="20.100000000000001" customHeight="1" outlineLevel="1">
      <c r="A221" s="88"/>
      <c r="B221" s="28" t="s">
        <v>966</v>
      </c>
      <c r="C221" s="28">
        <v>89449</v>
      </c>
      <c r="D221" s="28" t="s">
        <v>82</v>
      </c>
      <c r="E221" s="23" t="s">
        <v>553</v>
      </c>
      <c r="F221" s="86" t="s">
        <v>95</v>
      </c>
      <c r="G221" s="77">
        <v>64.930000000000007</v>
      </c>
      <c r="H221" s="77"/>
      <c r="I221" s="99"/>
      <c r="J221" s="99"/>
      <c r="K221" s="1"/>
    </row>
    <row r="222" spans="1:11" s="87" customFormat="1" ht="20.100000000000001" customHeight="1" outlineLevel="1">
      <c r="A222" s="88"/>
      <c r="B222" s="28" t="s">
        <v>967</v>
      </c>
      <c r="C222" s="28">
        <v>89450</v>
      </c>
      <c r="D222" s="86" t="s">
        <v>82</v>
      </c>
      <c r="E222" s="23" t="s">
        <v>554</v>
      </c>
      <c r="F222" s="86" t="s">
        <v>95</v>
      </c>
      <c r="G222" s="77">
        <v>19.39</v>
      </c>
      <c r="H222" s="77"/>
      <c r="I222" s="99"/>
      <c r="J222" s="99"/>
      <c r="K222" s="1"/>
    </row>
    <row r="223" spans="1:11" s="87" customFormat="1" ht="20.100000000000001" customHeight="1" outlineLevel="1">
      <c r="A223" s="88"/>
      <c r="B223" s="28" t="s">
        <v>968</v>
      </c>
      <c r="C223" s="28">
        <v>89451</v>
      </c>
      <c r="D223" s="86" t="s">
        <v>82</v>
      </c>
      <c r="E223" s="23" t="s">
        <v>555</v>
      </c>
      <c r="F223" s="86" t="s">
        <v>95</v>
      </c>
      <c r="G223" s="77">
        <v>179.81</v>
      </c>
      <c r="H223" s="77"/>
      <c r="I223" s="99"/>
      <c r="J223" s="99"/>
      <c r="K223" s="1"/>
    </row>
    <row r="224" spans="1:11" s="87" customFormat="1" ht="30" customHeight="1" outlineLevel="1">
      <c r="A224" s="88"/>
      <c r="B224" s="28" t="s">
        <v>969</v>
      </c>
      <c r="C224" s="86">
        <v>72794</v>
      </c>
      <c r="D224" s="86" t="s">
        <v>82</v>
      </c>
      <c r="E224" s="23" t="s">
        <v>647</v>
      </c>
      <c r="F224" s="86" t="s">
        <v>77</v>
      </c>
      <c r="G224" s="77">
        <v>8</v>
      </c>
      <c r="H224" s="77"/>
      <c r="I224" s="99"/>
      <c r="J224" s="99"/>
      <c r="K224" s="1"/>
    </row>
    <row r="225" spans="1:11" s="87" customFormat="1" ht="30" customHeight="1" outlineLevel="1">
      <c r="A225" s="88"/>
      <c r="B225" s="28" t="s">
        <v>970</v>
      </c>
      <c r="C225" s="28">
        <v>72789</v>
      </c>
      <c r="D225" s="86" t="s">
        <v>82</v>
      </c>
      <c r="E225" s="23" t="s">
        <v>521</v>
      </c>
      <c r="F225" s="86" t="s">
        <v>77</v>
      </c>
      <c r="G225" s="77">
        <v>2</v>
      </c>
      <c r="H225" s="77"/>
      <c r="I225" s="99"/>
      <c r="J225" s="99"/>
      <c r="K225" s="1"/>
    </row>
    <row r="226" spans="1:11" s="87" customFormat="1" ht="30" customHeight="1" outlineLevel="1">
      <c r="A226" s="88"/>
      <c r="B226" s="28" t="s">
        <v>971</v>
      </c>
      <c r="C226" s="28">
        <v>89538</v>
      </c>
      <c r="D226" s="86" t="s">
        <v>82</v>
      </c>
      <c r="E226" s="23" t="s">
        <v>522</v>
      </c>
      <c r="F226" s="86" t="s">
        <v>77</v>
      </c>
      <c r="G226" s="77">
        <v>2</v>
      </c>
      <c r="H226" s="77"/>
      <c r="I226" s="99"/>
      <c r="J226" s="99"/>
      <c r="K226" s="1"/>
    </row>
    <row r="227" spans="1:11" s="87" customFormat="1" ht="30" customHeight="1" outlineLevel="1">
      <c r="A227" s="88"/>
      <c r="B227" s="28" t="s">
        <v>972</v>
      </c>
      <c r="C227" s="28">
        <v>89538</v>
      </c>
      <c r="D227" s="86" t="s">
        <v>82</v>
      </c>
      <c r="E227" s="23" t="s">
        <v>523</v>
      </c>
      <c r="F227" s="86" t="s">
        <v>77</v>
      </c>
      <c r="G227" s="77">
        <v>62</v>
      </c>
      <c r="H227" s="77"/>
      <c r="I227" s="99"/>
      <c r="J227" s="99"/>
      <c r="K227" s="1"/>
    </row>
    <row r="228" spans="1:11" s="87" customFormat="1" ht="30" customHeight="1" outlineLevel="1">
      <c r="A228" s="88"/>
      <c r="B228" s="28" t="s">
        <v>973</v>
      </c>
      <c r="C228" s="28">
        <v>89553</v>
      </c>
      <c r="D228" s="86" t="s">
        <v>82</v>
      </c>
      <c r="E228" s="23" t="s">
        <v>900</v>
      </c>
      <c r="F228" s="86" t="s">
        <v>77</v>
      </c>
      <c r="G228" s="77">
        <v>2</v>
      </c>
      <c r="H228" s="77"/>
      <c r="I228" s="99"/>
      <c r="J228" s="99"/>
      <c r="K228" s="1"/>
    </row>
    <row r="229" spans="1:11" s="87" customFormat="1" ht="30" customHeight="1" outlineLevel="1">
      <c r="A229" s="88"/>
      <c r="B229" s="28" t="s">
        <v>974</v>
      </c>
      <c r="C229" s="28">
        <v>89596</v>
      </c>
      <c r="D229" s="86" t="s">
        <v>82</v>
      </c>
      <c r="E229" s="23" t="s">
        <v>524</v>
      </c>
      <c r="F229" s="86" t="s">
        <v>77</v>
      </c>
      <c r="G229" s="77">
        <v>21</v>
      </c>
      <c r="H229" s="77"/>
      <c r="I229" s="99"/>
      <c r="J229" s="99"/>
      <c r="K229" s="1"/>
    </row>
    <row r="230" spans="1:11" s="87" customFormat="1" ht="30" customHeight="1" outlineLevel="1">
      <c r="A230" s="88"/>
      <c r="B230" s="28" t="s">
        <v>975</v>
      </c>
      <c r="C230" s="28">
        <v>89610</v>
      </c>
      <c r="D230" s="86" t="s">
        <v>82</v>
      </c>
      <c r="E230" s="23" t="s">
        <v>525</v>
      </c>
      <c r="F230" s="86" t="s">
        <v>77</v>
      </c>
      <c r="G230" s="77">
        <v>8</v>
      </c>
      <c r="H230" s="77"/>
      <c r="I230" s="99"/>
      <c r="J230" s="99"/>
      <c r="K230" s="1"/>
    </row>
    <row r="231" spans="1:11" s="87" customFormat="1" ht="30" customHeight="1" outlineLevel="1">
      <c r="A231" s="88"/>
      <c r="B231" s="28" t="s">
        <v>976</v>
      </c>
      <c r="C231" s="28">
        <v>89613</v>
      </c>
      <c r="D231" s="86" t="s">
        <v>82</v>
      </c>
      <c r="E231" s="23" t="s">
        <v>526</v>
      </c>
      <c r="F231" s="86" t="s">
        <v>77</v>
      </c>
      <c r="G231" s="77">
        <v>12</v>
      </c>
      <c r="H231" s="77"/>
      <c r="I231" s="99"/>
      <c r="J231" s="99"/>
      <c r="K231" s="1"/>
    </row>
    <row r="232" spans="1:11" s="87" customFormat="1" ht="20.100000000000001" customHeight="1" outlineLevel="1">
      <c r="A232" s="88"/>
      <c r="B232" s="28" t="s">
        <v>977</v>
      </c>
      <c r="C232" s="28" t="s">
        <v>774</v>
      </c>
      <c r="D232" s="86" t="s">
        <v>104</v>
      </c>
      <c r="E232" s="23" t="s">
        <v>527</v>
      </c>
      <c r="F232" s="86" t="s">
        <v>77</v>
      </c>
      <c r="G232" s="77">
        <v>16</v>
      </c>
      <c r="H232" s="77"/>
      <c r="I232" s="99"/>
      <c r="J232" s="99"/>
      <c r="K232" s="1"/>
    </row>
    <row r="233" spans="1:11" s="87" customFormat="1" ht="20.100000000000001" customHeight="1" outlineLevel="1">
      <c r="A233" s="88"/>
      <c r="B233" s="28" t="s">
        <v>978</v>
      </c>
      <c r="C233" s="28" t="s">
        <v>776</v>
      </c>
      <c r="D233" s="86" t="s">
        <v>104</v>
      </c>
      <c r="E233" s="23" t="s">
        <v>528</v>
      </c>
      <c r="F233" s="86" t="s">
        <v>77</v>
      </c>
      <c r="G233" s="77">
        <v>6</v>
      </c>
      <c r="H233" s="77"/>
      <c r="I233" s="99"/>
      <c r="J233" s="99"/>
      <c r="K233" s="1"/>
    </row>
    <row r="234" spans="1:11" s="87" customFormat="1" ht="20.100000000000001" customHeight="1" outlineLevel="1">
      <c r="A234" s="88"/>
      <c r="B234" s="28" t="s">
        <v>979</v>
      </c>
      <c r="C234" s="28" t="s">
        <v>772</v>
      </c>
      <c r="D234" s="86" t="s">
        <v>104</v>
      </c>
      <c r="E234" s="23" t="s">
        <v>529</v>
      </c>
      <c r="F234" s="86" t="s">
        <v>77</v>
      </c>
      <c r="G234" s="77">
        <v>24</v>
      </c>
      <c r="H234" s="77"/>
      <c r="I234" s="99"/>
      <c r="J234" s="99"/>
      <c r="K234" s="1"/>
    </row>
    <row r="235" spans="1:11" s="87" customFormat="1" ht="20.100000000000001" customHeight="1" outlineLevel="1">
      <c r="A235" s="88"/>
      <c r="B235" s="28" t="s">
        <v>980</v>
      </c>
      <c r="C235" s="28" t="s">
        <v>773</v>
      </c>
      <c r="D235" s="86" t="s">
        <v>104</v>
      </c>
      <c r="E235" s="23" t="s">
        <v>530</v>
      </c>
      <c r="F235" s="86" t="s">
        <v>77</v>
      </c>
      <c r="G235" s="77">
        <v>7</v>
      </c>
      <c r="H235" s="77"/>
      <c r="I235" s="99"/>
      <c r="J235" s="99"/>
      <c r="K235" s="1"/>
    </row>
    <row r="236" spans="1:11" s="87" customFormat="1" ht="20.100000000000001" customHeight="1" outlineLevel="1">
      <c r="A236" s="88"/>
      <c r="B236" s="28" t="s">
        <v>981</v>
      </c>
      <c r="C236" s="28" t="s">
        <v>773</v>
      </c>
      <c r="D236" s="86" t="s">
        <v>104</v>
      </c>
      <c r="E236" s="23" t="s">
        <v>896</v>
      </c>
      <c r="F236" s="86" t="s">
        <v>77</v>
      </c>
      <c r="G236" s="77">
        <v>1</v>
      </c>
      <c r="H236" s="77"/>
      <c r="I236" s="99"/>
      <c r="J236" s="99"/>
      <c r="K236" s="1"/>
    </row>
    <row r="237" spans="1:11" s="87" customFormat="1" ht="20.100000000000001" customHeight="1" outlineLevel="1">
      <c r="A237" s="88"/>
      <c r="B237" s="28" t="s">
        <v>982</v>
      </c>
      <c r="C237" s="28" t="s">
        <v>775</v>
      </c>
      <c r="D237" s="86" t="s">
        <v>104</v>
      </c>
      <c r="E237" s="23" t="s">
        <v>531</v>
      </c>
      <c r="F237" s="86" t="s">
        <v>77</v>
      </c>
      <c r="G237" s="77">
        <v>8</v>
      </c>
      <c r="H237" s="77"/>
      <c r="I237" s="99"/>
      <c r="J237" s="99"/>
      <c r="K237" s="1"/>
    </row>
    <row r="238" spans="1:11" s="87" customFormat="1" ht="20.100000000000001" customHeight="1" outlineLevel="1">
      <c r="A238" s="88"/>
      <c r="B238" s="28" t="s">
        <v>983</v>
      </c>
      <c r="C238" s="28">
        <v>86884</v>
      </c>
      <c r="D238" s="86" t="s">
        <v>82</v>
      </c>
      <c r="E238" s="23" t="s">
        <v>901</v>
      </c>
      <c r="F238" s="86" t="s">
        <v>77</v>
      </c>
      <c r="G238" s="77">
        <v>30</v>
      </c>
      <c r="H238" s="77"/>
      <c r="I238" s="99"/>
      <c r="J238" s="99"/>
      <c r="K238" s="1"/>
    </row>
    <row r="239" spans="1:11" s="87" customFormat="1" ht="20.100000000000001" customHeight="1" outlineLevel="1">
      <c r="A239" s="88"/>
      <c r="B239" s="28" t="s">
        <v>984</v>
      </c>
      <c r="C239" s="86">
        <v>89359</v>
      </c>
      <c r="D239" s="86" t="s">
        <v>82</v>
      </c>
      <c r="E239" s="23" t="s">
        <v>646</v>
      </c>
      <c r="F239" s="86" t="s">
        <v>77</v>
      </c>
      <c r="G239" s="77">
        <v>1</v>
      </c>
      <c r="H239" s="77"/>
      <c r="I239" s="99"/>
      <c r="J239" s="99"/>
      <c r="K239" s="1"/>
    </row>
    <row r="240" spans="1:11" s="87" customFormat="1" ht="20.100000000000001" customHeight="1" outlineLevel="1">
      <c r="A240" s="88"/>
      <c r="B240" s="28" t="s">
        <v>985</v>
      </c>
      <c r="C240" s="86">
        <v>89485</v>
      </c>
      <c r="D240" s="86" t="s">
        <v>82</v>
      </c>
      <c r="E240" s="23" t="s">
        <v>532</v>
      </c>
      <c r="F240" s="86" t="s">
        <v>77</v>
      </c>
      <c r="G240" s="77">
        <v>5</v>
      </c>
      <c r="H240" s="77"/>
      <c r="I240" s="99"/>
      <c r="J240" s="99"/>
      <c r="K240" s="1"/>
    </row>
    <row r="241" spans="1:11" s="87" customFormat="1" ht="20.100000000000001" customHeight="1" outlineLevel="1">
      <c r="A241" s="88"/>
      <c r="B241" s="28" t="s">
        <v>986</v>
      </c>
      <c r="C241" s="28">
        <v>89502</v>
      </c>
      <c r="D241" s="86" t="s">
        <v>82</v>
      </c>
      <c r="E241" s="23" t="s">
        <v>533</v>
      </c>
      <c r="F241" s="86" t="s">
        <v>77</v>
      </c>
      <c r="G241" s="77">
        <v>3</v>
      </c>
      <c r="H241" s="77"/>
      <c r="I241" s="99"/>
      <c r="J241" s="99"/>
      <c r="K241" s="1"/>
    </row>
    <row r="242" spans="1:11" s="87" customFormat="1" ht="20.100000000000001" customHeight="1" outlineLevel="1">
      <c r="A242" s="88"/>
      <c r="B242" s="28" t="s">
        <v>987</v>
      </c>
      <c r="C242" s="86">
        <v>89515</v>
      </c>
      <c r="D242" s="86" t="s">
        <v>82</v>
      </c>
      <c r="E242" s="23" t="s">
        <v>534</v>
      </c>
      <c r="F242" s="86" t="s">
        <v>77</v>
      </c>
      <c r="G242" s="77">
        <v>14</v>
      </c>
      <c r="H242" s="77"/>
      <c r="I242" s="99"/>
      <c r="J242" s="99"/>
      <c r="K242" s="1"/>
    </row>
    <row r="243" spans="1:11" s="87" customFormat="1" ht="20.100000000000001" customHeight="1" outlineLevel="1">
      <c r="A243" s="88"/>
      <c r="B243" s="28" t="s">
        <v>988</v>
      </c>
      <c r="C243" s="28">
        <v>89358</v>
      </c>
      <c r="D243" s="86" t="s">
        <v>82</v>
      </c>
      <c r="E243" s="23" t="s">
        <v>535</v>
      </c>
      <c r="F243" s="86" t="s">
        <v>77</v>
      </c>
      <c r="G243" s="77">
        <v>6</v>
      </c>
      <c r="H243" s="77"/>
      <c r="I243" s="99"/>
      <c r="J243" s="99"/>
      <c r="K243" s="1"/>
    </row>
    <row r="244" spans="1:11" s="87" customFormat="1" ht="20.100000000000001" customHeight="1" outlineLevel="1">
      <c r="A244" s="88"/>
      <c r="B244" s="28" t="s">
        <v>989</v>
      </c>
      <c r="C244" s="28">
        <v>89362</v>
      </c>
      <c r="D244" s="86" t="s">
        <v>82</v>
      </c>
      <c r="E244" s="23" t="s">
        <v>536</v>
      </c>
      <c r="F244" s="86" t="s">
        <v>77</v>
      </c>
      <c r="G244" s="77">
        <v>68</v>
      </c>
      <c r="H244" s="77"/>
      <c r="I244" s="99"/>
      <c r="J244" s="99"/>
      <c r="K244" s="1"/>
    </row>
    <row r="245" spans="1:11" s="87" customFormat="1" ht="20.100000000000001" customHeight="1" outlineLevel="1">
      <c r="A245" s="88"/>
      <c r="B245" s="28" t="s">
        <v>990</v>
      </c>
      <c r="C245" s="28">
        <v>89501</v>
      </c>
      <c r="D245" s="86" t="s">
        <v>82</v>
      </c>
      <c r="E245" s="23" t="s">
        <v>537</v>
      </c>
      <c r="F245" s="86" t="s">
        <v>77</v>
      </c>
      <c r="G245" s="77">
        <v>12</v>
      </c>
      <c r="H245" s="77"/>
      <c r="I245" s="99"/>
      <c r="J245" s="99"/>
      <c r="K245" s="1"/>
    </row>
    <row r="246" spans="1:11" s="87" customFormat="1" ht="20.100000000000001" customHeight="1" outlineLevel="1">
      <c r="A246" s="88"/>
      <c r="B246" s="28" t="s">
        <v>991</v>
      </c>
      <c r="C246" s="28">
        <v>89505</v>
      </c>
      <c r="D246" s="86" t="s">
        <v>82</v>
      </c>
      <c r="E246" s="23" t="s">
        <v>538</v>
      </c>
      <c r="F246" s="86" t="s">
        <v>77</v>
      </c>
      <c r="G246" s="77">
        <v>1</v>
      </c>
      <c r="H246" s="77"/>
      <c r="I246" s="99"/>
      <c r="J246" s="99"/>
      <c r="K246" s="1"/>
    </row>
    <row r="247" spans="1:11" s="87" customFormat="1" ht="20.100000000000001" customHeight="1" outlineLevel="1">
      <c r="A247" s="88"/>
      <c r="B247" s="28" t="s">
        <v>992</v>
      </c>
      <c r="C247" s="28">
        <v>89521</v>
      </c>
      <c r="D247" s="86" t="s">
        <v>82</v>
      </c>
      <c r="E247" s="23" t="s">
        <v>539</v>
      </c>
      <c r="F247" s="86" t="s">
        <v>77</v>
      </c>
      <c r="G247" s="77">
        <v>34</v>
      </c>
      <c r="H247" s="77"/>
      <c r="I247" s="99"/>
      <c r="J247" s="99"/>
      <c r="K247" s="1"/>
    </row>
    <row r="248" spans="1:11" s="87" customFormat="1" ht="20.100000000000001" customHeight="1" outlineLevel="1">
      <c r="A248" s="88"/>
      <c r="B248" s="28" t="s">
        <v>993</v>
      </c>
      <c r="C248" s="28">
        <v>90373</v>
      </c>
      <c r="D248" s="86" t="s">
        <v>82</v>
      </c>
      <c r="E248" s="23" t="s">
        <v>547</v>
      </c>
      <c r="F248" s="86" t="s">
        <v>77</v>
      </c>
      <c r="G248" s="77">
        <v>7</v>
      </c>
      <c r="H248" s="77"/>
      <c r="I248" s="99"/>
      <c r="J248" s="99"/>
      <c r="K248" s="1"/>
    </row>
    <row r="249" spans="1:11" s="87" customFormat="1" ht="30" customHeight="1" outlineLevel="1">
      <c r="A249" s="88"/>
      <c r="B249" s="28" t="s">
        <v>994</v>
      </c>
      <c r="C249" s="28">
        <v>89645</v>
      </c>
      <c r="D249" s="86" t="s">
        <v>82</v>
      </c>
      <c r="E249" s="23" t="s">
        <v>548</v>
      </c>
      <c r="F249" s="86" t="s">
        <v>77</v>
      </c>
      <c r="G249" s="77">
        <v>55</v>
      </c>
      <c r="H249" s="77"/>
      <c r="I249" s="99"/>
      <c r="J249" s="99"/>
      <c r="K249" s="1"/>
    </row>
    <row r="250" spans="1:11" s="87" customFormat="1" ht="20.100000000000001" customHeight="1" outlineLevel="1">
      <c r="A250" s="88"/>
      <c r="B250" s="28" t="s">
        <v>995</v>
      </c>
      <c r="C250" s="28">
        <v>89645</v>
      </c>
      <c r="D250" s="86" t="s">
        <v>82</v>
      </c>
      <c r="E250" s="23" t="s">
        <v>899</v>
      </c>
      <c r="F250" s="86" t="s">
        <v>77</v>
      </c>
      <c r="G250" s="77">
        <v>1</v>
      </c>
      <c r="H250" s="77"/>
      <c r="I250" s="99"/>
      <c r="J250" s="99"/>
      <c r="K250" s="1"/>
    </row>
    <row r="251" spans="1:11" s="87" customFormat="1" ht="20.100000000000001" customHeight="1" outlineLevel="1">
      <c r="A251" s="88"/>
      <c r="B251" s="28" t="s">
        <v>996</v>
      </c>
      <c r="C251" s="28">
        <v>89424</v>
      </c>
      <c r="D251" s="28" t="s">
        <v>82</v>
      </c>
      <c r="E251" s="27" t="s">
        <v>520</v>
      </c>
      <c r="F251" s="86" t="s">
        <v>77</v>
      </c>
      <c r="G251" s="77">
        <v>10</v>
      </c>
      <c r="H251" s="77"/>
      <c r="I251" s="99"/>
      <c r="J251" s="99"/>
      <c r="K251" s="1"/>
    </row>
    <row r="252" spans="1:11" s="87" customFormat="1" ht="20.100000000000001" customHeight="1" outlineLevel="1">
      <c r="A252" s="88"/>
      <c r="B252" s="28" t="s">
        <v>997</v>
      </c>
      <c r="C252" s="86">
        <v>89980</v>
      </c>
      <c r="D252" s="86" t="s">
        <v>82</v>
      </c>
      <c r="E252" s="23" t="s">
        <v>549</v>
      </c>
      <c r="F252" s="86" t="s">
        <v>77</v>
      </c>
      <c r="G252" s="77">
        <v>5</v>
      </c>
      <c r="H252" s="77"/>
      <c r="I252" s="99"/>
      <c r="J252" s="99"/>
      <c r="K252" s="1"/>
    </row>
    <row r="253" spans="1:11" s="87" customFormat="1" ht="20.100000000000001" customHeight="1" outlineLevel="1">
      <c r="A253" s="88"/>
      <c r="B253" s="28" t="s">
        <v>998</v>
      </c>
      <c r="C253" s="28">
        <v>89395</v>
      </c>
      <c r="D253" s="86" t="s">
        <v>82</v>
      </c>
      <c r="E253" s="23" t="s">
        <v>540</v>
      </c>
      <c r="F253" s="86" t="s">
        <v>77</v>
      </c>
      <c r="G253" s="77">
        <v>20</v>
      </c>
      <c r="H253" s="77"/>
      <c r="I253" s="99"/>
      <c r="J253" s="99"/>
      <c r="K253" s="1"/>
    </row>
    <row r="254" spans="1:11" s="87" customFormat="1" ht="20.100000000000001" customHeight="1" outlineLevel="1">
      <c r="A254" s="88"/>
      <c r="B254" s="28" t="s">
        <v>999</v>
      </c>
      <c r="C254" s="28">
        <v>89625</v>
      </c>
      <c r="D254" s="86" t="s">
        <v>82</v>
      </c>
      <c r="E254" s="23" t="s">
        <v>541</v>
      </c>
      <c r="F254" s="86" t="s">
        <v>77</v>
      </c>
      <c r="G254" s="77">
        <v>6</v>
      </c>
      <c r="H254" s="77"/>
      <c r="I254" s="99"/>
      <c r="J254" s="99"/>
      <c r="K254" s="1"/>
    </row>
    <row r="255" spans="1:11" s="87" customFormat="1" ht="20.100000000000001" customHeight="1" outlineLevel="1">
      <c r="A255" s="88"/>
      <c r="B255" s="28" t="s">
        <v>1000</v>
      </c>
      <c r="C255" s="86">
        <v>89628</v>
      </c>
      <c r="D255" s="86" t="s">
        <v>82</v>
      </c>
      <c r="E255" s="23" t="s">
        <v>542</v>
      </c>
      <c r="F255" s="86" t="s">
        <v>77</v>
      </c>
      <c r="G255" s="77">
        <v>11</v>
      </c>
      <c r="H255" s="77"/>
      <c r="I255" s="99"/>
      <c r="J255" s="99"/>
      <c r="K255" s="1"/>
    </row>
    <row r="256" spans="1:11" s="87" customFormat="1" ht="20.100000000000001" customHeight="1" outlineLevel="1">
      <c r="A256" s="88"/>
      <c r="B256" s="28" t="s">
        <v>1001</v>
      </c>
      <c r="C256" s="86">
        <v>89566</v>
      </c>
      <c r="D256" s="86" t="s">
        <v>82</v>
      </c>
      <c r="E256" s="23" t="s">
        <v>543</v>
      </c>
      <c r="F256" s="86" t="s">
        <v>77</v>
      </c>
      <c r="G256" s="77">
        <v>14</v>
      </c>
      <c r="H256" s="77"/>
      <c r="I256" s="99"/>
      <c r="J256" s="99"/>
      <c r="K256" s="1"/>
    </row>
    <row r="257" spans="1:11" s="87" customFormat="1" ht="20.100000000000001" customHeight="1" outlineLevel="1">
      <c r="A257" s="88"/>
      <c r="B257" s="28" t="s">
        <v>1002</v>
      </c>
      <c r="C257" s="86">
        <v>89627</v>
      </c>
      <c r="D257" s="86" t="s">
        <v>82</v>
      </c>
      <c r="E257" s="23" t="s">
        <v>544</v>
      </c>
      <c r="F257" s="86" t="s">
        <v>77</v>
      </c>
      <c r="G257" s="77">
        <v>11</v>
      </c>
      <c r="H257" s="77"/>
      <c r="I257" s="99"/>
      <c r="J257" s="99"/>
      <c r="K257" s="1"/>
    </row>
    <row r="258" spans="1:11" s="87" customFormat="1" ht="20.100000000000001" customHeight="1" outlineLevel="1">
      <c r="A258" s="88"/>
      <c r="B258" s="28" t="s">
        <v>1003</v>
      </c>
      <c r="C258" s="28">
        <v>89630</v>
      </c>
      <c r="D258" s="86" t="s">
        <v>82</v>
      </c>
      <c r="E258" s="23" t="s">
        <v>545</v>
      </c>
      <c r="F258" s="86" t="s">
        <v>77</v>
      </c>
      <c r="G258" s="77">
        <v>13</v>
      </c>
      <c r="H258" s="77"/>
      <c r="I258" s="99"/>
      <c r="J258" s="99"/>
      <c r="K258" s="1"/>
    </row>
    <row r="259" spans="1:11" s="87" customFormat="1" ht="20.100000000000001" customHeight="1" outlineLevel="1">
      <c r="A259" s="88"/>
      <c r="B259" s="28" t="s">
        <v>1004</v>
      </c>
      <c r="C259" s="28">
        <v>89630</v>
      </c>
      <c r="D259" s="86" t="s">
        <v>82</v>
      </c>
      <c r="E259" s="23" t="s">
        <v>546</v>
      </c>
      <c r="F259" s="86" t="s">
        <v>77</v>
      </c>
      <c r="G259" s="77">
        <v>3</v>
      </c>
      <c r="H259" s="77"/>
      <c r="I259" s="99"/>
      <c r="J259" s="99"/>
      <c r="K259" s="1"/>
    </row>
    <row r="260" spans="1:11" s="87" customFormat="1" ht="30" customHeight="1" outlineLevel="1">
      <c r="A260" s="88"/>
      <c r="B260" s="28" t="s">
        <v>1005</v>
      </c>
      <c r="C260" s="86">
        <v>89394</v>
      </c>
      <c r="D260" s="86" t="s">
        <v>82</v>
      </c>
      <c r="E260" s="23" t="s">
        <v>550</v>
      </c>
      <c r="F260" s="86" t="s">
        <v>77</v>
      </c>
      <c r="G260" s="77">
        <v>11</v>
      </c>
      <c r="H260" s="77"/>
      <c r="I260" s="99"/>
      <c r="J260" s="99"/>
      <c r="K260" s="1"/>
    </row>
    <row r="261" spans="1:11" s="87" customFormat="1" ht="20.100000000000001" customHeight="1" outlineLevel="1">
      <c r="A261" s="88"/>
      <c r="B261" s="28" t="s">
        <v>1006</v>
      </c>
      <c r="C261" s="28">
        <v>89439</v>
      </c>
      <c r="D261" s="86" t="s">
        <v>82</v>
      </c>
      <c r="E261" s="23" t="s">
        <v>902</v>
      </c>
      <c r="F261" s="86" t="s">
        <v>77</v>
      </c>
      <c r="G261" s="77">
        <v>1</v>
      </c>
      <c r="H261" s="77"/>
      <c r="I261" s="99"/>
      <c r="J261" s="99"/>
      <c r="K261" s="1"/>
    </row>
    <row r="262" spans="1:11" s="87" customFormat="1" ht="20.100000000000001" customHeight="1" outlineLevel="1">
      <c r="A262" s="88"/>
      <c r="B262" s="28" t="s">
        <v>1007</v>
      </c>
      <c r="C262" s="28">
        <v>90374</v>
      </c>
      <c r="D262" s="86" t="s">
        <v>82</v>
      </c>
      <c r="E262" s="23" t="s">
        <v>903</v>
      </c>
      <c r="F262" s="86" t="s">
        <v>77</v>
      </c>
      <c r="G262" s="77">
        <v>1</v>
      </c>
      <c r="H262" s="77"/>
      <c r="I262" s="99"/>
      <c r="J262" s="99"/>
      <c r="K262" s="1"/>
    </row>
    <row r="263" spans="1:11" s="87" customFormat="1" ht="20.100000000000001" customHeight="1" outlineLevel="1">
      <c r="A263" s="88"/>
      <c r="B263" s="28" t="s">
        <v>1008</v>
      </c>
      <c r="C263" s="29"/>
      <c r="D263" s="28" t="s">
        <v>4</v>
      </c>
      <c r="E263" s="27" t="s">
        <v>943</v>
      </c>
      <c r="F263" s="86" t="s">
        <v>77</v>
      </c>
      <c r="G263" s="77">
        <v>14</v>
      </c>
      <c r="H263" s="77"/>
      <c r="I263" s="99"/>
      <c r="J263" s="99"/>
      <c r="K263" s="1"/>
    </row>
    <row r="264" spans="1:11" s="87" customFormat="1" ht="19.5" customHeight="1" outlineLevel="1">
      <c r="A264" s="88"/>
      <c r="B264" s="28" t="s">
        <v>1009</v>
      </c>
      <c r="C264" s="29"/>
      <c r="D264" s="28" t="s">
        <v>4</v>
      </c>
      <c r="E264" s="27" t="s">
        <v>944</v>
      </c>
      <c r="F264" s="86" t="s">
        <v>77</v>
      </c>
      <c r="G264" s="77">
        <v>14</v>
      </c>
      <c r="H264" s="77"/>
      <c r="I264" s="99"/>
      <c r="J264" s="99"/>
      <c r="K264" s="1"/>
    </row>
    <row r="265" spans="1:11" s="87" customFormat="1" ht="20.100000000000001" customHeight="1" outlineLevel="1">
      <c r="A265" s="88"/>
      <c r="B265" s="46" t="s">
        <v>7</v>
      </c>
      <c r="C265" s="28"/>
      <c r="D265" s="12"/>
      <c r="E265" s="13" t="s">
        <v>881</v>
      </c>
      <c r="F265" s="14"/>
      <c r="G265" s="77"/>
      <c r="H265" s="77"/>
      <c r="I265" s="99"/>
      <c r="J265" s="99"/>
      <c r="K265" s="1"/>
    </row>
    <row r="266" spans="1:11" s="87" customFormat="1" ht="20.100000000000001" customHeight="1" outlineLevel="1">
      <c r="A266" s="88"/>
      <c r="B266" s="28" t="s">
        <v>761</v>
      </c>
      <c r="C266" s="28"/>
      <c r="D266" s="86" t="s">
        <v>4</v>
      </c>
      <c r="E266" s="14" t="s">
        <v>556</v>
      </c>
      <c r="F266" s="86" t="s">
        <v>77</v>
      </c>
      <c r="G266" s="77">
        <v>1</v>
      </c>
      <c r="H266" s="77"/>
      <c r="I266" s="99"/>
      <c r="J266" s="99"/>
      <c r="K266" s="1"/>
    </row>
    <row r="267" spans="1:11" s="87" customFormat="1" ht="20.100000000000001" customHeight="1" outlineLevel="1">
      <c r="A267" s="88"/>
      <c r="B267" s="28" t="s">
        <v>762</v>
      </c>
      <c r="C267" s="28" t="s">
        <v>214</v>
      </c>
      <c r="D267" s="86" t="s">
        <v>82</v>
      </c>
      <c r="E267" s="14" t="s">
        <v>557</v>
      </c>
      <c r="F267" s="86" t="s">
        <v>77</v>
      </c>
      <c r="G267" s="77">
        <v>4</v>
      </c>
      <c r="H267" s="77"/>
      <c r="I267" s="99"/>
      <c r="J267" s="99"/>
      <c r="K267" s="1"/>
    </row>
    <row r="268" spans="1:11" s="87" customFormat="1" ht="20.100000000000001" customHeight="1" outlineLevel="1">
      <c r="A268" s="88"/>
      <c r="B268" s="28" t="s">
        <v>763</v>
      </c>
      <c r="C268" s="28" t="s">
        <v>215</v>
      </c>
      <c r="D268" s="86" t="s">
        <v>82</v>
      </c>
      <c r="E268" s="14" t="s">
        <v>558</v>
      </c>
      <c r="F268" s="86" t="s">
        <v>77</v>
      </c>
      <c r="G268" s="77">
        <v>6</v>
      </c>
      <c r="H268" s="77"/>
      <c r="I268" s="99"/>
      <c r="J268" s="99"/>
      <c r="K268" s="1"/>
    </row>
    <row r="269" spans="1:11" s="87" customFormat="1" ht="20.100000000000001" customHeight="1" outlineLevel="1">
      <c r="A269" s="88"/>
      <c r="B269" s="28" t="s">
        <v>764</v>
      </c>
      <c r="C269" s="28" t="s">
        <v>216</v>
      </c>
      <c r="D269" s="86" t="s">
        <v>82</v>
      </c>
      <c r="E269" s="14" t="s">
        <v>645</v>
      </c>
      <c r="F269" s="86" t="s">
        <v>77</v>
      </c>
      <c r="G269" s="77">
        <v>1</v>
      </c>
      <c r="H269" s="77"/>
      <c r="I269" s="99"/>
      <c r="J269" s="99"/>
      <c r="K269" s="1"/>
    </row>
    <row r="270" spans="1:11" s="87" customFormat="1" ht="20.100000000000001" customHeight="1" outlineLevel="1">
      <c r="A270" s="88"/>
      <c r="B270" s="28" t="s">
        <v>765</v>
      </c>
      <c r="C270" s="28" t="s">
        <v>216</v>
      </c>
      <c r="D270" s="86" t="s">
        <v>82</v>
      </c>
      <c r="E270" s="14" t="s">
        <v>897</v>
      </c>
      <c r="F270" s="86" t="s">
        <v>77</v>
      </c>
      <c r="G270" s="77">
        <v>1</v>
      </c>
      <c r="H270" s="77"/>
      <c r="I270" s="99"/>
      <c r="J270" s="99"/>
      <c r="K270" s="1"/>
    </row>
    <row r="271" spans="1:11" s="87" customFormat="1" ht="20.100000000000001" customHeight="1" outlineLevel="1">
      <c r="A271" s="88"/>
      <c r="B271" s="28" t="s">
        <v>1010</v>
      </c>
      <c r="C271" s="28" t="s">
        <v>329</v>
      </c>
      <c r="D271" s="86" t="s">
        <v>82</v>
      </c>
      <c r="E271" s="14" t="s">
        <v>559</v>
      </c>
      <c r="F271" s="86" t="s">
        <v>77</v>
      </c>
      <c r="G271" s="77">
        <v>4</v>
      </c>
      <c r="H271" s="77"/>
      <c r="I271" s="99"/>
      <c r="J271" s="99"/>
      <c r="K271" s="1"/>
    </row>
    <row r="272" spans="1:11" s="87" customFormat="1" ht="20.100000000000001" customHeight="1" outlineLevel="1">
      <c r="A272" s="88"/>
      <c r="B272" s="28" t="s">
        <v>1011</v>
      </c>
      <c r="C272" s="28" t="s">
        <v>216</v>
      </c>
      <c r="D272" s="86" t="s">
        <v>82</v>
      </c>
      <c r="E272" s="14" t="s">
        <v>560</v>
      </c>
      <c r="F272" s="86" t="s">
        <v>77</v>
      </c>
      <c r="G272" s="77">
        <v>26</v>
      </c>
      <c r="H272" s="77"/>
      <c r="I272" s="99"/>
      <c r="J272" s="99"/>
      <c r="K272" s="1"/>
    </row>
    <row r="273" spans="1:11" s="87" customFormat="1" ht="20.100000000000001" customHeight="1" outlineLevel="1">
      <c r="A273" s="88"/>
      <c r="B273" s="28" t="s">
        <v>1012</v>
      </c>
      <c r="C273" s="28">
        <v>89985</v>
      </c>
      <c r="D273" s="86" t="s">
        <v>82</v>
      </c>
      <c r="E273" s="14" t="s">
        <v>561</v>
      </c>
      <c r="F273" s="86" t="s">
        <v>77</v>
      </c>
      <c r="G273" s="77">
        <v>10</v>
      </c>
      <c r="H273" s="77"/>
      <c r="I273" s="99"/>
      <c r="J273" s="99"/>
      <c r="K273" s="1"/>
    </row>
    <row r="274" spans="1:11" s="87" customFormat="1" ht="20.100000000000001" customHeight="1" outlineLevel="1">
      <c r="A274" s="88"/>
      <c r="B274" s="92"/>
      <c r="C274" s="93"/>
      <c r="D274" s="93"/>
      <c r="E274" s="93"/>
      <c r="F274" s="93"/>
      <c r="G274" s="93"/>
      <c r="H274" s="94" t="s">
        <v>227</v>
      </c>
      <c r="I274" s="17"/>
      <c r="J274" s="100">
        <f>SUM(J217:J273)</f>
        <v>0</v>
      </c>
      <c r="K274" s="1"/>
    </row>
    <row r="275" spans="1:11" s="87" customFormat="1" ht="20.100000000000001" customHeight="1">
      <c r="A275" s="88"/>
      <c r="B275" s="88"/>
      <c r="C275" s="88"/>
      <c r="D275" s="88"/>
      <c r="E275" s="26"/>
      <c r="F275" s="88"/>
      <c r="G275" s="50"/>
      <c r="H275" s="49"/>
      <c r="I275" s="8"/>
      <c r="J275" s="89"/>
      <c r="K275" s="1"/>
    </row>
    <row r="276" spans="1:11" s="87" customFormat="1" ht="20.100000000000001" customHeight="1">
      <c r="A276" s="88"/>
      <c r="B276" s="111">
        <v>13</v>
      </c>
      <c r="C276" s="111"/>
      <c r="D276" s="111"/>
      <c r="E276" s="38" t="s">
        <v>17</v>
      </c>
      <c r="F276" s="39"/>
      <c r="G276" s="63"/>
      <c r="H276" s="63"/>
      <c r="I276" s="40"/>
      <c r="J276" s="90">
        <f>J285</f>
        <v>0</v>
      </c>
      <c r="K276" s="1"/>
    </row>
    <row r="277" spans="1:11" s="87" customFormat="1" ht="20.100000000000001" customHeight="1" outlineLevel="1">
      <c r="A277" s="88"/>
      <c r="B277" s="46" t="s">
        <v>30</v>
      </c>
      <c r="C277" s="46"/>
      <c r="D277" s="46"/>
      <c r="E277" s="31" t="s">
        <v>44</v>
      </c>
      <c r="F277" s="29"/>
      <c r="G277" s="58"/>
      <c r="H277" s="77"/>
      <c r="I277" s="99"/>
      <c r="J277" s="99"/>
      <c r="K277" s="1"/>
    </row>
    <row r="278" spans="1:11" s="87" customFormat="1" ht="20.100000000000001" customHeight="1" outlineLevel="1">
      <c r="A278" s="88"/>
      <c r="B278" s="28" t="s">
        <v>766</v>
      </c>
      <c r="C278" s="86">
        <v>89848</v>
      </c>
      <c r="D278" s="86" t="s">
        <v>82</v>
      </c>
      <c r="E278" s="23" t="s">
        <v>888</v>
      </c>
      <c r="F278" s="86" t="s">
        <v>95</v>
      </c>
      <c r="G278" s="77">
        <v>237.72</v>
      </c>
      <c r="H278" s="77"/>
      <c r="I278" s="99"/>
      <c r="J278" s="99"/>
      <c r="K278" s="1"/>
    </row>
    <row r="279" spans="1:11" s="87" customFormat="1" ht="20.100000000000001" customHeight="1" outlineLevel="1">
      <c r="A279" s="88"/>
      <c r="B279" s="28" t="s">
        <v>767</v>
      </c>
      <c r="C279" s="86">
        <v>89746</v>
      </c>
      <c r="D279" s="86" t="s">
        <v>82</v>
      </c>
      <c r="E279" s="23" t="s">
        <v>886</v>
      </c>
      <c r="F279" s="86" t="s">
        <v>77</v>
      </c>
      <c r="G279" s="77">
        <v>14</v>
      </c>
      <c r="H279" s="77"/>
      <c r="I279" s="99"/>
      <c r="J279" s="99"/>
      <c r="K279" s="1"/>
    </row>
    <row r="280" spans="1:11" s="87" customFormat="1" ht="20.100000000000001" customHeight="1" outlineLevel="1">
      <c r="A280" s="88"/>
      <c r="B280" s="28" t="s">
        <v>768</v>
      </c>
      <c r="C280" s="86">
        <v>89744</v>
      </c>
      <c r="D280" s="86" t="s">
        <v>82</v>
      </c>
      <c r="E280" s="23" t="s">
        <v>887</v>
      </c>
      <c r="F280" s="86" t="s">
        <v>77</v>
      </c>
      <c r="G280" s="77">
        <v>36</v>
      </c>
      <c r="H280" s="77"/>
      <c r="I280" s="99"/>
      <c r="J280" s="99"/>
      <c r="K280" s="1"/>
    </row>
    <row r="281" spans="1:11" s="87" customFormat="1" ht="20.100000000000001" customHeight="1" outlineLevel="1">
      <c r="A281" s="88"/>
      <c r="B281" s="28" t="s">
        <v>769</v>
      </c>
      <c r="C281" s="86">
        <v>89693</v>
      </c>
      <c r="D281" s="86" t="s">
        <v>82</v>
      </c>
      <c r="E281" s="23" t="s">
        <v>889</v>
      </c>
      <c r="F281" s="86" t="s">
        <v>77</v>
      </c>
      <c r="G281" s="77">
        <v>1</v>
      </c>
      <c r="H281" s="77"/>
      <c r="I281" s="99"/>
      <c r="J281" s="99"/>
      <c r="K281" s="1"/>
    </row>
    <row r="282" spans="1:11" s="87" customFormat="1" ht="20.100000000000001" customHeight="1" outlineLevel="1">
      <c r="A282" s="88"/>
      <c r="B282" s="46" t="s">
        <v>9</v>
      </c>
      <c r="C282" s="12"/>
      <c r="D282" s="12"/>
      <c r="E282" s="13" t="s">
        <v>18</v>
      </c>
      <c r="F282" s="14"/>
      <c r="G282" s="77"/>
      <c r="H282" s="77"/>
      <c r="I282" s="99"/>
      <c r="J282" s="99"/>
      <c r="K282" s="1"/>
    </row>
    <row r="283" spans="1:11" s="87" customFormat="1" ht="20.100000000000001" customHeight="1" outlineLevel="1">
      <c r="A283" s="88"/>
      <c r="B283" s="86" t="s">
        <v>770</v>
      </c>
      <c r="C283" s="86"/>
      <c r="D283" s="86" t="s">
        <v>4</v>
      </c>
      <c r="E283" s="16" t="s">
        <v>890</v>
      </c>
      <c r="F283" s="86" t="s">
        <v>77</v>
      </c>
      <c r="G283" s="77">
        <v>12</v>
      </c>
      <c r="H283" s="77"/>
      <c r="I283" s="99"/>
      <c r="J283" s="99"/>
      <c r="K283" s="1"/>
    </row>
    <row r="284" spans="1:11" s="87" customFormat="1" ht="20.100000000000001" customHeight="1" outlineLevel="1">
      <c r="A284" s="88"/>
      <c r="B284" s="86" t="s">
        <v>771</v>
      </c>
      <c r="C284" s="86">
        <v>72286</v>
      </c>
      <c r="D284" s="86" t="s">
        <v>82</v>
      </c>
      <c r="E284" s="16" t="s">
        <v>885</v>
      </c>
      <c r="F284" s="86" t="s">
        <v>77</v>
      </c>
      <c r="G284" s="77">
        <v>10</v>
      </c>
      <c r="H284" s="77"/>
      <c r="I284" s="99"/>
      <c r="J284" s="99"/>
      <c r="K284" s="1"/>
    </row>
    <row r="285" spans="1:11" s="87" customFormat="1" ht="20.100000000000001" customHeight="1" outlineLevel="1">
      <c r="A285" s="88"/>
      <c r="B285" s="92"/>
      <c r="C285" s="93"/>
      <c r="D285" s="93"/>
      <c r="E285" s="93"/>
      <c r="F285" s="93"/>
      <c r="G285" s="93"/>
      <c r="H285" s="94" t="s">
        <v>227</v>
      </c>
      <c r="I285" s="17"/>
      <c r="J285" s="100">
        <f>SUM(J277:J284)</f>
        <v>0</v>
      </c>
      <c r="K285" s="1"/>
    </row>
    <row r="286" spans="1:11" s="87" customFormat="1" ht="20.100000000000001" customHeight="1">
      <c r="A286" s="88"/>
      <c r="B286" s="88"/>
      <c r="C286" s="88"/>
      <c r="D286" s="88"/>
      <c r="E286" s="26"/>
      <c r="F286" s="88"/>
      <c r="G286" s="50"/>
      <c r="H286" s="49"/>
      <c r="I286" s="8"/>
      <c r="J286" s="89"/>
      <c r="K286" s="1"/>
    </row>
    <row r="287" spans="1:11" s="87" customFormat="1" ht="20.100000000000001" customHeight="1">
      <c r="A287" s="88"/>
      <c r="B287" s="43">
        <v>14</v>
      </c>
      <c r="C287" s="43"/>
      <c r="D287" s="43"/>
      <c r="E287" s="21" t="s">
        <v>45</v>
      </c>
      <c r="F287" s="21"/>
      <c r="G287" s="54"/>
      <c r="H287" s="54"/>
      <c r="I287" s="21"/>
      <c r="J287" s="90">
        <f>J319</f>
        <v>0</v>
      </c>
      <c r="K287" s="1"/>
    </row>
    <row r="288" spans="1:11" s="87" customFormat="1" ht="20.100000000000001" customHeight="1" outlineLevel="1">
      <c r="A288" s="88"/>
      <c r="B288" s="86" t="s">
        <v>14</v>
      </c>
      <c r="C288" s="86">
        <v>89711</v>
      </c>
      <c r="D288" s="86" t="s">
        <v>82</v>
      </c>
      <c r="E288" s="23" t="s">
        <v>567</v>
      </c>
      <c r="F288" s="86" t="s">
        <v>95</v>
      </c>
      <c r="G288" s="77">
        <v>83.23</v>
      </c>
      <c r="H288" s="77"/>
      <c r="I288" s="99"/>
      <c r="J288" s="99"/>
      <c r="K288" s="1"/>
    </row>
    <row r="289" spans="1:11" s="87" customFormat="1" ht="20.100000000000001" customHeight="1" outlineLevel="1">
      <c r="A289" s="88"/>
      <c r="B289" s="86" t="s">
        <v>16</v>
      </c>
      <c r="C289" s="86">
        <v>89712</v>
      </c>
      <c r="D289" s="86" t="s">
        <v>82</v>
      </c>
      <c r="E289" s="23" t="s">
        <v>568</v>
      </c>
      <c r="F289" s="86" t="s">
        <v>95</v>
      </c>
      <c r="G289" s="77">
        <v>185.94</v>
      </c>
      <c r="H289" s="77"/>
      <c r="I289" s="99"/>
      <c r="J289" s="99"/>
      <c r="K289" s="1"/>
    </row>
    <row r="290" spans="1:11" ht="20.100000000000001" customHeight="1" outlineLevel="1">
      <c r="A290" s="88"/>
      <c r="B290" s="86" t="s">
        <v>563</v>
      </c>
      <c r="C290" s="86">
        <v>89511</v>
      </c>
      <c r="D290" s="86" t="s">
        <v>82</v>
      </c>
      <c r="E290" s="23" t="s">
        <v>569</v>
      </c>
      <c r="F290" s="86" t="s">
        <v>95</v>
      </c>
      <c r="G290" s="77">
        <v>38.049999999999997</v>
      </c>
      <c r="H290" s="77"/>
      <c r="I290" s="99"/>
      <c r="J290" s="99"/>
    </row>
    <row r="291" spans="1:11" ht="20.100000000000001" customHeight="1" outlineLevel="1">
      <c r="A291" s="88"/>
      <c r="B291" s="86" t="s">
        <v>565</v>
      </c>
      <c r="C291" s="86">
        <v>89714</v>
      </c>
      <c r="D291" s="86" t="s">
        <v>82</v>
      </c>
      <c r="E291" s="23" t="s">
        <v>566</v>
      </c>
      <c r="F291" s="86" t="s">
        <v>95</v>
      </c>
      <c r="G291" s="77">
        <v>143.52000000000001</v>
      </c>
      <c r="H291" s="77"/>
      <c r="I291" s="99"/>
      <c r="J291" s="99"/>
    </row>
    <row r="292" spans="1:11" s="87" customFormat="1" ht="20.100000000000001" customHeight="1" outlineLevel="1">
      <c r="A292" s="88"/>
      <c r="B292" s="86" t="s">
        <v>235</v>
      </c>
      <c r="C292" s="86">
        <v>89849</v>
      </c>
      <c r="D292" s="86" t="s">
        <v>82</v>
      </c>
      <c r="E292" s="23" t="s">
        <v>570</v>
      </c>
      <c r="F292" s="86" t="s">
        <v>95</v>
      </c>
      <c r="G292" s="77">
        <v>2.77</v>
      </c>
      <c r="H292" s="77"/>
      <c r="I292" s="99"/>
      <c r="J292" s="99"/>
      <c r="K292" s="1"/>
    </row>
    <row r="293" spans="1:11" s="87" customFormat="1" ht="20.100000000000001" customHeight="1" outlineLevel="1">
      <c r="A293" s="88"/>
      <c r="B293" s="86" t="s">
        <v>236</v>
      </c>
      <c r="C293" s="86">
        <v>90375</v>
      </c>
      <c r="D293" s="86" t="s">
        <v>82</v>
      </c>
      <c r="E293" s="23" t="s">
        <v>571</v>
      </c>
      <c r="F293" s="86" t="s">
        <v>77</v>
      </c>
      <c r="G293" s="77">
        <v>22</v>
      </c>
      <c r="H293" s="77"/>
      <c r="I293" s="99"/>
      <c r="J293" s="99"/>
      <c r="K293" s="1"/>
    </row>
    <row r="294" spans="1:11" s="87" customFormat="1" ht="20.100000000000001" customHeight="1" outlineLevel="1">
      <c r="A294" s="88"/>
      <c r="B294" s="86" t="s">
        <v>237</v>
      </c>
      <c r="C294" s="86">
        <v>89728</v>
      </c>
      <c r="D294" s="86" t="s">
        <v>82</v>
      </c>
      <c r="E294" s="23" t="s">
        <v>572</v>
      </c>
      <c r="F294" s="86" t="s">
        <v>77</v>
      </c>
      <c r="G294" s="77">
        <v>56</v>
      </c>
      <c r="H294" s="77"/>
      <c r="I294" s="99"/>
      <c r="J294" s="99"/>
      <c r="K294" s="1"/>
    </row>
    <row r="295" spans="1:11" s="87" customFormat="1" ht="20.100000000000001" customHeight="1" outlineLevel="1">
      <c r="A295" s="88"/>
      <c r="B295" s="86" t="s">
        <v>238</v>
      </c>
      <c r="C295" s="86">
        <v>89746</v>
      </c>
      <c r="D295" s="86" t="s">
        <v>82</v>
      </c>
      <c r="E295" s="23" t="s">
        <v>573</v>
      </c>
      <c r="F295" s="86" t="s">
        <v>77</v>
      </c>
      <c r="G295" s="77">
        <v>8</v>
      </c>
      <c r="H295" s="77"/>
      <c r="I295" s="99"/>
      <c r="J295" s="99"/>
      <c r="K295" s="1"/>
    </row>
    <row r="296" spans="1:11" s="87" customFormat="1" ht="20.100000000000001" customHeight="1" outlineLevel="1">
      <c r="A296" s="88"/>
      <c r="B296" s="86" t="s">
        <v>239</v>
      </c>
      <c r="C296" s="86">
        <v>89732</v>
      </c>
      <c r="D296" s="86" t="s">
        <v>82</v>
      </c>
      <c r="E296" s="23" t="s">
        <v>576</v>
      </c>
      <c r="F296" s="86" t="s">
        <v>77</v>
      </c>
      <c r="G296" s="77">
        <v>36</v>
      </c>
      <c r="H296" s="77"/>
      <c r="I296" s="99"/>
      <c r="J296" s="99"/>
      <c r="K296" s="1"/>
    </row>
    <row r="297" spans="1:11" s="87" customFormat="1" ht="20.100000000000001" customHeight="1" outlineLevel="1">
      <c r="A297" s="88"/>
      <c r="B297" s="86" t="s">
        <v>240</v>
      </c>
      <c r="C297" s="86">
        <v>89726</v>
      </c>
      <c r="D297" s="86" t="s">
        <v>82</v>
      </c>
      <c r="E297" s="23" t="s">
        <v>578</v>
      </c>
      <c r="F297" s="86" t="s">
        <v>77</v>
      </c>
      <c r="G297" s="77">
        <v>27</v>
      </c>
      <c r="H297" s="77"/>
      <c r="I297" s="99"/>
      <c r="J297" s="99"/>
      <c r="K297" s="1"/>
    </row>
    <row r="298" spans="1:11" s="87" customFormat="1" ht="20.100000000000001" customHeight="1" outlineLevel="1">
      <c r="A298" s="88"/>
      <c r="B298" s="86" t="s">
        <v>241</v>
      </c>
      <c r="C298" s="86">
        <v>89744</v>
      </c>
      <c r="D298" s="86" t="s">
        <v>82</v>
      </c>
      <c r="E298" s="23" t="s">
        <v>580</v>
      </c>
      <c r="F298" s="86" t="s">
        <v>77</v>
      </c>
      <c r="G298" s="77">
        <v>14</v>
      </c>
      <c r="H298" s="77"/>
      <c r="I298" s="99"/>
      <c r="J298" s="99"/>
      <c r="K298" s="1"/>
    </row>
    <row r="299" spans="1:11" s="87" customFormat="1" ht="20.100000000000001" customHeight="1" outlineLevel="1">
      <c r="A299" s="88"/>
      <c r="B299" s="86" t="s">
        <v>242</v>
      </c>
      <c r="C299" s="86">
        <v>89522</v>
      </c>
      <c r="D299" s="86" t="s">
        <v>82</v>
      </c>
      <c r="E299" s="23" t="s">
        <v>582</v>
      </c>
      <c r="F299" s="86" t="s">
        <v>77</v>
      </c>
      <c r="G299" s="77">
        <v>29</v>
      </c>
      <c r="H299" s="77"/>
      <c r="I299" s="99"/>
      <c r="J299" s="99"/>
      <c r="K299" s="1"/>
    </row>
    <row r="300" spans="1:11" s="87" customFormat="1" ht="20.100000000000001" customHeight="1" outlineLevel="1">
      <c r="A300" s="88"/>
      <c r="B300" s="86" t="s">
        <v>243</v>
      </c>
      <c r="C300" s="86">
        <v>89731</v>
      </c>
      <c r="D300" s="86" t="s">
        <v>82</v>
      </c>
      <c r="E300" s="23" t="s">
        <v>584</v>
      </c>
      <c r="F300" s="86" t="s">
        <v>77</v>
      </c>
      <c r="G300" s="77">
        <v>33</v>
      </c>
      <c r="H300" s="77"/>
      <c r="I300" s="99"/>
      <c r="J300" s="99"/>
      <c r="K300" s="1"/>
    </row>
    <row r="301" spans="1:11" s="87" customFormat="1" ht="20.100000000000001" customHeight="1" outlineLevel="1">
      <c r="A301" s="88"/>
      <c r="B301" s="86" t="s">
        <v>244</v>
      </c>
      <c r="C301" s="86">
        <v>89724</v>
      </c>
      <c r="D301" s="86" t="s">
        <v>82</v>
      </c>
      <c r="E301" s="23" t="s">
        <v>586</v>
      </c>
      <c r="F301" s="86" t="s">
        <v>77</v>
      </c>
      <c r="G301" s="77">
        <v>6</v>
      </c>
      <c r="H301" s="77"/>
      <c r="I301" s="99"/>
      <c r="J301" s="99"/>
      <c r="K301" s="1"/>
    </row>
    <row r="302" spans="1:11" s="87" customFormat="1" ht="30" customHeight="1" outlineLevel="1">
      <c r="A302" s="88"/>
      <c r="B302" s="86" t="s">
        <v>245</v>
      </c>
      <c r="C302" s="86">
        <v>89724</v>
      </c>
      <c r="D302" s="86" t="s">
        <v>82</v>
      </c>
      <c r="E302" s="23" t="s">
        <v>588</v>
      </c>
      <c r="F302" s="86" t="s">
        <v>77</v>
      </c>
      <c r="G302" s="77">
        <v>37</v>
      </c>
      <c r="H302" s="77"/>
      <c r="I302" s="99"/>
      <c r="J302" s="99"/>
      <c r="K302" s="1"/>
    </row>
    <row r="303" spans="1:11" s="87" customFormat="1" ht="20.100000000000001" customHeight="1" outlineLevel="1">
      <c r="A303" s="88"/>
      <c r="B303" s="86" t="s">
        <v>246</v>
      </c>
      <c r="C303" s="86">
        <v>89569</v>
      </c>
      <c r="D303" s="86" t="s">
        <v>82</v>
      </c>
      <c r="E303" s="23" t="s">
        <v>590</v>
      </c>
      <c r="F303" s="86" t="s">
        <v>77</v>
      </c>
      <c r="G303" s="77">
        <v>14</v>
      </c>
      <c r="H303" s="77"/>
      <c r="I303" s="99"/>
      <c r="J303" s="99"/>
      <c r="K303" s="1"/>
    </row>
    <row r="304" spans="1:11" s="87" customFormat="1" ht="20.100000000000001" customHeight="1" outlineLevel="1">
      <c r="A304" s="88"/>
      <c r="B304" s="86" t="s">
        <v>369</v>
      </c>
      <c r="C304" s="86">
        <v>89690</v>
      </c>
      <c r="D304" s="86" t="s">
        <v>82</v>
      </c>
      <c r="E304" s="23" t="s">
        <v>593</v>
      </c>
      <c r="F304" s="86" t="s">
        <v>77</v>
      </c>
      <c r="G304" s="77">
        <v>8</v>
      </c>
      <c r="H304" s="77"/>
      <c r="I304" s="99"/>
      <c r="J304" s="99"/>
      <c r="K304" s="1"/>
    </row>
    <row r="305" spans="1:11" s="87" customFormat="1" ht="20.100000000000001" customHeight="1" outlineLevel="1">
      <c r="A305" s="88"/>
      <c r="B305" s="86" t="s">
        <v>370</v>
      </c>
      <c r="C305" s="86">
        <v>89685</v>
      </c>
      <c r="D305" s="86" t="s">
        <v>82</v>
      </c>
      <c r="E305" s="23" t="s">
        <v>656</v>
      </c>
      <c r="F305" s="86" t="s">
        <v>77</v>
      </c>
      <c r="G305" s="77">
        <v>8</v>
      </c>
      <c r="H305" s="77"/>
      <c r="I305" s="99"/>
      <c r="J305" s="99"/>
      <c r="K305" s="1"/>
    </row>
    <row r="306" spans="1:11" s="87" customFormat="1" ht="20.100000000000001" customHeight="1" outlineLevel="1">
      <c r="A306" s="88"/>
      <c r="B306" s="86" t="s">
        <v>384</v>
      </c>
      <c r="C306" s="86">
        <v>89623</v>
      </c>
      <c r="D306" s="86" t="s">
        <v>82</v>
      </c>
      <c r="E306" s="23" t="s">
        <v>595</v>
      </c>
      <c r="F306" s="86" t="s">
        <v>77</v>
      </c>
      <c r="G306" s="77">
        <v>1</v>
      </c>
      <c r="H306" s="77"/>
      <c r="I306" s="99"/>
      <c r="J306" s="99"/>
      <c r="K306" s="1"/>
    </row>
    <row r="307" spans="1:11" s="87" customFormat="1" ht="20.100000000000001" customHeight="1" outlineLevel="1">
      <c r="A307" s="88"/>
      <c r="B307" s="86" t="s">
        <v>574</v>
      </c>
      <c r="C307" s="86">
        <v>89623</v>
      </c>
      <c r="D307" s="86" t="s">
        <v>82</v>
      </c>
      <c r="E307" s="23" t="s">
        <v>596</v>
      </c>
      <c r="F307" s="86" t="s">
        <v>77</v>
      </c>
      <c r="G307" s="77">
        <v>9</v>
      </c>
      <c r="H307" s="77"/>
      <c r="I307" s="99"/>
      <c r="J307" s="99"/>
      <c r="K307" s="1"/>
    </row>
    <row r="308" spans="1:11" s="87" customFormat="1" ht="20.100000000000001" customHeight="1" outlineLevel="1">
      <c r="A308" s="88"/>
      <c r="B308" s="86" t="s">
        <v>575</v>
      </c>
      <c r="C308" s="86">
        <v>89696</v>
      </c>
      <c r="D308" s="86" t="s">
        <v>82</v>
      </c>
      <c r="E308" s="23" t="s">
        <v>597</v>
      </c>
      <c r="F308" s="86" t="s">
        <v>77</v>
      </c>
      <c r="G308" s="77">
        <v>4</v>
      </c>
      <c r="H308" s="77"/>
      <c r="I308" s="99"/>
      <c r="J308" s="99"/>
      <c r="K308" s="1"/>
    </row>
    <row r="309" spans="1:11" s="87" customFormat="1" ht="20.100000000000001" customHeight="1" outlineLevel="1">
      <c r="A309" s="88"/>
      <c r="B309" s="86" t="s">
        <v>577</v>
      </c>
      <c r="C309" s="86">
        <v>89696</v>
      </c>
      <c r="D309" s="86" t="s">
        <v>82</v>
      </c>
      <c r="E309" s="23" t="s">
        <v>657</v>
      </c>
      <c r="F309" s="86" t="s">
        <v>77</v>
      </c>
      <c r="G309" s="77">
        <v>10</v>
      </c>
      <c r="H309" s="77"/>
      <c r="I309" s="99"/>
      <c r="J309" s="99"/>
      <c r="K309" s="82"/>
    </row>
    <row r="310" spans="1:11" s="87" customFormat="1" ht="20.100000000000001" customHeight="1" outlineLevel="1">
      <c r="A310" s="88"/>
      <c r="B310" s="86" t="s">
        <v>579</v>
      </c>
      <c r="C310" s="86">
        <v>89784</v>
      </c>
      <c r="D310" s="86" t="s">
        <v>82</v>
      </c>
      <c r="E310" s="23" t="s">
        <v>598</v>
      </c>
      <c r="F310" s="86" t="s">
        <v>77</v>
      </c>
      <c r="G310" s="77">
        <v>15</v>
      </c>
      <c r="H310" s="77"/>
      <c r="I310" s="99"/>
      <c r="J310" s="99"/>
      <c r="K310" s="1"/>
    </row>
    <row r="311" spans="1:11" s="87" customFormat="1" ht="20.100000000000001" customHeight="1" outlineLevel="1">
      <c r="A311" s="88"/>
      <c r="B311" s="86" t="s">
        <v>581</v>
      </c>
      <c r="C311" s="86">
        <v>89707</v>
      </c>
      <c r="D311" s="86" t="s">
        <v>82</v>
      </c>
      <c r="E311" s="23" t="s">
        <v>562</v>
      </c>
      <c r="F311" s="86" t="s">
        <v>77</v>
      </c>
      <c r="G311" s="77">
        <v>19</v>
      </c>
      <c r="H311" s="77"/>
      <c r="I311" s="99"/>
      <c r="J311" s="99"/>
      <c r="K311" s="1"/>
    </row>
    <row r="312" spans="1:11" s="87" customFormat="1" ht="20.100000000000001" customHeight="1" outlineLevel="1">
      <c r="A312" s="88"/>
      <c r="B312" s="86" t="s">
        <v>583</v>
      </c>
      <c r="C312" s="86" t="s">
        <v>327</v>
      </c>
      <c r="D312" s="55" t="s">
        <v>82</v>
      </c>
      <c r="E312" s="23" t="s">
        <v>864</v>
      </c>
      <c r="F312" s="86" t="s">
        <v>77</v>
      </c>
      <c r="G312" s="77">
        <v>4</v>
      </c>
      <c r="H312" s="77"/>
      <c r="I312" s="99"/>
      <c r="J312" s="99"/>
      <c r="K312" s="1"/>
    </row>
    <row r="313" spans="1:11" s="87" customFormat="1" ht="20.100000000000001" customHeight="1" outlineLevel="1">
      <c r="A313" s="88"/>
      <c r="B313" s="86" t="s">
        <v>585</v>
      </c>
      <c r="C313" s="86">
        <v>72289</v>
      </c>
      <c r="D313" s="55" t="s">
        <v>82</v>
      </c>
      <c r="E313" s="23" t="s">
        <v>865</v>
      </c>
      <c r="F313" s="86" t="s">
        <v>77</v>
      </c>
      <c r="G313" s="77">
        <v>13</v>
      </c>
      <c r="H313" s="77"/>
      <c r="I313" s="99"/>
      <c r="J313" s="99"/>
      <c r="K313" s="1"/>
    </row>
    <row r="314" spans="1:11" s="87" customFormat="1" ht="20.100000000000001" customHeight="1" outlineLevel="1">
      <c r="A314" s="88"/>
      <c r="B314" s="86" t="s">
        <v>587</v>
      </c>
      <c r="C314" s="86" t="s">
        <v>204</v>
      </c>
      <c r="D314" s="55" t="s">
        <v>82</v>
      </c>
      <c r="E314" s="23" t="s">
        <v>882</v>
      </c>
      <c r="F314" s="86" t="s">
        <v>77</v>
      </c>
      <c r="G314" s="77">
        <v>1</v>
      </c>
      <c r="H314" s="77"/>
      <c r="I314" s="99"/>
      <c r="J314" s="99"/>
      <c r="K314" s="1"/>
    </row>
    <row r="315" spans="1:11" s="87" customFormat="1" ht="20.100000000000001" customHeight="1" outlineLevel="1">
      <c r="A315" s="88"/>
      <c r="B315" s="86" t="s">
        <v>589</v>
      </c>
      <c r="C315" s="86">
        <v>89710</v>
      </c>
      <c r="D315" s="86" t="s">
        <v>82</v>
      </c>
      <c r="E315" s="23" t="s">
        <v>564</v>
      </c>
      <c r="F315" s="86" t="s">
        <v>77</v>
      </c>
      <c r="G315" s="77">
        <v>18</v>
      </c>
      <c r="H315" s="77"/>
      <c r="I315" s="99"/>
      <c r="J315" s="99"/>
      <c r="K315" s="1"/>
    </row>
    <row r="316" spans="1:11" s="87" customFormat="1" ht="20.100000000000001" customHeight="1" outlineLevel="1">
      <c r="A316" s="88"/>
      <c r="B316" s="86" t="s">
        <v>591</v>
      </c>
      <c r="C316" s="86"/>
      <c r="D316" s="86" t="s">
        <v>4</v>
      </c>
      <c r="E316" s="23" t="s">
        <v>945</v>
      </c>
      <c r="F316" s="86" t="s">
        <v>77</v>
      </c>
      <c r="G316" s="77">
        <v>23</v>
      </c>
      <c r="H316" s="77"/>
      <c r="I316" s="99"/>
      <c r="J316" s="99"/>
      <c r="K316" s="1"/>
    </row>
    <row r="317" spans="1:11" s="87" customFormat="1" ht="20.100000000000001" customHeight="1" outlineLevel="1">
      <c r="A317" s="88"/>
      <c r="B317" s="86" t="s">
        <v>592</v>
      </c>
      <c r="C317" s="86" t="s">
        <v>206</v>
      </c>
      <c r="D317" s="86" t="s">
        <v>82</v>
      </c>
      <c r="E317" s="23" t="s">
        <v>145</v>
      </c>
      <c r="F317" s="86" t="s">
        <v>77</v>
      </c>
      <c r="G317" s="77">
        <v>1</v>
      </c>
      <c r="H317" s="77"/>
      <c r="I317" s="99"/>
      <c r="J317" s="99"/>
      <c r="K317" s="1"/>
    </row>
    <row r="318" spans="1:11" s="87" customFormat="1" ht="20.100000000000001" customHeight="1" outlineLevel="1">
      <c r="A318" s="88"/>
      <c r="B318" s="86" t="s">
        <v>594</v>
      </c>
      <c r="C318" s="86" t="s">
        <v>205</v>
      </c>
      <c r="D318" s="86" t="s">
        <v>82</v>
      </c>
      <c r="E318" s="23" t="s">
        <v>146</v>
      </c>
      <c r="F318" s="86" t="s">
        <v>77</v>
      </c>
      <c r="G318" s="77">
        <v>1</v>
      </c>
      <c r="H318" s="77"/>
      <c r="I318" s="99"/>
      <c r="J318" s="99"/>
      <c r="K318" s="1"/>
    </row>
    <row r="319" spans="1:11" s="87" customFormat="1" ht="20.100000000000001" customHeight="1" outlineLevel="1">
      <c r="A319" s="88"/>
      <c r="B319" s="92"/>
      <c r="C319" s="93"/>
      <c r="D319" s="93"/>
      <c r="E319" s="93"/>
      <c r="F319" s="93"/>
      <c r="G319" s="93"/>
      <c r="H319" s="94" t="s">
        <v>227</v>
      </c>
      <c r="I319" s="17"/>
      <c r="J319" s="100">
        <f>SUM(J288:J318)</f>
        <v>0</v>
      </c>
      <c r="K319" s="1"/>
    </row>
    <row r="320" spans="1:11" s="87" customFormat="1" ht="20.100000000000001" customHeight="1">
      <c r="A320" s="88"/>
      <c r="B320" s="88"/>
      <c r="C320" s="88"/>
      <c r="D320" s="88"/>
      <c r="E320" s="26"/>
      <c r="F320" s="88"/>
      <c r="G320" s="50"/>
      <c r="H320" s="49"/>
      <c r="I320" s="8"/>
      <c r="J320" s="89"/>
      <c r="K320" s="1"/>
    </row>
    <row r="321" spans="1:11" s="87" customFormat="1" ht="20.100000000000001" customHeight="1">
      <c r="A321" s="88"/>
      <c r="B321" s="43">
        <v>15</v>
      </c>
      <c r="C321" s="43"/>
      <c r="D321" s="43"/>
      <c r="E321" s="21" t="s">
        <v>20</v>
      </c>
      <c r="F321" s="21"/>
      <c r="G321" s="54"/>
      <c r="H321" s="54"/>
      <c r="I321" s="21"/>
      <c r="J321" s="90">
        <f>J353</f>
        <v>0</v>
      </c>
      <c r="K321" s="1"/>
    </row>
    <row r="322" spans="1:11" s="87" customFormat="1" ht="39.950000000000003" customHeight="1" outlineLevel="1">
      <c r="A322" s="88"/>
      <c r="B322" s="86" t="s">
        <v>46</v>
      </c>
      <c r="C322" s="86" t="s">
        <v>301</v>
      </c>
      <c r="D322" s="86" t="s">
        <v>104</v>
      </c>
      <c r="E322" s="23" t="s">
        <v>494</v>
      </c>
      <c r="F322" s="86" t="s">
        <v>77</v>
      </c>
      <c r="G322" s="77">
        <v>2</v>
      </c>
      <c r="H322" s="77"/>
      <c r="I322" s="99"/>
      <c r="J322" s="99"/>
      <c r="K322" s="1"/>
    </row>
    <row r="323" spans="1:11" ht="30" customHeight="1" outlineLevel="1">
      <c r="A323" s="88"/>
      <c r="B323" s="86" t="s">
        <v>47</v>
      </c>
      <c r="C323" s="86">
        <v>6021</v>
      </c>
      <c r="D323" s="86" t="s">
        <v>82</v>
      </c>
      <c r="E323" s="23" t="s">
        <v>487</v>
      </c>
      <c r="F323" s="86" t="s">
        <v>77</v>
      </c>
      <c r="G323" s="77">
        <v>2</v>
      </c>
      <c r="H323" s="77"/>
      <c r="I323" s="99"/>
      <c r="J323" s="99"/>
    </row>
    <row r="324" spans="1:11" ht="39.950000000000003" customHeight="1" outlineLevel="1">
      <c r="A324" s="88"/>
      <c r="B324" s="86" t="s">
        <v>48</v>
      </c>
      <c r="C324" s="79">
        <v>72739</v>
      </c>
      <c r="D324" s="86" t="s">
        <v>82</v>
      </c>
      <c r="E324" s="23" t="s">
        <v>372</v>
      </c>
      <c r="F324" s="86" t="s">
        <v>77</v>
      </c>
      <c r="G324" s="77">
        <v>10</v>
      </c>
      <c r="H324" s="77"/>
      <c r="I324" s="99"/>
      <c r="J324" s="99"/>
    </row>
    <row r="325" spans="1:11" ht="30" customHeight="1" outlineLevel="1">
      <c r="A325" s="88"/>
      <c r="B325" s="86" t="s">
        <v>342</v>
      </c>
      <c r="C325" s="79">
        <v>40729</v>
      </c>
      <c r="D325" s="86" t="s">
        <v>82</v>
      </c>
      <c r="E325" s="23" t="s">
        <v>488</v>
      </c>
      <c r="F325" s="86" t="s">
        <v>77</v>
      </c>
      <c r="G325" s="77">
        <v>14</v>
      </c>
      <c r="H325" s="77"/>
      <c r="I325" s="99"/>
      <c r="J325" s="99"/>
    </row>
    <row r="326" spans="1:11" ht="30" customHeight="1" outlineLevel="1">
      <c r="A326" s="88"/>
      <c r="B326" s="86" t="s">
        <v>49</v>
      </c>
      <c r="C326" s="86">
        <v>86901</v>
      </c>
      <c r="D326" s="86" t="s">
        <v>82</v>
      </c>
      <c r="E326" s="23" t="s">
        <v>139</v>
      </c>
      <c r="F326" s="86" t="s">
        <v>77</v>
      </c>
      <c r="G326" s="77">
        <v>13</v>
      </c>
      <c r="H326" s="77"/>
      <c r="I326" s="99"/>
      <c r="J326" s="99"/>
    </row>
    <row r="327" spans="1:11" ht="39.950000000000003" customHeight="1" outlineLevel="1">
      <c r="A327" s="88"/>
      <c r="B327" s="86" t="s">
        <v>50</v>
      </c>
      <c r="C327" s="86"/>
      <c r="D327" s="86" t="s">
        <v>4</v>
      </c>
      <c r="E327" s="23" t="s">
        <v>142</v>
      </c>
      <c r="F327" s="86" t="s">
        <v>77</v>
      </c>
      <c r="G327" s="77">
        <v>3</v>
      </c>
      <c r="H327" s="77"/>
      <c r="I327" s="99"/>
      <c r="J327" s="99"/>
    </row>
    <row r="328" spans="1:11" ht="39.950000000000003" customHeight="1" outlineLevel="1">
      <c r="A328" s="88"/>
      <c r="B328" s="86" t="s">
        <v>51</v>
      </c>
      <c r="C328" s="86">
        <v>86936</v>
      </c>
      <c r="D328" s="86" t="s">
        <v>82</v>
      </c>
      <c r="E328" s="23" t="s">
        <v>143</v>
      </c>
      <c r="F328" s="86" t="s">
        <v>61</v>
      </c>
      <c r="G328" s="77">
        <v>9</v>
      </c>
      <c r="H328" s="77"/>
      <c r="I328" s="99"/>
      <c r="J328" s="99"/>
    </row>
    <row r="329" spans="1:11" ht="20.100000000000001" customHeight="1" outlineLevel="1">
      <c r="A329" s="88"/>
      <c r="B329" s="86" t="s">
        <v>52</v>
      </c>
      <c r="C329" s="86"/>
      <c r="D329" s="86" t="s">
        <v>4</v>
      </c>
      <c r="E329" s="23" t="s">
        <v>341</v>
      </c>
      <c r="F329" s="86" t="s">
        <v>77</v>
      </c>
      <c r="G329" s="77">
        <v>2</v>
      </c>
      <c r="H329" s="77"/>
      <c r="I329" s="99"/>
      <c r="J329" s="99"/>
    </row>
    <row r="330" spans="1:11" ht="30" customHeight="1" outlineLevel="1">
      <c r="A330" s="88"/>
      <c r="B330" s="86" t="s">
        <v>53</v>
      </c>
      <c r="C330" s="86"/>
      <c r="D330" s="86" t="s">
        <v>4</v>
      </c>
      <c r="E330" s="23" t="s">
        <v>1056</v>
      </c>
      <c r="F330" s="86" t="s">
        <v>77</v>
      </c>
      <c r="G330" s="77">
        <v>3</v>
      </c>
      <c r="H330" s="77"/>
      <c r="I330" s="99"/>
      <c r="J330" s="99"/>
    </row>
    <row r="331" spans="1:11" ht="30" customHeight="1" outlineLevel="1">
      <c r="A331" s="88"/>
      <c r="B331" s="86" t="s">
        <v>54</v>
      </c>
      <c r="C331" s="86">
        <v>86904</v>
      </c>
      <c r="D331" s="86" t="s">
        <v>82</v>
      </c>
      <c r="E331" s="23" t="s">
        <v>490</v>
      </c>
      <c r="F331" s="86" t="s">
        <v>77</v>
      </c>
      <c r="G331" s="77">
        <v>3</v>
      </c>
      <c r="H331" s="77"/>
      <c r="I331" s="99"/>
      <c r="J331" s="99"/>
    </row>
    <row r="332" spans="1:11" ht="30" customHeight="1" outlineLevel="1">
      <c r="A332" s="88"/>
      <c r="B332" s="86" t="s">
        <v>55</v>
      </c>
      <c r="C332" s="86">
        <v>86919</v>
      </c>
      <c r="D332" s="86" t="s">
        <v>82</v>
      </c>
      <c r="E332" s="23" t="s">
        <v>496</v>
      </c>
      <c r="F332" s="86" t="s">
        <v>77</v>
      </c>
      <c r="G332" s="77">
        <v>5</v>
      </c>
      <c r="H332" s="77"/>
      <c r="I332" s="99"/>
      <c r="J332" s="99"/>
    </row>
    <row r="333" spans="1:11" ht="30" customHeight="1" outlineLevel="1">
      <c r="A333" s="88"/>
      <c r="B333" s="86" t="s">
        <v>247</v>
      </c>
      <c r="C333" s="86">
        <v>9535</v>
      </c>
      <c r="D333" s="86" t="s">
        <v>82</v>
      </c>
      <c r="E333" s="23" t="s">
        <v>140</v>
      </c>
      <c r="F333" s="86" t="s">
        <v>77</v>
      </c>
      <c r="G333" s="77">
        <v>10</v>
      </c>
      <c r="H333" s="77"/>
      <c r="I333" s="99"/>
      <c r="J333" s="99"/>
    </row>
    <row r="334" spans="1:11" ht="30" customHeight="1" outlineLevel="1">
      <c r="A334" s="88"/>
      <c r="B334" s="86" t="s">
        <v>56</v>
      </c>
      <c r="C334" s="79" t="s">
        <v>300</v>
      </c>
      <c r="D334" s="56" t="s">
        <v>104</v>
      </c>
      <c r="E334" s="23" t="s">
        <v>489</v>
      </c>
      <c r="F334" s="86" t="s">
        <v>77</v>
      </c>
      <c r="G334" s="77">
        <v>2</v>
      </c>
      <c r="H334" s="77"/>
      <c r="I334" s="99"/>
      <c r="J334" s="99"/>
    </row>
    <row r="335" spans="1:11" ht="20.100000000000001" customHeight="1" outlineLevel="1">
      <c r="A335" s="88"/>
      <c r="B335" s="86" t="s">
        <v>57</v>
      </c>
      <c r="C335" s="86"/>
      <c r="D335" s="86" t="s">
        <v>4</v>
      </c>
      <c r="E335" s="23" t="s">
        <v>1055</v>
      </c>
      <c r="F335" s="86" t="s">
        <v>77</v>
      </c>
      <c r="G335" s="77">
        <v>2</v>
      </c>
      <c r="H335" s="77"/>
      <c r="I335" s="99"/>
      <c r="J335" s="99"/>
    </row>
    <row r="336" spans="1:11" s="87" customFormat="1" ht="25.5" outlineLevel="1">
      <c r="A336" s="88"/>
      <c r="B336" s="86" t="s">
        <v>58</v>
      </c>
      <c r="C336" s="86"/>
      <c r="D336" s="86" t="s">
        <v>4</v>
      </c>
      <c r="E336" s="23" t="s">
        <v>1054</v>
      </c>
      <c r="F336" s="86" t="s">
        <v>77</v>
      </c>
      <c r="G336" s="77">
        <v>14</v>
      </c>
      <c r="H336" s="77"/>
      <c r="I336" s="99"/>
      <c r="J336" s="99"/>
      <c r="K336" s="1"/>
    </row>
    <row r="337" spans="1:11" s="87" customFormat="1" ht="30" customHeight="1" outlineLevel="1">
      <c r="A337" s="88"/>
      <c r="B337" s="86" t="s">
        <v>59</v>
      </c>
      <c r="C337" s="79"/>
      <c r="D337" s="79" t="s">
        <v>4</v>
      </c>
      <c r="E337" s="23" t="s">
        <v>1053</v>
      </c>
      <c r="F337" s="86" t="s">
        <v>61</v>
      </c>
      <c r="G337" s="77">
        <v>3</v>
      </c>
      <c r="H337" s="77"/>
      <c r="I337" s="99"/>
      <c r="J337" s="99"/>
      <c r="K337" s="1"/>
    </row>
    <row r="338" spans="1:11" s="87" customFormat="1" ht="20.100000000000001" customHeight="1" outlineLevel="1">
      <c r="A338" s="88"/>
      <c r="B338" s="86" t="s">
        <v>60</v>
      </c>
      <c r="C338" s="86"/>
      <c r="D338" s="86" t="s">
        <v>4</v>
      </c>
      <c r="E338" s="23" t="s">
        <v>1052</v>
      </c>
      <c r="F338" s="86" t="s">
        <v>77</v>
      </c>
      <c r="G338" s="77">
        <v>2</v>
      </c>
      <c r="H338" s="77"/>
      <c r="I338" s="99"/>
      <c r="J338" s="99"/>
      <c r="K338" s="1"/>
    </row>
    <row r="339" spans="1:11" ht="30" customHeight="1" outlineLevel="1">
      <c r="A339" s="88"/>
      <c r="B339" s="86" t="s">
        <v>891</v>
      </c>
      <c r="C339" s="86"/>
      <c r="D339" s="86" t="s">
        <v>4</v>
      </c>
      <c r="E339" s="23" t="s">
        <v>1051</v>
      </c>
      <c r="F339" s="86" t="s">
        <v>77</v>
      </c>
      <c r="G339" s="77">
        <v>2</v>
      </c>
      <c r="H339" s="77"/>
      <c r="I339" s="99"/>
      <c r="J339" s="99"/>
    </row>
    <row r="340" spans="1:11" ht="30" customHeight="1" outlineLevel="1">
      <c r="A340" s="88"/>
      <c r="B340" s="86" t="s">
        <v>248</v>
      </c>
      <c r="C340" s="86">
        <v>73663</v>
      </c>
      <c r="D340" s="86" t="s">
        <v>82</v>
      </c>
      <c r="E340" s="23" t="s">
        <v>141</v>
      </c>
      <c r="F340" s="86" t="s">
        <v>77</v>
      </c>
      <c r="G340" s="77">
        <v>10</v>
      </c>
      <c r="H340" s="77"/>
      <c r="I340" s="99"/>
      <c r="J340" s="99"/>
    </row>
    <row r="341" spans="1:11" ht="20.100000000000001" customHeight="1" outlineLevel="1">
      <c r="A341" s="88"/>
      <c r="B341" s="86" t="s">
        <v>249</v>
      </c>
      <c r="C341" s="86">
        <v>86909</v>
      </c>
      <c r="D341" s="86" t="s">
        <v>82</v>
      </c>
      <c r="E341" s="23" t="s">
        <v>144</v>
      </c>
      <c r="F341" s="86" t="s">
        <v>77</v>
      </c>
      <c r="G341" s="77">
        <v>12</v>
      </c>
      <c r="H341" s="77"/>
      <c r="I341" s="99"/>
      <c r="J341" s="99"/>
    </row>
    <row r="342" spans="1:11" ht="20.100000000000001" customHeight="1" outlineLevel="1">
      <c r="A342" s="88"/>
      <c r="B342" s="86" t="s">
        <v>250</v>
      </c>
      <c r="C342" s="86">
        <v>86916</v>
      </c>
      <c r="D342" s="86" t="s">
        <v>82</v>
      </c>
      <c r="E342" s="23" t="s">
        <v>495</v>
      </c>
      <c r="F342" s="86" t="s">
        <v>77</v>
      </c>
      <c r="G342" s="77">
        <v>11</v>
      </c>
      <c r="H342" s="77"/>
      <c r="I342" s="99"/>
      <c r="J342" s="99"/>
    </row>
    <row r="343" spans="1:11" ht="20.100000000000001" customHeight="1" outlineLevel="1">
      <c r="A343" s="88"/>
      <c r="B343" s="86" t="s">
        <v>491</v>
      </c>
      <c r="C343" s="86">
        <v>86906</v>
      </c>
      <c r="D343" s="86" t="s">
        <v>82</v>
      </c>
      <c r="E343" s="23" t="s">
        <v>138</v>
      </c>
      <c r="F343" s="86" t="s">
        <v>77</v>
      </c>
      <c r="G343" s="77">
        <v>19</v>
      </c>
      <c r="H343" s="77"/>
      <c r="I343" s="99"/>
      <c r="J343" s="99"/>
    </row>
    <row r="344" spans="1:11" ht="25.5" outlineLevel="1">
      <c r="A344" s="88"/>
      <c r="B344" s="86" t="s">
        <v>251</v>
      </c>
      <c r="C344" s="86"/>
      <c r="D344" s="86" t="s">
        <v>4</v>
      </c>
      <c r="E344" s="23" t="s">
        <v>1050</v>
      </c>
      <c r="F344" s="86" t="s">
        <v>77</v>
      </c>
      <c r="G344" s="77">
        <v>17</v>
      </c>
      <c r="H344" s="77"/>
      <c r="I344" s="99"/>
      <c r="J344" s="99"/>
    </row>
    <row r="345" spans="1:11" ht="25.5" outlineLevel="1">
      <c r="A345" s="88"/>
      <c r="B345" s="86" t="s">
        <v>252</v>
      </c>
      <c r="C345" s="56"/>
      <c r="D345" s="56" t="s">
        <v>4</v>
      </c>
      <c r="E345" s="23" t="s">
        <v>1049</v>
      </c>
      <c r="F345" s="86" t="s">
        <v>77</v>
      </c>
      <c r="G345" s="77">
        <v>13</v>
      </c>
      <c r="H345" s="77"/>
      <c r="I345" s="99"/>
      <c r="J345" s="99"/>
    </row>
    <row r="346" spans="1:11" ht="30" customHeight="1" outlineLevel="1">
      <c r="A346" s="88"/>
      <c r="B346" s="86" t="s">
        <v>253</v>
      </c>
      <c r="C346" s="86"/>
      <c r="D346" s="86" t="s">
        <v>4</v>
      </c>
      <c r="E346" s="23" t="s">
        <v>1048</v>
      </c>
      <c r="F346" s="86" t="s">
        <v>77</v>
      </c>
      <c r="G346" s="77">
        <v>6</v>
      </c>
      <c r="H346" s="77"/>
      <c r="I346" s="99"/>
      <c r="J346" s="99"/>
    </row>
    <row r="347" spans="1:11" ht="25.5" outlineLevel="1">
      <c r="A347" s="88"/>
      <c r="B347" s="86" t="s">
        <v>254</v>
      </c>
      <c r="C347" s="86"/>
      <c r="D347" s="86" t="s">
        <v>4</v>
      </c>
      <c r="E347" s="85" t="s">
        <v>1047</v>
      </c>
      <c r="F347" s="86" t="s">
        <v>77</v>
      </c>
      <c r="G347" s="77">
        <v>3</v>
      </c>
      <c r="H347" s="77"/>
      <c r="I347" s="99"/>
      <c r="J347" s="99"/>
    </row>
    <row r="348" spans="1:11" ht="25.5" outlineLevel="1">
      <c r="A348" s="88"/>
      <c r="B348" s="86" t="s">
        <v>492</v>
      </c>
      <c r="C348" s="86"/>
      <c r="D348" s="86" t="s">
        <v>4</v>
      </c>
      <c r="E348" s="85" t="s">
        <v>1046</v>
      </c>
      <c r="F348" s="86" t="s">
        <v>77</v>
      </c>
      <c r="G348" s="77">
        <v>1</v>
      </c>
      <c r="H348" s="77"/>
      <c r="I348" s="99"/>
      <c r="J348" s="99"/>
    </row>
    <row r="349" spans="1:11" ht="20.100000000000001" customHeight="1" outlineLevel="1">
      <c r="A349" s="88"/>
      <c r="B349" s="86" t="s">
        <v>493</v>
      </c>
      <c r="C349" s="86"/>
      <c r="D349" s="86" t="s">
        <v>4</v>
      </c>
      <c r="E349" s="23" t="s">
        <v>1045</v>
      </c>
      <c r="F349" s="86" t="s">
        <v>77</v>
      </c>
      <c r="G349" s="77">
        <v>10</v>
      </c>
      <c r="H349" s="77"/>
      <c r="I349" s="99"/>
      <c r="J349" s="99"/>
    </row>
    <row r="350" spans="1:11" ht="20.100000000000001" customHeight="1" outlineLevel="1">
      <c r="A350" s="88"/>
      <c r="B350" s="86" t="s">
        <v>1040</v>
      </c>
      <c r="C350" s="86"/>
      <c r="D350" s="86" t="s">
        <v>4</v>
      </c>
      <c r="E350" s="85" t="s">
        <v>1044</v>
      </c>
      <c r="F350" s="86" t="s">
        <v>77</v>
      </c>
      <c r="G350" s="77">
        <v>1</v>
      </c>
      <c r="H350" s="77"/>
      <c r="I350" s="99"/>
      <c r="J350" s="99"/>
    </row>
    <row r="351" spans="1:11" ht="20.100000000000001" customHeight="1" outlineLevel="1">
      <c r="A351" s="88"/>
      <c r="B351" s="86" t="s">
        <v>1041</v>
      </c>
      <c r="C351" s="86"/>
      <c r="D351" s="86" t="s">
        <v>4</v>
      </c>
      <c r="E351" s="85" t="s">
        <v>1043</v>
      </c>
      <c r="F351" s="86" t="s">
        <v>77</v>
      </c>
      <c r="G351" s="77">
        <v>94</v>
      </c>
      <c r="H351" s="77"/>
      <c r="I351" s="99"/>
      <c r="J351" s="99"/>
    </row>
    <row r="352" spans="1:11" ht="20.100000000000001" customHeight="1" outlineLevel="1">
      <c r="A352" s="88"/>
      <c r="B352" s="86" t="s">
        <v>1042</v>
      </c>
      <c r="C352" s="86" t="s">
        <v>304</v>
      </c>
      <c r="D352" s="86" t="s">
        <v>82</v>
      </c>
      <c r="E352" s="85" t="s">
        <v>497</v>
      </c>
      <c r="F352" s="86" t="s">
        <v>95</v>
      </c>
      <c r="G352" s="77">
        <v>9.9</v>
      </c>
      <c r="H352" s="77"/>
      <c r="I352" s="99"/>
      <c r="J352" s="99"/>
    </row>
    <row r="353" spans="1:11" ht="20.100000000000001" customHeight="1" outlineLevel="1">
      <c r="A353" s="88"/>
      <c r="B353" s="92"/>
      <c r="C353" s="93"/>
      <c r="D353" s="93"/>
      <c r="E353" s="93"/>
      <c r="F353" s="93"/>
      <c r="G353" s="93"/>
      <c r="H353" s="94" t="s">
        <v>227</v>
      </c>
      <c r="I353" s="17"/>
      <c r="J353" s="100">
        <f>SUM(J322:J352)</f>
        <v>0</v>
      </c>
    </row>
    <row r="354" spans="1:11" ht="20.100000000000001" customHeight="1">
      <c r="A354" s="88"/>
      <c r="B354" s="88"/>
      <c r="C354" s="88"/>
      <c r="D354" s="88"/>
      <c r="E354" s="26"/>
      <c r="F354" s="88"/>
      <c r="G354" s="50"/>
      <c r="H354" s="49"/>
      <c r="I354" s="8"/>
      <c r="J354" s="89"/>
    </row>
    <row r="355" spans="1:11" ht="20.100000000000001" customHeight="1">
      <c r="A355" s="88"/>
      <c r="B355" s="43">
        <v>16</v>
      </c>
      <c r="C355" s="54"/>
      <c r="D355" s="54"/>
      <c r="E355" s="21" t="s">
        <v>223</v>
      </c>
      <c r="F355" s="21"/>
      <c r="G355" s="54"/>
      <c r="H355" s="54"/>
      <c r="I355" s="21"/>
      <c r="J355" s="90">
        <f>J377</f>
        <v>0</v>
      </c>
    </row>
    <row r="356" spans="1:11" ht="20.100000000000001" customHeight="1" outlineLevel="1">
      <c r="A356" s="88"/>
      <c r="B356" s="86" t="s">
        <v>255</v>
      </c>
      <c r="C356" s="86" t="s">
        <v>309</v>
      </c>
      <c r="D356" s="86" t="s">
        <v>82</v>
      </c>
      <c r="E356" s="85" t="s">
        <v>402</v>
      </c>
      <c r="F356" s="86" t="s">
        <v>80</v>
      </c>
      <c r="G356" s="77">
        <v>0.78</v>
      </c>
      <c r="H356" s="77"/>
      <c r="I356" s="99"/>
      <c r="J356" s="99"/>
    </row>
    <row r="357" spans="1:11" ht="20.100000000000001" customHeight="1" outlineLevel="1">
      <c r="A357" s="88"/>
      <c r="B357" s="86" t="s">
        <v>256</v>
      </c>
      <c r="C357" s="86">
        <v>85014</v>
      </c>
      <c r="D357" s="86" t="s">
        <v>82</v>
      </c>
      <c r="E357" s="85" t="s">
        <v>509</v>
      </c>
      <c r="F357" s="86" t="s">
        <v>83</v>
      </c>
      <c r="G357" s="77">
        <v>0.32</v>
      </c>
      <c r="H357" s="77"/>
      <c r="I357" s="99"/>
      <c r="J357" s="99"/>
    </row>
    <row r="358" spans="1:11" ht="20.100000000000001" customHeight="1" outlineLevel="1">
      <c r="A358" s="88"/>
      <c r="B358" s="86" t="s">
        <v>257</v>
      </c>
      <c r="C358" s="86" t="s">
        <v>203</v>
      </c>
      <c r="D358" s="86" t="s">
        <v>82</v>
      </c>
      <c r="E358" s="85" t="s">
        <v>866</v>
      </c>
      <c r="F358" s="86" t="s">
        <v>95</v>
      </c>
      <c r="G358" s="77">
        <v>22</v>
      </c>
      <c r="H358" s="77"/>
      <c r="I358" s="99"/>
      <c r="J358" s="99"/>
    </row>
    <row r="359" spans="1:11" ht="20.100000000000001" customHeight="1" outlineLevel="1" collapsed="1">
      <c r="A359" s="88"/>
      <c r="B359" s="86" t="s">
        <v>258</v>
      </c>
      <c r="C359" s="86" t="s">
        <v>414</v>
      </c>
      <c r="D359" s="86" t="s">
        <v>104</v>
      </c>
      <c r="E359" s="85" t="s">
        <v>413</v>
      </c>
      <c r="F359" s="86" t="s">
        <v>95</v>
      </c>
      <c r="G359" s="77">
        <v>22</v>
      </c>
      <c r="H359" s="77"/>
      <c r="I359" s="99"/>
      <c r="J359" s="99"/>
    </row>
    <row r="360" spans="1:11" ht="20.100000000000001" customHeight="1" outlineLevel="1">
      <c r="A360" s="88"/>
      <c r="B360" s="86" t="s">
        <v>259</v>
      </c>
      <c r="C360" s="86"/>
      <c r="D360" s="86" t="s">
        <v>4</v>
      </c>
      <c r="E360" s="85" t="s">
        <v>510</v>
      </c>
      <c r="F360" s="86" t="s">
        <v>77</v>
      </c>
      <c r="G360" s="77">
        <v>2</v>
      </c>
      <c r="H360" s="77"/>
      <c r="I360" s="99"/>
      <c r="J360" s="99"/>
    </row>
    <row r="361" spans="1:11" ht="20.100000000000001" customHeight="1" outlineLevel="1">
      <c r="A361" s="88"/>
      <c r="B361" s="86" t="s">
        <v>260</v>
      </c>
      <c r="C361" s="86"/>
      <c r="D361" s="86" t="s">
        <v>4</v>
      </c>
      <c r="E361" s="85" t="s">
        <v>147</v>
      </c>
      <c r="F361" s="86" t="s">
        <v>77</v>
      </c>
      <c r="G361" s="77">
        <v>4</v>
      </c>
      <c r="H361" s="77"/>
      <c r="I361" s="99"/>
      <c r="J361" s="99"/>
    </row>
    <row r="362" spans="1:11" s="87" customFormat="1" ht="20.100000000000001" customHeight="1" outlineLevel="1">
      <c r="A362" s="88"/>
      <c r="B362" s="86" t="s">
        <v>261</v>
      </c>
      <c r="C362" s="86"/>
      <c r="D362" s="86" t="s">
        <v>4</v>
      </c>
      <c r="E362" s="85" t="s">
        <v>389</v>
      </c>
      <c r="F362" s="86" t="s">
        <v>77</v>
      </c>
      <c r="G362" s="77">
        <v>3</v>
      </c>
      <c r="H362" s="77"/>
      <c r="I362" s="99"/>
      <c r="J362" s="99"/>
      <c r="K362" s="1"/>
    </row>
    <row r="363" spans="1:11" s="87" customFormat="1" ht="20.100000000000001" customHeight="1" outlineLevel="1">
      <c r="A363" s="88"/>
      <c r="B363" s="86" t="s">
        <v>262</v>
      </c>
      <c r="C363" s="86"/>
      <c r="D363" s="86" t="s">
        <v>4</v>
      </c>
      <c r="E363" s="85" t="s">
        <v>390</v>
      </c>
      <c r="F363" s="86" t="s">
        <v>77</v>
      </c>
      <c r="G363" s="77">
        <v>6</v>
      </c>
      <c r="H363" s="77"/>
      <c r="I363" s="99"/>
      <c r="J363" s="99"/>
      <c r="K363" s="1"/>
    </row>
    <row r="364" spans="1:11" s="87" customFormat="1" ht="20.100000000000001" customHeight="1" outlineLevel="1">
      <c r="A364" s="88"/>
      <c r="B364" s="86" t="s">
        <v>385</v>
      </c>
      <c r="C364" s="86"/>
      <c r="D364" s="86" t="s">
        <v>4</v>
      </c>
      <c r="E364" s="85" t="s">
        <v>393</v>
      </c>
      <c r="F364" s="86" t="s">
        <v>77</v>
      </c>
      <c r="G364" s="77">
        <v>4</v>
      </c>
      <c r="H364" s="77"/>
      <c r="I364" s="99"/>
      <c r="J364" s="99"/>
      <c r="K364" s="1"/>
    </row>
    <row r="365" spans="1:11" s="87" customFormat="1" ht="20.100000000000001" customHeight="1" outlineLevel="1">
      <c r="A365" s="88"/>
      <c r="B365" s="86" t="s">
        <v>386</v>
      </c>
      <c r="C365" s="86"/>
      <c r="D365" s="86" t="s">
        <v>4</v>
      </c>
      <c r="E365" s="85" t="s">
        <v>399</v>
      </c>
      <c r="F365" s="86" t="s">
        <v>77</v>
      </c>
      <c r="G365" s="77">
        <v>4</v>
      </c>
      <c r="H365" s="77"/>
      <c r="I365" s="99"/>
      <c r="J365" s="99"/>
      <c r="K365" s="1"/>
    </row>
    <row r="366" spans="1:11" s="87" customFormat="1" ht="20.100000000000001" customHeight="1" outlineLevel="1">
      <c r="A366" s="88"/>
      <c r="B366" s="86" t="s">
        <v>403</v>
      </c>
      <c r="C366" s="86"/>
      <c r="D366" s="86" t="s">
        <v>4</v>
      </c>
      <c r="E366" s="85" t="s">
        <v>391</v>
      </c>
      <c r="F366" s="86" t="s">
        <v>77</v>
      </c>
      <c r="G366" s="77">
        <v>1</v>
      </c>
      <c r="H366" s="77"/>
      <c r="I366" s="99"/>
      <c r="J366" s="99"/>
      <c r="K366" s="1"/>
    </row>
    <row r="367" spans="1:11" s="87" customFormat="1" ht="20.100000000000001" customHeight="1" outlineLevel="1">
      <c r="A367" s="88"/>
      <c r="B367" s="86" t="s">
        <v>404</v>
      </c>
      <c r="C367" s="86"/>
      <c r="D367" s="86" t="s">
        <v>4</v>
      </c>
      <c r="E367" s="85" t="s">
        <v>392</v>
      </c>
      <c r="F367" s="86" t="s">
        <v>77</v>
      </c>
      <c r="G367" s="77">
        <v>1</v>
      </c>
      <c r="H367" s="77"/>
      <c r="I367" s="99"/>
      <c r="J367" s="99"/>
      <c r="K367" s="1"/>
    </row>
    <row r="368" spans="1:11" s="87" customFormat="1" ht="20.100000000000001" customHeight="1" outlineLevel="1">
      <c r="A368" s="88"/>
      <c r="B368" s="86" t="s">
        <v>405</v>
      </c>
      <c r="C368" s="86"/>
      <c r="D368" s="86" t="s">
        <v>4</v>
      </c>
      <c r="E368" s="85" t="s">
        <v>394</v>
      </c>
      <c r="F368" s="86" t="s">
        <v>77</v>
      </c>
      <c r="G368" s="77">
        <v>2</v>
      </c>
      <c r="H368" s="77"/>
      <c r="I368" s="99"/>
      <c r="J368" s="99"/>
      <c r="K368" s="1"/>
    </row>
    <row r="369" spans="1:11" s="87" customFormat="1" ht="20.100000000000001" customHeight="1" outlineLevel="1">
      <c r="A369" s="88"/>
      <c r="B369" s="86" t="s">
        <v>406</v>
      </c>
      <c r="C369" s="86"/>
      <c r="D369" s="86" t="s">
        <v>4</v>
      </c>
      <c r="E369" s="85" t="s">
        <v>398</v>
      </c>
      <c r="F369" s="86" t="s">
        <v>77</v>
      </c>
      <c r="G369" s="77">
        <v>2</v>
      </c>
      <c r="H369" s="77"/>
      <c r="I369" s="99"/>
      <c r="J369" s="99"/>
      <c r="K369" s="1"/>
    </row>
    <row r="370" spans="1:11" s="87" customFormat="1" ht="20.100000000000001" customHeight="1" outlineLevel="1">
      <c r="A370" s="88"/>
      <c r="B370" s="86" t="s">
        <v>407</v>
      </c>
      <c r="C370" s="86"/>
      <c r="D370" s="86" t="s">
        <v>4</v>
      </c>
      <c r="E370" s="85" t="s">
        <v>400</v>
      </c>
      <c r="F370" s="86" t="s">
        <v>77</v>
      </c>
      <c r="G370" s="77">
        <v>2</v>
      </c>
      <c r="H370" s="77"/>
      <c r="I370" s="99"/>
      <c r="J370" s="99"/>
      <c r="K370" s="1"/>
    </row>
    <row r="371" spans="1:11" s="87" customFormat="1" ht="20.100000000000001" customHeight="1" outlineLevel="1">
      <c r="A371" s="88"/>
      <c r="B371" s="86" t="s">
        <v>408</v>
      </c>
      <c r="C371" s="86"/>
      <c r="D371" s="86" t="s">
        <v>4</v>
      </c>
      <c r="E371" s="85" t="s">
        <v>395</v>
      </c>
      <c r="F371" s="86" t="s">
        <v>77</v>
      </c>
      <c r="G371" s="77">
        <v>1</v>
      </c>
      <c r="H371" s="77"/>
      <c r="I371" s="99"/>
      <c r="J371" s="99"/>
      <c r="K371" s="1"/>
    </row>
    <row r="372" spans="1:11" s="87" customFormat="1" ht="20.100000000000001" customHeight="1" outlineLevel="1">
      <c r="A372" s="88"/>
      <c r="B372" s="86" t="s">
        <v>409</v>
      </c>
      <c r="C372" s="86"/>
      <c r="D372" s="86" t="s">
        <v>4</v>
      </c>
      <c r="E372" s="85" t="s">
        <v>401</v>
      </c>
      <c r="F372" s="86" t="s">
        <v>77</v>
      </c>
      <c r="G372" s="77">
        <v>1</v>
      </c>
      <c r="H372" s="77"/>
      <c r="I372" s="99"/>
      <c r="J372" s="99"/>
      <c r="K372" s="1"/>
    </row>
    <row r="373" spans="1:11" s="87" customFormat="1" ht="20.100000000000001" customHeight="1" outlineLevel="1">
      <c r="A373" s="88"/>
      <c r="B373" s="86" t="s">
        <v>410</v>
      </c>
      <c r="C373" s="86"/>
      <c r="D373" s="86" t="s">
        <v>4</v>
      </c>
      <c r="E373" s="85" t="s">
        <v>396</v>
      </c>
      <c r="F373" s="86" t="s">
        <v>95</v>
      </c>
      <c r="G373" s="77">
        <v>2</v>
      </c>
      <c r="H373" s="77"/>
      <c r="I373" s="99"/>
      <c r="J373" s="99"/>
      <c r="K373" s="1"/>
    </row>
    <row r="374" spans="1:11" s="87" customFormat="1" ht="20.100000000000001" customHeight="1" outlineLevel="1">
      <c r="A374" s="88"/>
      <c r="B374" s="86" t="s">
        <v>1084</v>
      </c>
      <c r="C374" s="86"/>
      <c r="D374" s="86" t="s">
        <v>4</v>
      </c>
      <c r="E374" s="85" t="s">
        <v>397</v>
      </c>
      <c r="F374" s="86" t="s">
        <v>77</v>
      </c>
      <c r="G374" s="77">
        <v>2</v>
      </c>
      <c r="H374" s="77"/>
      <c r="I374" s="99"/>
      <c r="J374" s="99"/>
      <c r="K374" s="1"/>
    </row>
    <row r="375" spans="1:11" s="87" customFormat="1" ht="20.100000000000001" customHeight="1" outlineLevel="1">
      <c r="A375" s="88"/>
      <c r="B375" s="86" t="s">
        <v>411</v>
      </c>
      <c r="C375" s="86"/>
      <c r="D375" s="86" t="s">
        <v>4</v>
      </c>
      <c r="E375" s="85" t="s">
        <v>387</v>
      </c>
      <c r="F375" s="86" t="s">
        <v>77</v>
      </c>
      <c r="G375" s="77">
        <v>1</v>
      </c>
      <c r="H375" s="77"/>
      <c r="I375" s="99"/>
      <c r="J375" s="99"/>
      <c r="K375" s="1"/>
    </row>
    <row r="376" spans="1:11" s="87" customFormat="1" ht="20.100000000000001" customHeight="1" outlineLevel="1">
      <c r="A376" s="88"/>
      <c r="B376" s="86" t="s">
        <v>412</v>
      </c>
      <c r="C376" s="56"/>
      <c r="D376" s="56" t="s">
        <v>4</v>
      </c>
      <c r="E376" s="85" t="s">
        <v>388</v>
      </c>
      <c r="F376" s="86" t="s">
        <v>77</v>
      </c>
      <c r="G376" s="77">
        <v>1</v>
      </c>
      <c r="H376" s="77"/>
      <c r="I376" s="99"/>
      <c r="J376" s="99"/>
      <c r="K376" s="1"/>
    </row>
    <row r="377" spans="1:11" s="87" customFormat="1" ht="20.100000000000001" customHeight="1" outlineLevel="1">
      <c r="A377" s="88"/>
      <c r="B377" s="92"/>
      <c r="C377" s="93"/>
      <c r="D377" s="93"/>
      <c r="E377" s="93"/>
      <c r="F377" s="93"/>
      <c r="G377" s="93"/>
      <c r="H377" s="94" t="s">
        <v>227</v>
      </c>
      <c r="I377" s="17"/>
      <c r="J377" s="100">
        <f>SUM(J356:J376)</f>
        <v>0</v>
      </c>
      <c r="K377" s="1"/>
    </row>
    <row r="378" spans="1:11" s="87" customFormat="1" ht="20.100000000000001" customHeight="1">
      <c r="A378" s="88"/>
      <c r="B378" s="88"/>
      <c r="C378" s="88"/>
      <c r="D378" s="88"/>
      <c r="E378" s="26"/>
      <c r="F378" s="88"/>
      <c r="G378" s="50"/>
      <c r="H378" s="49"/>
      <c r="I378" s="8"/>
      <c r="J378" s="89"/>
      <c r="K378" s="1"/>
    </row>
    <row r="379" spans="1:11" s="87" customFormat="1" ht="20.100000000000001" customHeight="1">
      <c r="A379" s="88"/>
      <c r="B379" s="43">
        <v>17</v>
      </c>
      <c r="C379" s="43"/>
      <c r="D379" s="43"/>
      <c r="E379" s="21" t="s">
        <v>224</v>
      </c>
      <c r="F379" s="21"/>
      <c r="G379" s="54"/>
      <c r="H379" s="54"/>
      <c r="I379" s="21"/>
      <c r="J379" s="90">
        <f>J409</f>
        <v>0</v>
      </c>
      <c r="K379" s="1"/>
    </row>
    <row r="380" spans="1:11" s="87" customFormat="1" ht="20.100000000000001" customHeight="1" outlineLevel="1">
      <c r="A380" s="88"/>
      <c r="B380" s="86" t="s">
        <v>19</v>
      </c>
      <c r="C380" s="86">
        <v>72553</v>
      </c>
      <c r="D380" s="86" t="s">
        <v>82</v>
      </c>
      <c r="E380" s="85" t="s">
        <v>599</v>
      </c>
      <c r="F380" s="86" t="s">
        <v>77</v>
      </c>
      <c r="G380" s="77">
        <v>5</v>
      </c>
      <c r="H380" s="77"/>
      <c r="I380" s="99"/>
      <c r="J380" s="99"/>
      <c r="K380" s="1"/>
    </row>
    <row r="381" spans="1:11" ht="20.100000000000001" customHeight="1" outlineLevel="1">
      <c r="A381" s="88"/>
      <c r="B381" s="86" t="s">
        <v>63</v>
      </c>
      <c r="C381" s="86">
        <v>72554</v>
      </c>
      <c r="D381" s="86" t="s">
        <v>82</v>
      </c>
      <c r="E381" s="85" t="s">
        <v>600</v>
      </c>
      <c r="F381" s="86" t="s">
        <v>77</v>
      </c>
      <c r="G381" s="77">
        <v>1</v>
      </c>
      <c r="H381" s="77"/>
      <c r="I381" s="99"/>
      <c r="J381" s="99"/>
    </row>
    <row r="382" spans="1:11" ht="20.100000000000001" customHeight="1" outlineLevel="1">
      <c r="A382" s="88"/>
      <c r="B382" s="86" t="s">
        <v>64</v>
      </c>
      <c r="C382" s="86">
        <v>72297</v>
      </c>
      <c r="D382" s="86" t="s">
        <v>82</v>
      </c>
      <c r="E382" s="85" t="s">
        <v>601</v>
      </c>
      <c r="F382" s="86" t="s">
        <v>77</v>
      </c>
      <c r="G382" s="77">
        <v>2</v>
      </c>
      <c r="H382" s="77"/>
      <c r="I382" s="99"/>
      <c r="J382" s="99"/>
    </row>
    <row r="383" spans="1:11" ht="20.100000000000001" customHeight="1" outlineLevel="1">
      <c r="A383" s="88"/>
      <c r="B383" s="86" t="s">
        <v>176</v>
      </c>
      <c r="C383" s="86">
        <v>72297</v>
      </c>
      <c r="D383" s="86" t="s">
        <v>82</v>
      </c>
      <c r="E383" s="85" t="s">
        <v>602</v>
      </c>
      <c r="F383" s="86" t="s">
        <v>77</v>
      </c>
      <c r="G383" s="77">
        <v>10</v>
      </c>
      <c r="H383" s="77"/>
      <c r="I383" s="99"/>
      <c r="J383" s="99"/>
    </row>
    <row r="384" spans="1:11" s="87" customFormat="1" ht="20.100000000000001" customHeight="1" outlineLevel="1">
      <c r="A384" s="88"/>
      <c r="B384" s="86" t="s">
        <v>177</v>
      </c>
      <c r="C384" s="14"/>
      <c r="D384" s="86" t="s">
        <v>4</v>
      </c>
      <c r="E384" s="85" t="s">
        <v>648</v>
      </c>
      <c r="F384" s="86" t="s">
        <v>77</v>
      </c>
      <c r="G384" s="77">
        <v>1</v>
      </c>
      <c r="H384" s="77"/>
      <c r="I384" s="99"/>
      <c r="J384" s="99"/>
      <c r="K384" s="1"/>
    </row>
    <row r="385" spans="1:11" s="87" customFormat="1" ht="20.100000000000001" customHeight="1" outlineLevel="1">
      <c r="A385" s="88"/>
      <c r="B385" s="86" t="s">
        <v>178</v>
      </c>
      <c r="C385" s="86">
        <v>72677</v>
      </c>
      <c r="D385" s="86" t="s">
        <v>82</v>
      </c>
      <c r="E385" s="85" t="s">
        <v>603</v>
      </c>
      <c r="F385" s="86" t="s">
        <v>77</v>
      </c>
      <c r="G385" s="77">
        <v>11</v>
      </c>
      <c r="H385" s="77"/>
      <c r="I385" s="99"/>
      <c r="J385" s="99"/>
      <c r="K385" s="1"/>
    </row>
    <row r="386" spans="1:11" s="87" customFormat="1" ht="20.100000000000001" customHeight="1" outlineLevel="1">
      <c r="A386" s="88"/>
      <c r="B386" s="86" t="s">
        <v>263</v>
      </c>
      <c r="C386" s="86">
        <v>72715</v>
      </c>
      <c r="D386" s="86" t="s">
        <v>82</v>
      </c>
      <c r="E386" s="85" t="s">
        <v>604</v>
      </c>
      <c r="F386" s="86" t="s">
        <v>77</v>
      </c>
      <c r="G386" s="77">
        <v>2</v>
      </c>
      <c r="H386" s="77"/>
      <c r="I386" s="99"/>
      <c r="J386" s="99"/>
      <c r="K386" s="1"/>
    </row>
    <row r="387" spans="1:11" s="87" customFormat="1" ht="20.100000000000001" customHeight="1" outlineLevel="1">
      <c r="A387" s="88"/>
      <c r="B387" s="86" t="s">
        <v>264</v>
      </c>
      <c r="C387" s="86" t="s">
        <v>326</v>
      </c>
      <c r="D387" s="86" t="s">
        <v>82</v>
      </c>
      <c r="E387" s="85" t="s">
        <v>605</v>
      </c>
      <c r="F387" s="86" t="s">
        <v>95</v>
      </c>
      <c r="G387" s="77">
        <v>61.56</v>
      </c>
      <c r="H387" s="77"/>
      <c r="I387" s="99"/>
      <c r="J387" s="99"/>
      <c r="K387" s="1"/>
    </row>
    <row r="388" spans="1:11" s="87" customFormat="1" ht="20.100000000000001" customHeight="1" outlineLevel="1">
      <c r="A388" s="88"/>
      <c r="B388" s="86" t="s">
        <v>344</v>
      </c>
      <c r="C388" s="29"/>
      <c r="D388" s="86" t="s">
        <v>4</v>
      </c>
      <c r="E388" s="85" t="s">
        <v>606</v>
      </c>
      <c r="F388" s="86" t="s">
        <v>77</v>
      </c>
      <c r="G388" s="77">
        <v>3</v>
      </c>
      <c r="H388" s="77"/>
      <c r="I388" s="99"/>
      <c r="J388" s="99"/>
      <c r="K388" s="1"/>
    </row>
    <row r="389" spans="1:11" s="87" customFormat="1" ht="20.100000000000001" customHeight="1" outlineLevel="1">
      <c r="A389" s="88"/>
      <c r="B389" s="86" t="s">
        <v>345</v>
      </c>
      <c r="C389" s="29"/>
      <c r="D389" s="86" t="s">
        <v>4</v>
      </c>
      <c r="E389" s="85" t="s">
        <v>946</v>
      </c>
      <c r="F389" s="86" t="s">
        <v>77</v>
      </c>
      <c r="G389" s="77">
        <v>2</v>
      </c>
      <c r="H389" s="77"/>
      <c r="I389" s="99"/>
      <c r="J389" s="99"/>
      <c r="K389" s="1"/>
    </row>
    <row r="390" spans="1:11" s="87" customFormat="1" ht="20.100000000000001" customHeight="1" outlineLevel="1">
      <c r="A390" s="88"/>
      <c r="B390" s="86" t="s">
        <v>346</v>
      </c>
      <c r="C390" s="29"/>
      <c r="D390" s="86" t="s">
        <v>4</v>
      </c>
      <c r="E390" s="85" t="s">
        <v>607</v>
      </c>
      <c r="F390" s="86" t="s">
        <v>77</v>
      </c>
      <c r="G390" s="77">
        <v>2</v>
      </c>
      <c r="H390" s="77"/>
      <c r="I390" s="99"/>
      <c r="J390" s="99"/>
      <c r="K390" s="1"/>
    </row>
    <row r="391" spans="1:11" s="87" customFormat="1" ht="20.100000000000001" customHeight="1" outlineLevel="1">
      <c r="A391" s="88"/>
      <c r="B391" s="86" t="s">
        <v>347</v>
      </c>
      <c r="C391" s="29"/>
      <c r="D391" s="86" t="s">
        <v>4</v>
      </c>
      <c r="E391" s="85" t="s">
        <v>608</v>
      </c>
      <c r="F391" s="86" t="s">
        <v>77</v>
      </c>
      <c r="G391" s="77">
        <v>2</v>
      </c>
      <c r="H391" s="77"/>
      <c r="I391" s="99"/>
      <c r="J391" s="99"/>
      <c r="K391" s="1"/>
    </row>
    <row r="392" spans="1:11" s="87" customFormat="1" ht="20.100000000000001" customHeight="1" outlineLevel="1">
      <c r="A392" s="88"/>
      <c r="B392" s="86" t="s">
        <v>348</v>
      </c>
      <c r="C392" s="29"/>
      <c r="D392" s="86" t="s">
        <v>4</v>
      </c>
      <c r="E392" s="85" t="s">
        <v>941</v>
      </c>
      <c r="F392" s="86" t="s">
        <v>77</v>
      </c>
      <c r="G392" s="77">
        <v>4</v>
      </c>
      <c r="H392" s="77"/>
      <c r="I392" s="99"/>
      <c r="J392" s="99"/>
      <c r="K392" s="1"/>
    </row>
    <row r="393" spans="1:11" s="87" customFormat="1" ht="20.100000000000001" customHeight="1" outlineLevel="1">
      <c r="A393" s="88"/>
      <c r="B393" s="86" t="s">
        <v>349</v>
      </c>
      <c r="C393" s="86">
        <v>72677</v>
      </c>
      <c r="D393" s="86" t="s">
        <v>82</v>
      </c>
      <c r="E393" s="85" t="s">
        <v>609</v>
      </c>
      <c r="F393" s="86" t="s">
        <v>77</v>
      </c>
      <c r="G393" s="77">
        <v>2</v>
      </c>
      <c r="H393" s="77"/>
      <c r="I393" s="99"/>
      <c r="J393" s="99"/>
      <c r="K393" s="1"/>
    </row>
    <row r="394" spans="1:11" s="87" customFormat="1" ht="20.100000000000001" customHeight="1" outlineLevel="1">
      <c r="A394" s="88"/>
      <c r="B394" s="86" t="s">
        <v>350</v>
      </c>
      <c r="C394" s="86"/>
      <c r="D394" s="86" t="s">
        <v>4</v>
      </c>
      <c r="E394" s="85" t="s">
        <v>892</v>
      </c>
      <c r="F394" s="86" t="s">
        <v>77</v>
      </c>
      <c r="G394" s="77">
        <v>4</v>
      </c>
      <c r="H394" s="77"/>
      <c r="I394" s="99"/>
      <c r="J394" s="99"/>
      <c r="K394" s="1"/>
    </row>
    <row r="395" spans="1:11" s="87" customFormat="1" ht="20.100000000000001" customHeight="1" outlineLevel="1">
      <c r="A395" s="88"/>
      <c r="B395" s="86" t="s">
        <v>351</v>
      </c>
      <c r="C395" s="29"/>
      <c r="D395" s="86" t="s">
        <v>4</v>
      </c>
      <c r="E395" s="85" t="s">
        <v>610</v>
      </c>
      <c r="F395" s="86" t="s">
        <v>77</v>
      </c>
      <c r="G395" s="77">
        <v>2</v>
      </c>
      <c r="H395" s="77"/>
      <c r="I395" s="99"/>
      <c r="J395" s="99"/>
      <c r="K395" s="1"/>
    </row>
    <row r="396" spans="1:11" s="87" customFormat="1" ht="20.100000000000001" customHeight="1" outlineLevel="1">
      <c r="A396" s="88"/>
      <c r="B396" s="86" t="s">
        <v>352</v>
      </c>
      <c r="C396" s="29"/>
      <c r="D396" s="86" t="s">
        <v>4</v>
      </c>
      <c r="E396" s="85" t="s">
        <v>611</v>
      </c>
      <c r="F396" s="86" t="s">
        <v>77</v>
      </c>
      <c r="G396" s="77">
        <v>2</v>
      </c>
      <c r="H396" s="77"/>
      <c r="I396" s="99"/>
      <c r="J396" s="99"/>
      <c r="K396" s="1"/>
    </row>
    <row r="397" spans="1:11" s="87" customFormat="1" ht="20.100000000000001" customHeight="1" outlineLevel="1">
      <c r="A397" s="88"/>
      <c r="B397" s="86" t="s">
        <v>353</v>
      </c>
      <c r="C397" s="29"/>
      <c r="D397" s="86" t="s">
        <v>4</v>
      </c>
      <c r="E397" s="85" t="s">
        <v>612</v>
      </c>
      <c r="F397" s="86" t="s">
        <v>77</v>
      </c>
      <c r="G397" s="77">
        <v>2</v>
      </c>
      <c r="H397" s="77"/>
      <c r="I397" s="99"/>
      <c r="J397" s="99"/>
      <c r="K397" s="1"/>
    </row>
    <row r="398" spans="1:11" s="87" customFormat="1" ht="20.100000000000001" customHeight="1" outlineLevel="1">
      <c r="A398" s="88"/>
      <c r="B398" s="86" t="s">
        <v>354</v>
      </c>
      <c r="C398" s="86">
        <v>84798</v>
      </c>
      <c r="D398" s="86" t="s">
        <v>82</v>
      </c>
      <c r="E398" s="85" t="s">
        <v>867</v>
      </c>
      <c r="F398" s="86" t="s">
        <v>77</v>
      </c>
      <c r="G398" s="77">
        <v>1</v>
      </c>
      <c r="H398" s="77"/>
      <c r="I398" s="99"/>
      <c r="J398" s="99"/>
      <c r="K398" s="1"/>
    </row>
    <row r="399" spans="1:11" s="87" customFormat="1" ht="20.100000000000001" customHeight="1" outlineLevel="1">
      <c r="A399" s="88"/>
      <c r="B399" s="86" t="s">
        <v>355</v>
      </c>
      <c r="C399" s="29"/>
      <c r="D399" s="86" t="s">
        <v>4</v>
      </c>
      <c r="E399" s="85" t="s">
        <v>613</v>
      </c>
      <c r="F399" s="86" t="s">
        <v>77</v>
      </c>
      <c r="G399" s="77">
        <v>5</v>
      </c>
      <c r="H399" s="77"/>
      <c r="I399" s="99"/>
      <c r="J399" s="99"/>
      <c r="K399" s="1"/>
    </row>
    <row r="400" spans="1:11" s="87" customFormat="1" ht="20.100000000000001" customHeight="1" outlineLevel="1">
      <c r="A400" s="88"/>
      <c r="B400" s="86" t="s">
        <v>356</v>
      </c>
      <c r="C400" s="86" t="s">
        <v>328</v>
      </c>
      <c r="D400" s="86" t="s">
        <v>82</v>
      </c>
      <c r="E400" s="85" t="s">
        <v>614</v>
      </c>
      <c r="F400" s="86" t="s">
        <v>77</v>
      </c>
      <c r="G400" s="77">
        <v>2</v>
      </c>
      <c r="H400" s="77"/>
      <c r="I400" s="99"/>
      <c r="J400" s="99"/>
      <c r="K400" s="1"/>
    </row>
    <row r="401" spans="1:11" s="87" customFormat="1" ht="20.100000000000001" customHeight="1" outlineLevel="1">
      <c r="A401" s="88"/>
      <c r="B401" s="86" t="s">
        <v>357</v>
      </c>
      <c r="C401" s="56" t="s">
        <v>868</v>
      </c>
      <c r="D401" s="56" t="s">
        <v>662</v>
      </c>
      <c r="E401" s="85" t="s">
        <v>368</v>
      </c>
      <c r="F401" s="86" t="s">
        <v>77</v>
      </c>
      <c r="G401" s="77">
        <v>20</v>
      </c>
      <c r="H401" s="77"/>
      <c r="I401" s="99"/>
      <c r="J401" s="99"/>
      <c r="K401" s="1"/>
    </row>
    <row r="402" spans="1:11" s="87" customFormat="1" ht="20.100000000000001" customHeight="1" outlineLevel="1">
      <c r="A402" s="88"/>
      <c r="B402" s="86" t="s">
        <v>358</v>
      </c>
      <c r="C402" s="79">
        <v>72947</v>
      </c>
      <c r="D402" s="56" t="s">
        <v>82</v>
      </c>
      <c r="E402" s="85" t="s">
        <v>415</v>
      </c>
      <c r="F402" s="86" t="s">
        <v>83</v>
      </c>
      <c r="G402" s="77">
        <v>6</v>
      </c>
      <c r="H402" s="77"/>
      <c r="I402" s="99"/>
      <c r="J402" s="99"/>
      <c r="K402" s="1"/>
    </row>
    <row r="403" spans="1:11" s="87" customFormat="1" ht="20.100000000000001" customHeight="1" outlineLevel="1">
      <c r="A403" s="88"/>
      <c r="B403" s="86" t="s">
        <v>359</v>
      </c>
      <c r="C403" s="79">
        <v>72947</v>
      </c>
      <c r="D403" s="56" t="s">
        <v>82</v>
      </c>
      <c r="E403" s="85" t="s">
        <v>148</v>
      </c>
      <c r="F403" s="86" t="s">
        <v>83</v>
      </c>
      <c r="G403" s="77">
        <v>2</v>
      </c>
      <c r="H403" s="77"/>
      <c r="I403" s="99"/>
      <c r="J403" s="99"/>
      <c r="K403" s="1"/>
    </row>
    <row r="404" spans="1:11" s="87" customFormat="1" ht="20.100000000000001" customHeight="1" outlineLevel="1">
      <c r="A404" s="88"/>
      <c r="B404" s="86" t="s">
        <v>360</v>
      </c>
      <c r="C404" s="15"/>
      <c r="D404" s="15" t="s">
        <v>4</v>
      </c>
      <c r="E404" s="85" t="s">
        <v>942</v>
      </c>
      <c r="F404" s="86" t="s">
        <v>77</v>
      </c>
      <c r="G404" s="77">
        <v>2</v>
      </c>
      <c r="H404" s="77"/>
      <c r="I404" s="99"/>
      <c r="J404" s="99"/>
      <c r="K404" s="1"/>
    </row>
    <row r="405" spans="1:11" s="87" customFormat="1" ht="20.100000000000001" customHeight="1" outlineLevel="1">
      <c r="A405" s="88"/>
      <c r="B405" s="86" t="s">
        <v>361</v>
      </c>
      <c r="C405" s="56" t="s">
        <v>856</v>
      </c>
      <c r="D405" s="34" t="s">
        <v>104</v>
      </c>
      <c r="E405" s="85" t="s">
        <v>869</v>
      </c>
      <c r="F405" s="86" t="s">
        <v>77</v>
      </c>
      <c r="G405" s="77">
        <v>2</v>
      </c>
      <c r="H405" s="77"/>
      <c r="I405" s="99"/>
      <c r="J405" s="99"/>
      <c r="K405" s="1"/>
    </row>
    <row r="406" spans="1:11" s="87" customFormat="1" ht="20.100000000000001" customHeight="1" outlineLevel="1">
      <c r="A406" s="88"/>
      <c r="B406" s="86" t="s">
        <v>362</v>
      </c>
      <c r="C406" s="56" t="s">
        <v>857</v>
      </c>
      <c r="D406" s="34" t="s">
        <v>104</v>
      </c>
      <c r="E406" s="85" t="s">
        <v>870</v>
      </c>
      <c r="F406" s="86" t="s">
        <v>77</v>
      </c>
      <c r="G406" s="77">
        <v>11</v>
      </c>
      <c r="H406" s="77"/>
      <c r="I406" s="99"/>
      <c r="J406" s="99"/>
      <c r="K406" s="1"/>
    </row>
    <row r="407" spans="1:11" s="87" customFormat="1" ht="20.100000000000001" customHeight="1" outlineLevel="1">
      <c r="A407" s="88"/>
      <c r="B407" s="86" t="s">
        <v>363</v>
      </c>
      <c r="C407" s="56" t="s">
        <v>857</v>
      </c>
      <c r="D407" s="34" t="s">
        <v>104</v>
      </c>
      <c r="E407" s="85" t="s">
        <v>871</v>
      </c>
      <c r="F407" s="86" t="s">
        <v>77</v>
      </c>
      <c r="G407" s="77">
        <v>3</v>
      </c>
      <c r="H407" s="77"/>
      <c r="I407" s="99"/>
      <c r="J407" s="99"/>
      <c r="K407" s="1"/>
    </row>
    <row r="408" spans="1:11" s="87" customFormat="1" ht="20.100000000000001" customHeight="1" outlineLevel="1">
      <c r="A408" s="88"/>
      <c r="B408" s="86" t="s">
        <v>649</v>
      </c>
      <c r="C408" s="56" t="s">
        <v>856</v>
      </c>
      <c r="D408" s="34" t="s">
        <v>104</v>
      </c>
      <c r="E408" s="85" t="s">
        <v>872</v>
      </c>
      <c r="F408" s="86" t="s">
        <v>77</v>
      </c>
      <c r="G408" s="77">
        <v>6</v>
      </c>
      <c r="H408" s="77"/>
      <c r="I408" s="99"/>
      <c r="J408" s="99"/>
      <c r="K408" s="1"/>
    </row>
    <row r="409" spans="1:11" s="87" customFormat="1" ht="20.100000000000001" customHeight="1" outlineLevel="1">
      <c r="A409" s="88"/>
      <c r="B409" s="92"/>
      <c r="C409" s="93"/>
      <c r="D409" s="93"/>
      <c r="E409" s="93"/>
      <c r="F409" s="93"/>
      <c r="G409" s="93"/>
      <c r="H409" s="94" t="s">
        <v>227</v>
      </c>
      <c r="I409" s="17"/>
      <c r="J409" s="100">
        <f>SUM(J380:J408)</f>
        <v>0</v>
      </c>
      <c r="K409" s="1"/>
    </row>
    <row r="410" spans="1:11" s="87" customFormat="1" ht="20.100000000000001" customHeight="1">
      <c r="A410" s="88"/>
      <c r="B410" s="88"/>
      <c r="C410" s="88"/>
      <c r="D410" s="88"/>
      <c r="E410" s="26"/>
      <c r="F410" s="88"/>
      <c r="G410" s="50"/>
      <c r="H410" s="49"/>
      <c r="I410" s="8"/>
      <c r="J410" s="89"/>
      <c r="K410" s="1"/>
    </row>
    <row r="411" spans="1:11" s="87" customFormat="1" ht="20.100000000000001" customHeight="1">
      <c r="A411" s="88"/>
      <c r="B411" s="43">
        <v>18</v>
      </c>
      <c r="C411" s="43"/>
      <c r="D411" s="43"/>
      <c r="E411" s="21" t="s">
        <v>931</v>
      </c>
      <c r="F411" s="21"/>
      <c r="G411" s="54"/>
      <c r="H411" s="54"/>
      <c r="I411" s="21"/>
      <c r="J411" s="90">
        <f>J470</f>
        <v>0</v>
      </c>
      <c r="K411" s="1"/>
    </row>
    <row r="412" spans="1:11" s="87" customFormat="1" ht="20.100000000000001" customHeight="1" outlineLevel="1">
      <c r="A412" s="88"/>
      <c r="B412" s="80" t="s">
        <v>265</v>
      </c>
      <c r="C412" s="80"/>
      <c r="D412" s="80"/>
      <c r="E412" s="30" t="s">
        <v>31</v>
      </c>
      <c r="F412" s="29"/>
      <c r="G412" s="58"/>
      <c r="H412" s="77"/>
      <c r="I412" s="99"/>
      <c r="J412" s="99"/>
      <c r="K412" s="1"/>
    </row>
    <row r="413" spans="1:11" ht="38.25" outlineLevel="1">
      <c r="A413" s="88"/>
      <c r="B413" s="34" t="s">
        <v>777</v>
      </c>
      <c r="C413" s="15" t="s">
        <v>323</v>
      </c>
      <c r="D413" s="15" t="s">
        <v>82</v>
      </c>
      <c r="E413" s="85" t="s">
        <v>615</v>
      </c>
      <c r="F413" s="28" t="s">
        <v>77</v>
      </c>
      <c r="G413" s="77">
        <v>3</v>
      </c>
      <c r="H413" s="77"/>
      <c r="I413" s="99"/>
      <c r="J413" s="99"/>
    </row>
    <row r="414" spans="1:11" ht="38.25" outlineLevel="1" collapsed="1">
      <c r="A414" s="88"/>
      <c r="B414" s="34" t="s">
        <v>778</v>
      </c>
      <c r="C414" s="15" t="s">
        <v>211</v>
      </c>
      <c r="D414" s="15" t="s">
        <v>82</v>
      </c>
      <c r="E414" s="85" t="s">
        <v>616</v>
      </c>
      <c r="F414" s="28" t="s">
        <v>77</v>
      </c>
      <c r="G414" s="77">
        <v>1</v>
      </c>
      <c r="H414" s="77"/>
      <c r="I414" s="99"/>
      <c r="J414" s="99"/>
    </row>
    <row r="415" spans="1:11" ht="38.25" outlineLevel="1">
      <c r="A415" s="88"/>
      <c r="B415" s="34" t="s">
        <v>779</v>
      </c>
      <c r="C415" s="15" t="s">
        <v>324</v>
      </c>
      <c r="D415" s="15" t="s">
        <v>82</v>
      </c>
      <c r="E415" s="85" t="s">
        <v>911</v>
      </c>
      <c r="F415" s="28" t="s">
        <v>77</v>
      </c>
      <c r="G415" s="77">
        <v>2</v>
      </c>
      <c r="H415" s="77"/>
      <c r="I415" s="99"/>
      <c r="J415" s="99"/>
    </row>
    <row r="416" spans="1:11" ht="38.25" outlineLevel="1">
      <c r="A416" s="88"/>
      <c r="B416" s="34" t="s">
        <v>780</v>
      </c>
      <c r="C416" s="15" t="s">
        <v>325</v>
      </c>
      <c r="D416" s="15" t="s">
        <v>82</v>
      </c>
      <c r="E416" s="85" t="s">
        <v>912</v>
      </c>
      <c r="F416" s="28" t="s">
        <v>77</v>
      </c>
      <c r="G416" s="77">
        <v>1</v>
      </c>
      <c r="H416" s="77"/>
      <c r="I416" s="99"/>
      <c r="J416" s="99"/>
    </row>
    <row r="417" spans="1:11" s="87" customFormat="1" ht="19.5" customHeight="1" outlineLevel="1">
      <c r="A417" s="88"/>
      <c r="B417" s="34" t="s">
        <v>781</v>
      </c>
      <c r="C417" s="15"/>
      <c r="D417" s="15" t="s">
        <v>4</v>
      </c>
      <c r="E417" s="85" t="s">
        <v>373</v>
      </c>
      <c r="F417" s="28" t="s">
        <v>77</v>
      </c>
      <c r="G417" s="77">
        <v>1</v>
      </c>
      <c r="H417" s="77"/>
      <c r="I417" s="99"/>
      <c r="J417" s="99"/>
      <c r="K417" s="1"/>
    </row>
    <row r="418" spans="1:11" s="87" customFormat="1" ht="20.100000000000001" customHeight="1" outlineLevel="1">
      <c r="A418" s="88"/>
      <c r="B418" s="80" t="s">
        <v>266</v>
      </c>
      <c r="C418" s="34"/>
      <c r="D418" s="34"/>
      <c r="E418" s="81" t="s">
        <v>316</v>
      </c>
      <c r="F418" s="28"/>
      <c r="G418" s="77"/>
      <c r="H418" s="77"/>
      <c r="I418" s="99"/>
      <c r="J418" s="99"/>
      <c r="K418" s="1"/>
    </row>
    <row r="419" spans="1:11" s="87" customFormat="1" ht="20.100000000000001" customHeight="1" outlineLevel="1">
      <c r="A419" s="88"/>
      <c r="B419" s="34" t="s">
        <v>782</v>
      </c>
      <c r="C419" s="34" t="s">
        <v>317</v>
      </c>
      <c r="D419" s="34" t="s">
        <v>82</v>
      </c>
      <c r="E419" s="35" t="s">
        <v>873</v>
      </c>
      <c r="F419" s="28" t="s">
        <v>77</v>
      </c>
      <c r="G419" s="77">
        <v>33</v>
      </c>
      <c r="H419" s="77"/>
      <c r="I419" s="99"/>
      <c r="J419" s="99"/>
      <c r="K419" s="1"/>
    </row>
    <row r="420" spans="1:11" s="87" customFormat="1" ht="20.100000000000001" customHeight="1" outlineLevel="1">
      <c r="A420" s="88"/>
      <c r="B420" s="34" t="s">
        <v>783</v>
      </c>
      <c r="C420" s="34" t="s">
        <v>317</v>
      </c>
      <c r="D420" s="34" t="s">
        <v>82</v>
      </c>
      <c r="E420" s="35" t="s">
        <v>874</v>
      </c>
      <c r="F420" s="28" t="s">
        <v>77</v>
      </c>
      <c r="G420" s="77">
        <v>8</v>
      </c>
      <c r="H420" s="77"/>
      <c r="I420" s="99"/>
      <c r="J420" s="99"/>
      <c r="K420" s="1"/>
    </row>
    <row r="421" spans="1:11" s="87" customFormat="1" ht="20.100000000000001" customHeight="1" outlineLevel="1">
      <c r="A421" s="88"/>
      <c r="B421" s="34" t="s">
        <v>784</v>
      </c>
      <c r="C421" s="34" t="s">
        <v>317</v>
      </c>
      <c r="D421" s="34" t="s">
        <v>82</v>
      </c>
      <c r="E421" s="35" t="s">
        <v>904</v>
      </c>
      <c r="F421" s="28" t="s">
        <v>77</v>
      </c>
      <c r="G421" s="77">
        <v>4</v>
      </c>
      <c r="H421" s="77"/>
      <c r="I421" s="99"/>
      <c r="J421" s="99"/>
      <c r="K421" s="1"/>
    </row>
    <row r="422" spans="1:11" s="87" customFormat="1" ht="20.100000000000001" customHeight="1" outlineLevel="1">
      <c r="A422" s="88"/>
      <c r="B422" s="34" t="s">
        <v>785</v>
      </c>
      <c r="C422" s="34" t="s">
        <v>318</v>
      </c>
      <c r="D422" s="34" t="s">
        <v>82</v>
      </c>
      <c r="E422" s="35" t="s">
        <v>932</v>
      </c>
      <c r="F422" s="28" t="s">
        <v>77</v>
      </c>
      <c r="G422" s="77">
        <v>3</v>
      </c>
      <c r="H422" s="77"/>
      <c r="I422" s="99"/>
      <c r="J422" s="99"/>
      <c r="K422" s="1"/>
    </row>
    <row r="423" spans="1:11" s="87" customFormat="1" ht="20.100000000000001" customHeight="1" outlineLevel="1">
      <c r="A423" s="88"/>
      <c r="B423" s="34" t="s">
        <v>786</v>
      </c>
      <c r="C423" s="34" t="s">
        <v>318</v>
      </c>
      <c r="D423" s="34" t="s">
        <v>82</v>
      </c>
      <c r="E423" s="35" t="s">
        <v>933</v>
      </c>
      <c r="F423" s="28" t="s">
        <v>77</v>
      </c>
      <c r="G423" s="77">
        <v>1</v>
      </c>
      <c r="H423" s="77"/>
      <c r="I423" s="99"/>
      <c r="J423" s="99"/>
      <c r="K423" s="1"/>
    </row>
    <row r="424" spans="1:11" s="87" customFormat="1" ht="20.100000000000001" customHeight="1" outlineLevel="1">
      <c r="A424" s="88"/>
      <c r="B424" s="34" t="s">
        <v>787</v>
      </c>
      <c r="C424" s="34" t="s">
        <v>319</v>
      </c>
      <c r="D424" s="34" t="s">
        <v>82</v>
      </c>
      <c r="E424" s="35" t="s">
        <v>905</v>
      </c>
      <c r="F424" s="28" t="s">
        <v>77</v>
      </c>
      <c r="G424" s="77">
        <v>2</v>
      </c>
      <c r="H424" s="77"/>
      <c r="I424" s="99"/>
      <c r="J424" s="99"/>
      <c r="K424" s="1"/>
    </row>
    <row r="425" spans="1:11" s="87" customFormat="1" ht="20.100000000000001" customHeight="1" outlineLevel="1">
      <c r="A425" s="88"/>
      <c r="B425" s="34" t="s">
        <v>788</v>
      </c>
      <c r="C425" s="34" t="s">
        <v>319</v>
      </c>
      <c r="D425" s="34" t="s">
        <v>82</v>
      </c>
      <c r="E425" s="35" t="s">
        <v>934</v>
      </c>
      <c r="F425" s="28" t="s">
        <v>77</v>
      </c>
      <c r="G425" s="77">
        <v>2</v>
      </c>
      <c r="H425" s="77"/>
      <c r="I425" s="99"/>
      <c r="J425" s="99"/>
      <c r="K425" s="1"/>
    </row>
    <row r="426" spans="1:11" s="87" customFormat="1" ht="20.100000000000001" customHeight="1" outlineLevel="1">
      <c r="A426" s="88"/>
      <c r="B426" s="34" t="s">
        <v>1018</v>
      </c>
      <c r="C426" s="34" t="s">
        <v>320</v>
      </c>
      <c r="D426" s="34" t="s">
        <v>82</v>
      </c>
      <c r="E426" s="35" t="s">
        <v>906</v>
      </c>
      <c r="F426" s="28" t="s">
        <v>77</v>
      </c>
      <c r="G426" s="77">
        <v>4</v>
      </c>
      <c r="H426" s="77"/>
      <c r="I426" s="99"/>
      <c r="J426" s="99"/>
      <c r="K426" s="1"/>
    </row>
    <row r="427" spans="1:11" s="87" customFormat="1" ht="20.100000000000001" customHeight="1" outlineLevel="1">
      <c r="A427" s="88"/>
      <c r="B427" s="34" t="s">
        <v>1019</v>
      </c>
      <c r="C427" s="15" t="s">
        <v>320</v>
      </c>
      <c r="D427" s="15" t="s">
        <v>82</v>
      </c>
      <c r="E427" s="35" t="s">
        <v>935</v>
      </c>
      <c r="F427" s="28" t="s">
        <v>77</v>
      </c>
      <c r="G427" s="77">
        <v>2</v>
      </c>
      <c r="H427" s="77"/>
      <c r="I427" s="99"/>
      <c r="J427" s="99"/>
      <c r="K427" s="1"/>
    </row>
    <row r="428" spans="1:11" s="87" customFormat="1" ht="20.100000000000001" customHeight="1" outlineLevel="1">
      <c r="A428" s="88"/>
      <c r="B428" s="34" t="s">
        <v>1020</v>
      </c>
      <c r="C428" s="34" t="s">
        <v>321</v>
      </c>
      <c r="D428" s="15" t="s">
        <v>82</v>
      </c>
      <c r="E428" s="35" t="s">
        <v>936</v>
      </c>
      <c r="F428" s="28" t="s">
        <v>77</v>
      </c>
      <c r="G428" s="77">
        <v>1</v>
      </c>
      <c r="H428" s="77"/>
      <c r="I428" s="99"/>
      <c r="J428" s="99"/>
      <c r="K428" s="1"/>
    </row>
    <row r="429" spans="1:11" s="87" customFormat="1" ht="20.100000000000001" customHeight="1" outlineLevel="1">
      <c r="A429" s="88"/>
      <c r="B429" s="34" t="s">
        <v>1021</v>
      </c>
      <c r="C429" s="34" t="s">
        <v>322</v>
      </c>
      <c r="D429" s="15" t="s">
        <v>82</v>
      </c>
      <c r="E429" s="35" t="s">
        <v>937</v>
      </c>
      <c r="F429" s="28" t="s">
        <v>77</v>
      </c>
      <c r="G429" s="77">
        <v>1</v>
      </c>
      <c r="H429" s="77"/>
      <c r="I429" s="99"/>
      <c r="J429" s="99"/>
      <c r="K429" s="1"/>
    </row>
    <row r="430" spans="1:11" s="87" customFormat="1" ht="20.100000000000001" customHeight="1" outlineLevel="1">
      <c r="A430" s="88"/>
      <c r="B430" s="34" t="s">
        <v>1077</v>
      </c>
      <c r="C430" s="15" t="s">
        <v>833</v>
      </c>
      <c r="D430" s="15" t="s">
        <v>104</v>
      </c>
      <c r="E430" s="23" t="s">
        <v>938</v>
      </c>
      <c r="F430" s="28" t="s">
        <v>77</v>
      </c>
      <c r="G430" s="77">
        <v>8</v>
      </c>
      <c r="H430" s="77"/>
      <c r="I430" s="99"/>
      <c r="J430" s="99"/>
      <c r="K430" s="1"/>
    </row>
    <row r="431" spans="1:11" s="87" customFormat="1" ht="20.100000000000001" customHeight="1" outlineLevel="1">
      <c r="A431" s="88"/>
      <c r="B431" s="34" t="s">
        <v>1078</v>
      </c>
      <c r="C431" s="15" t="s">
        <v>833</v>
      </c>
      <c r="D431" s="15" t="s">
        <v>104</v>
      </c>
      <c r="E431" s="85" t="s">
        <v>910</v>
      </c>
      <c r="F431" s="34" t="s">
        <v>77</v>
      </c>
      <c r="G431" s="77">
        <v>22</v>
      </c>
      <c r="H431" s="77"/>
      <c r="I431" s="99"/>
      <c r="J431" s="99"/>
      <c r="K431" s="1"/>
    </row>
    <row r="432" spans="1:11" s="87" customFormat="1" ht="20.100000000000001" customHeight="1" outlineLevel="1">
      <c r="A432" s="88"/>
      <c r="B432" s="80" t="s">
        <v>267</v>
      </c>
      <c r="C432" s="33"/>
      <c r="D432" s="33"/>
      <c r="E432" s="19" t="s">
        <v>32</v>
      </c>
      <c r="F432" s="34"/>
      <c r="G432" s="77"/>
      <c r="H432" s="77"/>
      <c r="I432" s="99"/>
      <c r="J432" s="99"/>
      <c r="K432" s="1"/>
    </row>
    <row r="433" spans="1:11" s="87" customFormat="1" ht="20.100000000000001" customHeight="1" outlineLevel="1">
      <c r="A433" s="88"/>
      <c r="B433" s="34" t="s">
        <v>789</v>
      </c>
      <c r="C433" s="15">
        <v>72934</v>
      </c>
      <c r="D433" s="15" t="s">
        <v>82</v>
      </c>
      <c r="E433" s="85" t="s">
        <v>617</v>
      </c>
      <c r="F433" s="34" t="s">
        <v>95</v>
      </c>
      <c r="G433" s="77">
        <v>758.8</v>
      </c>
      <c r="H433" s="77"/>
      <c r="I433" s="99"/>
      <c r="J433" s="99"/>
      <c r="K433" s="1"/>
    </row>
    <row r="434" spans="1:11" s="87" customFormat="1" ht="20.100000000000001" customHeight="1" outlineLevel="1">
      <c r="A434" s="88"/>
      <c r="B434" s="34" t="s">
        <v>790</v>
      </c>
      <c r="C434" s="15">
        <v>72935</v>
      </c>
      <c r="D434" s="15" t="s">
        <v>82</v>
      </c>
      <c r="E434" s="85" t="s">
        <v>618</v>
      </c>
      <c r="F434" s="34" t="s">
        <v>95</v>
      </c>
      <c r="G434" s="77">
        <v>12.1</v>
      </c>
      <c r="H434" s="77"/>
      <c r="I434" s="99"/>
      <c r="J434" s="99"/>
      <c r="K434" s="1"/>
    </row>
    <row r="435" spans="1:11" s="87" customFormat="1" ht="20.100000000000001" customHeight="1" outlineLevel="1">
      <c r="A435" s="88"/>
      <c r="B435" s="34" t="s">
        <v>791</v>
      </c>
      <c r="C435" s="15">
        <v>72936</v>
      </c>
      <c r="D435" s="15" t="s">
        <v>82</v>
      </c>
      <c r="E435" s="85" t="s">
        <v>619</v>
      </c>
      <c r="F435" s="34" t="s">
        <v>95</v>
      </c>
      <c r="G435" s="77">
        <v>187.5</v>
      </c>
      <c r="H435" s="77"/>
      <c r="I435" s="99"/>
      <c r="J435" s="99"/>
      <c r="K435" s="1"/>
    </row>
    <row r="436" spans="1:11" s="87" customFormat="1" ht="20.100000000000001" customHeight="1" outlineLevel="1">
      <c r="A436" s="88"/>
      <c r="B436" s="34" t="s">
        <v>792</v>
      </c>
      <c r="C436" s="15" t="s">
        <v>310</v>
      </c>
      <c r="D436" s="15" t="s">
        <v>82</v>
      </c>
      <c r="E436" s="85" t="s">
        <v>620</v>
      </c>
      <c r="F436" s="28" t="s">
        <v>95</v>
      </c>
      <c r="G436" s="77">
        <v>6.6</v>
      </c>
      <c r="H436" s="77"/>
      <c r="I436" s="99"/>
      <c r="J436" s="99"/>
      <c r="K436" s="1"/>
    </row>
    <row r="437" spans="1:11" s="87" customFormat="1" ht="20.100000000000001" customHeight="1" outlineLevel="1">
      <c r="A437" s="88"/>
      <c r="B437" s="34" t="s">
        <v>793</v>
      </c>
      <c r="C437" s="15">
        <v>55867</v>
      </c>
      <c r="D437" s="15" t="s">
        <v>82</v>
      </c>
      <c r="E437" s="85" t="s">
        <v>940</v>
      </c>
      <c r="F437" s="34" t="s">
        <v>95</v>
      </c>
      <c r="G437" s="77">
        <v>27.5</v>
      </c>
      <c r="H437" s="77"/>
      <c r="I437" s="99"/>
      <c r="J437" s="99"/>
      <c r="K437" s="1"/>
    </row>
    <row r="438" spans="1:11" s="87" customFormat="1" ht="20.100000000000001" customHeight="1" outlineLevel="1">
      <c r="A438" s="88"/>
      <c r="B438" s="34" t="s">
        <v>794</v>
      </c>
      <c r="C438" s="15">
        <v>55868</v>
      </c>
      <c r="D438" s="15" t="s">
        <v>82</v>
      </c>
      <c r="E438" s="85" t="s">
        <v>939</v>
      </c>
      <c r="F438" s="34" t="s">
        <v>95</v>
      </c>
      <c r="G438" s="77">
        <v>27.5</v>
      </c>
      <c r="H438" s="77"/>
      <c r="I438" s="99"/>
      <c r="J438" s="99"/>
      <c r="K438" s="1"/>
    </row>
    <row r="439" spans="1:11" s="87" customFormat="1" ht="20.100000000000001" customHeight="1" outlineLevel="1">
      <c r="A439" s="88"/>
      <c r="B439" s="34" t="s">
        <v>795</v>
      </c>
      <c r="C439" s="15">
        <v>83366</v>
      </c>
      <c r="D439" s="15" t="s">
        <v>82</v>
      </c>
      <c r="E439" s="85" t="s">
        <v>913</v>
      </c>
      <c r="F439" s="34" t="s">
        <v>77</v>
      </c>
      <c r="G439" s="77">
        <v>16</v>
      </c>
      <c r="H439" s="77"/>
      <c r="I439" s="99"/>
      <c r="J439" s="99"/>
      <c r="K439" s="1"/>
    </row>
    <row r="440" spans="1:11" ht="20.100000000000001" customHeight="1" outlineLevel="1">
      <c r="A440" s="88"/>
      <c r="B440" s="34" t="s">
        <v>796</v>
      </c>
      <c r="C440" s="34">
        <v>83387</v>
      </c>
      <c r="D440" s="34" t="s">
        <v>82</v>
      </c>
      <c r="E440" s="85" t="s">
        <v>914</v>
      </c>
      <c r="F440" s="34" t="s">
        <v>77</v>
      </c>
      <c r="G440" s="77">
        <v>118</v>
      </c>
      <c r="H440" s="77"/>
      <c r="I440" s="99"/>
      <c r="J440" s="99"/>
    </row>
    <row r="441" spans="1:11" ht="20.100000000000001" customHeight="1" outlineLevel="1">
      <c r="A441" s="88"/>
      <c r="B441" s="34" t="s">
        <v>798</v>
      </c>
      <c r="C441" s="34">
        <v>83388</v>
      </c>
      <c r="D441" s="34" t="s">
        <v>82</v>
      </c>
      <c r="E441" s="85" t="s">
        <v>915</v>
      </c>
      <c r="F441" s="34" t="s">
        <v>77</v>
      </c>
      <c r="G441" s="77">
        <v>134</v>
      </c>
      <c r="H441" s="77"/>
      <c r="I441" s="99"/>
      <c r="J441" s="99"/>
    </row>
    <row r="442" spans="1:11" ht="20.100000000000001" customHeight="1" outlineLevel="1">
      <c r="A442" s="88"/>
      <c r="B442" s="80" t="s">
        <v>268</v>
      </c>
      <c r="C442" s="34"/>
      <c r="D442" s="34"/>
      <c r="E442" s="81" t="s">
        <v>33</v>
      </c>
      <c r="F442" s="34"/>
      <c r="G442" s="77"/>
      <c r="H442" s="77"/>
      <c r="I442" s="99"/>
      <c r="J442" s="99"/>
    </row>
    <row r="443" spans="1:11" ht="39.950000000000003" customHeight="1" outlineLevel="1">
      <c r="A443" s="88"/>
      <c r="B443" s="34" t="s">
        <v>801</v>
      </c>
      <c r="C443" s="34" t="s">
        <v>197</v>
      </c>
      <c r="D443" s="34" t="s">
        <v>82</v>
      </c>
      <c r="E443" s="35" t="s">
        <v>1013</v>
      </c>
      <c r="F443" s="34" t="s">
        <v>95</v>
      </c>
      <c r="G443" s="77">
        <v>5267</v>
      </c>
      <c r="H443" s="77"/>
      <c r="I443" s="99"/>
      <c r="J443" s="99"/>
    </row>
    <row r="444" spans="1:11" ht="39.950000000000003" customHeight="1" outlineLevel="1">
      <c r="A444" s="88"/>
      <c r="B444" s="34" t="s">
        <v>802</v>
      </c>
      <c r="C444" s="34" t="s">
        <v>198</v>
      </c>
      <c r="D444" s="34" t="s">
        <v>82</v>
      </c>
      <c r="E444" s="35" t="s">
        <v>1014</v>
      </c>
      <c r="F444" s="34" t="s">
        <v>95</v>
      </c>
      <c r="G444" s="77">
        <v>2189.1</v>
      </c>
      <c r="H444" s="77"/>
      <c r="I444" s="99"/>
      <c r="J444" s="99"/>
    </row>
    <row r="445" spans="1:11" ht="39.950000000000003" customHeight="1" outlineLevel="1">
      <c r="A445" s="88"/>
      <c r="B445" s="34" t="s">
        <v>803</v>
      </c>
      <c r="C445" s="34" t="s">
        <v>199</v>
      </c>
      <c r="D445" s="34" t="s">
        <v>82</v>
      </c>
      <c r="E445" s="35" t="s">
        <v>1015</v>
      </c>
      <c r="F445" s="34" t="s">
        <v>95</v>
      </c>
      <c r="G445" s="77">
        <v>307.89999999999998</v>
      </c>
      <c r="H445" s="77"/>
      <c r="I445" s="99"/>
      <c r="J445" s="99"/>
    </row>
    <row r="446" spans="1:11" ht="39.950000000000003" customHeight="1" outlineLevel="1">
      <c r="A446" s="88"/>
      <c r="B446" s="34" t="s">
        <v>804</v>
      </c>
      <c r="C446" s="34" t="s">
        <v>200</v>
      </c>
      <c r="D446" s="34" t="s">
        <v>82</v>
      </c>
      <c r="E446" s="35" t="s">
        <v>1073</v>
      </c>
      <c r="F446" s="34" t="s">
        <v>95</v>
      </c>
      <c r="G446" s="77">
        <v>271.89999999999998</v>
      </c>
      <c r="H446" s="77"/>
      <c r="I446" s="99"/>
      <c r="J446" s="99"/>
    </row>
    <row r="447" spans="1:11" ht="39.950000000000003" customHeight="1" outlineLevel="1">
      <c r="A447" s="88"/>
      <c r="B447" s="34" t="s">
        <v>805</v>
      </c>
      <c r="C447" s="15" t="s">
        <v>311</v>
      </c>
      <c r="D447" s="15" t="s">
        <v>82</v>
      </c>
      <c r="E447" s="85" t="s">
        <v>1016</v>
      </c>
      <c r="F447" s="34" t="s">
        <v>95</v>
      </c>
      <c r="G447" s="77">
        <v>113.2</v>
      </c>
      <c r="H447" s="77"/>
      <c r="I447" s="99"/>
      <c r="J447" s="99"/>
    </row>
    <row r="448" spans="1:11" ht="39.950000000000003" customHeight="1" outlineLevel="1">
      <c r="A448" s="88"/>
      <c r="B448" s="34" t="s">
        <v>806</v>
      </c>
      <c r="C448" s="15" t="s">
        <v>312</v>
      </c>
      <c r="D448" s="15" t="s">
        <v>82</v>
      </c>
      <c r="E448" s="85" t="s">
        <v>1017</v>
      </c>
      <c r="F448" s="34" t="s">
        <v>95</v>
      </c>
      <c r="G448" s="77">
        <v>119.8</v>
      </c>
      <c r="H448" s="77"/>
      <c r="I448" s="99"/>
      <c r="J448" s="99"/>
    </row>
    <row r="449" spans="1:10" ht="39.950000000000003" customHeight="1" outlineLevel="1">
      <c r="A449" s="88"/>
      <c r="B449" s="34" t="s">
        <v>807</v>
      </c>
      <c r="C449" s="15" t="s">
        <v>313</v>
      </c>
      <c r="D449" s="15" t="s">
        <v>82</v>
      </c>
      <c r="E449" s="85" t="s">
        <v>1074</v>
      </c>
      <c r="F449" s="34" t="s">
        <v>95</v>
      </c>
      <c r="G449" s="77">
        <v>145.6</v>
      </c>
      <c r="H449" s="77"/>
      <c r="I449" s="99"/>
      <c r="J449" s="99"/>
    </row>
    <row r="450" spans="1:10" ht="39.950000000000003" customHeight="1" outlineLevel="1">
      <c r="A450" s="88"/>
      <c r="B450" s="34" t="s">
        <v>808</v>
      </c>
      <c r="C450" s="105" t="s">
        <v>314</v>
      </c>
      <c r="D450" s="34" t="s">
        <v>82</v>
      </c>
      <c r="E450" s="85" t="s">
        <v>1075</v>
      </c>
      <c r="F450" s="34" t="s">
        <v>95</v>
      </c>
      <c r="G450" s="77">
        <v>35.5</v>
      </c>
      <c r="H450" s="77"/>
      <c r="I450" s="99"/>
      <c r="J450" s="99"/>
    </row>
    <row r="451" spans="1:10" ht="39.950000000000003" customHeight="1" outlineLevel="1">
      <c r="A451" s="88"/>
      <c r="B451" s="34" t="s">
        <v>809</v>
      </c>
      <c r="C451" s="105" t="s">
        <v>315</v>
      </c>
      <c r="D451" s="34" t="s">
        <v>82</v>
      </c>
      <c r="E451" s="85" t="s">
        <v>1076</v>
      </c>
      <c r="F451" s="34" t="s">
        <v>95</v>
      </c>
      <c r="G451" s="77">
        <v>141.9</v>
      </c>
      <c r="H451" s="77"/>
      <c r="I451" s="99"/>
      <c r="J451" s="99"/>
    </row>
    <row r="452" spans="1:10" ht="20.100000000000001" customHeight="1" outlineLevel="1">
      <c r="A452" s="88"/>
      <c r="B452" s="80" t="s">
        <v>269</v>
      </c>
      <c r="C452" s="106"/>
      <c r="D452" s="34"/>
      <c r="E452" s="19" t="s">
        <v>621</v>
      </c>
      <c r="F452" s="34"/>
      <c r="G452" s="77"/>
      <c r="H452" s="77"/>
      <c r="I452" s="99"/>
      <c r="J452" s="99"/>
    </row>
    <row r="453" spans="1:10" ht="20.100000000000001" customHeight="1" outlineLevel="1">
      <c r="A453" s="88"/>
      <c r="B453" s="34" t="s">
        <v>810</v>
      </c>
      <c r="C453" s="15" t="s">
        <v>797</v>
      </c>
      <c r="D453" s="15" t="s">
        <v>104</v>
      </c>
      <c r="E453" s="23" t="s">
        <v>624</v>
      </c>
      <c r="F453" s="34" t="s">
        <v>95</v>
      </c>
      <c r="G453" s="77">
        <v>36.299999999999997</v>
      </c>
      <c r="H453" s="77"/>
      <c r="I453" s="99"/>
      <c r="J453" s="99"/>
    </row>
    <row r="454" spans="1:10" ht="20.100000000000001" customHeight="1" outlineLevel="1">
      <c r="A454" s="88"/>
      <c r="B454" s="34" t="s">
        <v>811</v>
      </c>
      <c r="C454" s="34" t="s">
        <v>799</v>
      </c>
      <c r="D454" s="34" t="s">
        <v>104</v>
      </c>
      <c r="E454" s="85" t="s">
        <v>623</v>
      </c>
      <c r="F454" s="34" t="s">
        <v>95</v>
      </c>
      <c r="G454" s="77">
        <v>58</v>
      </c>
      <c r="H454" s="77"/>
      <c r="I454" s="99"/>
      <c r="J454" s="99"/>
    </row>
    <row r="455" spans="1:10" ht="20.100000000000001" customHeight="1" outlineLevel="1">
      <c r="A455" s="88"/>
      <c r="B455" s="34" t="s">
        <v>812</v>
      </c>
      <c r="C455" s="34" t="s">
        <v>800</v>
      </c>
      <c r="D455" s="34" t="s">
        <v>104</v>
      </c>
      <c r="E455" s="85" t="s">
        <v>622</v>
      </c>
      <c r="F455" s="34" t="s">
        <v>95</v>
      </c>
      <c r="G455" s="77">
        <v>0.6</v>
      </c>
      <c r="H455" s="77"/>
      <c r="I455" s="99"/>
      <c r="J455" s="99"/>
    </row>
    <row r="456" spans="1:10" ht="20.100000000000001" customHeight="1" outlineLevel="1">
      <c r="A456" s="88"/>
      <c r="B456" s="34" t="s">
        <v>813</v>
      </c>
      <c r="C456" s="34" t="s">
        <v>875</v>
      </c>
      <c r="D456" s="34" t="s">
        <v>662</v>
      </c>
      <c r="E456" s="35" t="s">
        <v>625</v>
      </c>
      <c r="F456" s="34" t="s">
        <v>77</v>
      </c>
      <c r="G456" s="77">
        <v>21</v>
      </c>
      <c r="H456" s="77"/>
      <c r="I456" s="99"/>
      <c r="J456" s="99"/>
    </row>
    <row r="457" spans="1:10" ht="20.100000000000001" customHeight="1" outlineLevel="1">
      <c r="A457" s="88"/>
      <c r="B457" s="34" t="s">
        <v>814</v>
      </c>
      <c r="C457" s="34" t="s">
        <v>875</v>
      </c>
      <c r="D457" s="34" t="s">
        <v>662</v>
      </c>
      <c r="E457" s="35" t="s">
        <v>626</v>
      </c>
      <c r="F457" s="28" t="s">
        <v>77</v>
      </c>
      <c r="G457" s="77">
        <v>33</v>
      </c>
      <c r="H457" s="77"/>
      <c r="I457" s="99"/>
      <c r="J457" s="99"/>
    </row>
    <row r="458" spans="1:10" ht="20.100000000000001" customHeight="1" outlineLevel="1">
      <c r="A458" s="88"/>
      <c r="B458" s="34" t="s">
        <v>815</v>
      </c>
      <c r="C458" s="15" t="s">
        <v>876</v>
      </c>
      <c r="D458" s="15" t="s">
        <v>662</v>
      </c>
      <c r="E458" s="85" t="s">
        <v>627</v>
      </c>
      <c r="F458" s="28" t="s">
        <v>77</v>
      </c>
      <c r="G458" s="77">
        <v>40</v>
      </c>
      <c r="H458" s="77"/>
      <c r="I458" s="99"/>
      <c r="J458" s="99"/>
    </row>
    <row r="459" spans="1:10" ht="20.100000000000001" customHeight="1" outlineLevel="1">
      <c r="A459" s="88"/>
      <c r="B459" s="33" t="s">
        <v>270</v>
      </c>
      <c r="C459" s="15"/>
      <c r="D459" s="15"/>
      <c r="E459" s="19" t="s">
        <v>34</v>
      </c>
      <c r="F459" s="34"/>
      <c r="G459" s="77"/>
      <c r="H459" s="77"/>
      <c r="I459" s="99"/>
      <c r="J459" s="99"/>
    </row>
    <row r="460" spans="1:10" ht="20.100000000000001" customHeight="1" outlineLevel="1">
      <c r="A460" s="88"/>
      <c r="B460" s="15" t="s">
        <v>816</v>
      </c>
      <c r="C460" s="15">
        <v>83540</v>
      </c>
      <c r="D460" s="15" t="s">
        <v>82</v>
      </c>
      <c r="E460" s="85" t="s">
        <v>908</v>
      </c>
      <c r="F460" s="34" t="s">
        <v>77</v>
      </c>
      <c r="G460" s="77">
        <v>49</v>
      </c>
      <c r="H460" s="77"/>
      <c r="I460" s="99"/>
      <c r="J460" s="99"/>
    </row>
    <row r="461" spans="1:10" ht="20.100000000000001" customHeight="1" outlineLevel="1">
      <c r="A461" s="88"/>
      <c r="B461" s="15" t="s">
        <v>817</v>
      </c>
      <c r="C461" s="15">
        <v>83566</v>
      </c>
      <c r="D461" s="15" t="s">
        <v>82</v>
      </c>
      <c r="E461" s="85" t="s">
        <v>909</v>
      </c>
      <c r="F461" s="34" t="s">
        <v>77</v>
      </c>
      <c r="G461" s="77">
        <v>11</v>
      </c>
      <c r="H461" s="77"/>
      <c r="I461" s="99"/>
      <c r="J461" s="99"/>
    </row>
    <row r="462" spans="1:10" ht="20.100000000000001" customHeight="1" outlineLevel="1">
      <c r="A462" s="88"/>
      <c r="B462" s="15" t="s">
        <v>818</v>
      </c>
      <c r="C462" s="15">
        <v>72331</v>
      </c>
      <c r="D462" s="15" t="s">
        <v>82</v>
      </c>
      <c r="E462" s="85" t="s">
        <v>35</v>
      </c>
      <c r="F462" s="34" t="s">
        <v>77</v>
      </c>
      <c r="G462" s="77">
        <v>1</v>
      </c>
      <c r="H462" s="77"/>
      <c r="I462" s="99"/>
      <c r="J462" s="99"/>
    </row>
    <row r="463" spans="1:10" ht="20.100000000000001" customHeight="1" outlineLevel="1">
      <c r="A463" s="88"/>
      <c r="B463" s="15" t="s">
        <v>819</v>
      </c>
      <c r="C463" s="15">
        <v>84227</v>
      </c>
      <c r="D463" s="15" t="s">
        <v>82</v>
      </c>
      <c r="E463" s="85" t="s">
        <v>907</v>
      </c>
      <c r="F463" s="34" t="s">
        <v>77</v>
      </c>
      <c r="G463" s="77">
        <v>39</v>
      </c>
      <c r="H463" s="77"/>
      <c r="I463" s="99"/>
      <c r="J463" s="99"/>
    </row>
    <row r="464" spans="1:10" ht="20.100000000000001" customHeight="1" outlineLevel="1">
      <c r="A464" s="88"/>
      <c r="B464" s="15" t="s">
        <v>820</v>
      </c>
      <c r="C464" s="15" t="s">
        <v>829</v>
      </c>
      <c r="D464" s="15" t="s">
        <v>104</v>
      </c>
      <c r="E464" s="85" t="s">
        <v>877</v>
      </c>
      <c r="F464" s="34" t="s">
        <v>77</v>
      </c>
      <c r="G464" s="77">
        <v>64</v>
      </c>
      <c r="H464" s="77"/>
      <c r="I464" s="99"/>
      <c r="J464" s="99"/>
    </row>
    <row r="465" spans="1:11" ht="20.100000000000001" customHeight="1" outlineLevel="1">
      <c r="A465" s="88"/>
      <c r="B465" s="15" t="s">
        <v>821</v>
      </c>
      <c r="C465" s="15" t="s">
        <v>828</v>
      </c>
      <c r="D465" s="15" t="s">
        <v>104</v>
      </c>
      <c r="E465" s="85" t="s">
        <v>878</v>
      </c>
      <c r="F465" s="34" t="s">
        <v>77</v>
      </c>
      <c r="G465" s="77">
        <v>11</v>
      </c>
      <c r="H465" s="77"/>
      <c r="I465" s="99"/>
      <c r="J465" s="99"/>
    </row>
    <row r="466" spans="1:11" ht="20.100000000000001" customHeight="1" outlineLevel="1">
      <c r="A466" s="88"/>
      <c r="B466" s="15" t="s">
        <v>822</v>
      </c>
      <c r="C466" s="15" t="s">
        <v>201</v>
      </c>
      <c r="D466" s="15" t="s">
        <v>82</v>
      </c>
      <c r="E466" s="85" t="s">
        <v>628</v>
      </c>
      <c r="F466" s="34" t="s">
        <v>77</v>
      </c>
      <c r="G466" s="77">
        <v>26</v>
      </c>
      <c r="H466" s="77"/>
      <c r="I466" s="99"/>
      <c r="J466" s="99"/>
    </row>
    <row r="467" spans="1:11" ht="20.100000000000001" customHeight="1" outlineLevel="1">
      <c r="A467" s="88"/>
      <c r="B467" s="15" t="s">
        <v>823</v>
      </c>
      <c r="C467" s="15" t="s">
        <v>827</v>
      </c>
      <c r="D467" s="15" t="s">
        <v>104</v>
      </c>
      <c r="E467" s="85" t="s">
        <v>382</v>
      </c>
      <c r="F467" s="34" t="s">
        <v>77</v>
      </c>
      <c r="G467" s="77">
        <v>9</v>
      </c>
      <c r="H467" s="77"/>
      <c r="I467" s="99"/>
      <c r="J467" s="99"/>
    </row>
    <row r="468" spans="1:11" ht="20.100000000000001" customHeight="1" outlineLevel="1">
      <c r="A468" s="88"/>
      <c r="B468" s="15" t="s">
        <v>824</v>
      </c>
      <c r="C468" s="15" t="s">
        <v>298</v>
      </c>
      <c r="D468" s="15" t="s">
        <v>104</v>
      </c>
      <c r="E468" s="85" t="s">
        <v>36</v>
      </c>
      <c r="F468" s="34" t="s">
        <v>77</v>
      </c>
      <c r="G468" s="77">
        <v>5</v>
      </c>
      <c r="H468" s="77"/>
      <c r="I468" s="99"/>
      <c r="J468" s="99"/>
    </row>
    <row r="469" spans="1:11" ht="20.100000000000001" customHeight="1" outlineLevel="1">
      <c r="A469" s="88"/>
      <c r="B469" s="15" t="s">
        <v>825</v>
      </c>
      <c r="C469" s="15" t="s">
        <v>202</v>
      </c>
      <c r="D469" s="15" t="s">
        <v>82</v>
      </c>
      <c r="E469" s="85" t="s">
        <v>381</v>
      </c>
      <c r="F469" s="34" t="s">
        <v>77</v>
      </c>
      <c r="G469" s="77">
        <v>8</v>
      </c>
      <c r="H469" s="77"/>
      <c r="I469" s="99"/>
      <c r="J469" s="99"/>
    </row>
    <row r="470" spans="1:11" ht="20.100000000000001" customHeight="1" outlineLevel="1">
      <c r="A470" s="88"/>
      <c r="B470" s="92"/>
      <c r="C470" s="93"/>
      <c r="D470" s="93"/>
      <c r="E470" s="93"/>
      <c r="F470" s="93"/>
      <c r="G470" s="93"/>
      <c r="H470" s="94" t="s">
        <v>227</v>
      </c>
      <c r="I470" s="17"/>
      <c r="J470" s="100">
        <f>SUM(J412:J469)</f>
        <v>0</v>
      </c>
    </row>
    <row r="471" spans="1:11" ht="20.100000000000001" customHeight="1">
      <c r="A471" s="88"/>
      <c r="B471" s="88"/>
      <c r="C471" s="88"/>
      <c r="D471" s="88"/>
      <c r="E471" s="26"/>
      <c r="F471" s="88"/>
      <c r="G471" s="50"/>
      <c r="H471" s="49"/>
      <c r="I471" s="8"/>
      <c r="J471" s="89"/>
    </row>
    <row r="472" spans="1:11" ht="20.100000000000001" customHeight="1">
      <c r="A472" s="88"/>
      <c r="B472" s="111">
        <v>19</v>
      </c>
      <c r="C472" s="111"/>
      <c r="D472" s="111"/>
      <c r="E472" s="41" t="s">
        <v>271</v>
      </c>
      <c r="F472" s="42"/>
      <c r="G472" s="62"/>
      <c r="H472" s="62"/>
      <c r="I472" s="40"/>
      <c r="J472" s="90">
        <f>J477</f>
        <v>0</v>
      </c>
    </row>
    <row r="473" spans="1:11" ht="20.100000000000001" customHeight="1" outlineLevel="1">
      <c r="A473" s="88"/>
      <c r="B473" s="28" t="s">
        <v>834</v>
      </c>
      <c r="C473" s="86">
        <v>89446</v>
      </c>
      <c r="D473" s="28" t="s">
        <v>82</v>
      </c>
      <c r="E473" s="27" t="s">
        <v>552</v>
      </c>
      <c r="F473" s="28" t="s">
        <v>95</v>
      </c>
      <c r="G473" s="77">
        <v>95</v>
      </c>
      <c r="H473" s="77"/>
      <c r="I473" s="99"/>
      <c r="J473" s="99"/>
    </row>
    <row r="474" spans="1:11" s="87" customFormat="1" ht="20.100000000000001" customHeight="1" outlineLevel="1">
      <c r="A474" s="88"/>
      <c r="B474" s="28" t="s">
        <v>366</v>
      </c>
      <c r="C474" s="86">
        <v>89485</v>
      </c>
      <c r="D474" s="86" t="s">
        <v>82</v>
      </c>
      <c r="E474" s="23" t="s">
        <v>893</v>
      </c>
      <c r="F474" s="86" t="s">
        <v>77</v>
      </c>
      <c r="G474" s="77">
        <v>18</v>
      </c>
      <c r="H474" s="77"/>
      <c r="I474" s="99"/>
      <c r="J474" s="99"/>
      <c r="K474" s="1"/>
    </row>
    <row r="475" spans="1:11" s="87" customFormat="1" ht="20.100000000000001" customHeight="1" outlineLevel="1">
      <c r="A475" s="88"/>
      <c r="B475" s="28" t="s">
        <v>835</v>
      </c>
      <c r="C475" s="86">
        <v>89866</v>
      </c>
      <c r="D475" s="86" t="s">
        <v>82</v>
      </c>
      <c r="E475" s="23" t="s">
        <v>894</v>
      </c>
      <c r="F475" s="86" t="s">
        <v>77</v>
      </c>
      <c r="G475" s="77">
        <v>22</v>
      </c>
      <c r="H475" s="77"/>
      <c r="I475" s="99"/>
      <c r="J475" s="99"/>
      <c r="K475" s="1"/>
    </row>
    <row r="476" spans="1:11" s="87" customFormat="1" ht="20.100000000000001" customHeight="1" outlineLevel="1">
      <c r="A476" s="88"/>
      <c r="B476" s="28" t="s">
        <v>836</v>
      </c>
      <c r="C476" s="86">
        <v>72285</v>
      </c>
      <c r="D476" s="86" t="s">
        <v>82</v>
      </c>
      <c r="E476" s="23" t="s">
        <v>895</v>
      </c>
      <c r="F476" s="86" t="s">
        <v>77</v>
      </c>
      <c r="G476" s="77">
        <v>5</v>
      </c>
      <c r="H476" s="77"/>
      <c r="I476" s="99"/>
      <c r="J476" s="99"/>
      <c r="K476" s="1"/>
    </row>
    <row r="477" spans="1:11" s="87" customFormat="1" ht="20.100000000000001" customHeight="1" outlineLevel="1">
      <c r="A477" s="88"/>
      <c r="B477" s="92"/>
      <c r="C477" s="93"/>
      <c r="D477" s="93"/>
      <c r="E477" s="93"/>
      <c r="F477" s="93"/>
      <c r="G477" s="93"/>
      <c r="H477" s="94" t="s">
        <v>227</v>
      </c>
      <c r="I477" s="17"/>
      <c r="J477" s="100">
        <f>SUM(J473:J476)</f>
        <v>0</v>
      </c>
      <c r="K477" s="1"/>
    </row>
    <row r="478" spans="1:11" s="87" customFormat="1" ht="20.100000000000001" customHeight="1">
      <c r="A478" s="88"/>
      <c r="B478" s="88"/>
      <c r="C478" s="88"/>
      <c r="D478" s="88"/>
      <c r="E478" s="26"/>
      <c r="F478" s="88"/>
      <c r="G478" s="50"/>
      <c r="H478" s="49"/>
      <c r="I478" s="8"/>
      <c r="J478" s="89"/>
      <c r="K478" s="1"/>
    </row>
    <row r="479" spans="1:11" s="87" customFormat="1" ht="20.100000000000001" customHeight="1">
      <c r="A479" s="88"/>
      <c r="B479" s="111">
        <v>20</v>
      </c>
      <c r="C479" s="111"/>
      <c r="D479" s="111"/>
      <c r="E479" s="41" t="s">
        <v>10</v>
      </c>
      <c r="F479" s="42"/>
      <c r="G479" s="62"/>
      <c r="H479" s="62"/>
      <c r="I479" s="40"/>
      <c r="J479" s="90">
        <f>J509</f>
        <v>0</v>
      </c>
      <c r="K479" s="1"/>
    </row>
    <row r="480" spans="1:11" s="87" customFormat="1" ht="20.100000000000001" customHeight="1" outlineLevel="1">
      <c r="A480" s="88"/>
      <c r="B480" s="46" t="s">
        <v>22</v>
      </c>
      <c r="C480" s="12"/>
      <c r="D480" s="12"/>
      <c r="E480" s="17" t="s">
        <v>37</v>
      </c>
      <c r="F480" s="27"/>
      <c r="G480" s="61"/>
      <c r="H480" s="77"/>
      <c r="I480" s="99"/>
      <c r="J480" s="99"/>
      <c r="K480" s="1"/>
    </row>
    <row r="481" spans="1:11" s="87" customFormat="1" ht="20.100000000000001" customHeight="1" outlineLevel="1">
      <c r="A481" s="88"/>
      <c r="B481" s="28" t="s">
        <v>837</v>
      </c>
      <c r="C481" s="15" t="s">
        <v>832</v>
      </c>
      <c r="D481" s="15" t="s">
        <v>104</v>
      </c>
      <c r="E481" s="16" t="s">
        <v>11</v>
      </c>
      <c r="F481" s="28" t="s">
        <v>12</v>
      </c>
      <c r="G481" s="77">
        <v>2</v>
      </c>
      <c r="H481" s="77"/>
      <c r="I481" s="99"/>
      <c r="J481" s="99"/>
      <c r="K481" s="1"/>
    </row>
    <row r="482" spans="1:11" s="87" customFormat="1" ht="20.100000000000001" customHeight="1" outlineLevel="1">
      <c r="A482" s="88"/>
      <c r="B482" s="28" t="s">
        <v>1022</v>
      </c>
      <c r="C482" s="15" t="s">
        <v>879</v>
      </c>
      <c r="D482" s="15" t="s">
        <v>662</v>
      </c>
      <c r="E482" s="16" t="s">
        <v>650</v>
      </c>
      <c r="F482" s="28" t="s">
        <v>12</v>
      </c>
      <c r="G482" s="77">
        <v>1</v>
      </c>
      <c r="H482" s="77"/>
      <c r="I482" s="99"/>
      <c r="J482" s="99"/>
      <c r="K482" s="1"/>
    </row>
    <row r="483" spans="1:11" s="87" customFormat="1" ht="20.100000000000001" customHeight="1" outlineLevel="1">
      <c r="A483" s="88"/>
      <c r="B483" s="28" t="s">
        <v>1023</v>
      </c>
      <c r="C483" s="15" t="s">
        <v>880</v>
      </c>
      <c r="D483" s="15" t="s">
        <v>662</v>
      </c>
      <c r="E483" s="16" t="s">
        <v>918</v>
      </c>
      <c r="F483" s="28" t="s">
        <v>12</v>
      </c>
      <c r="G483" s="77">
        <v>2</v>
      </c>
      <c r="H483" s="77"/>
      <c r="I483" s="99"/>
      <c r="J483" s="99"/>
      <c r="K483" s="1"/>
    </row>
    <row r="484" spans="1:11" ht="20.100000000000001" customHeight="1" outlineLevel="1">
      <c r="A484" s="88"/>
      <c r="B484" s="28" t="s">
        <v>1024</v>
      </c>
      <c r="C484" s="15" t="s">
        <v>880</v>
      </c>
      <c r="D484" s="15" t="s">
        <v>662</v>
      </c>
      <c r="E484" s="16" t="s">
        <v>13</v>
      </c>
      <c r="F484" s="28" t="s">
        <v>12</v>
      </c>
      <c r="G484" s="77">
        <v>1</v>
      </c>
      <c r="H484" s="77"/>
      <c r="I484" s="99"/>
      <c r="J484" s="99"/>
    </row>
    <row r="485" spans="1:11" ht="20.100000000000001" customHeight="1" outlineLevel="1">
      <c r="A485" s="88"/>
      <c r="B485" s="28" t="s">
        <v>1025</v>
      </c>
      <c r="C485" s="15" t="s">
        <v>880</v>
      </c>
      <c r="D485" s="15" t="s">
        <v>662</v>
      </c>
      <c r="E485" s="16" t="s">
        <v>919</v>
      </c>
      <c r="F485" s="28" t="s">
        <v>12</v>
      </c>
      <c r="G485" s="77">
        <v>2</v>
      </c>
      <c r="H485" s="77"/>
      <c r="I485" s="99"/>
      <c r="J485" s="99"/>
    </row>
    <row r="486" spans="1:11" ht="20.100000000000001" customHeight="1" outlineLevel="1">
      <c r="A486" s="88"/>
      <c r="B486" s="28" t="s">
        <v>1026</v>
      </c>
      <c r="C486" s="15" t="s">
        <v>880</v>
      </c>
      <c r="D486" s="15" t="s">
        <v>662</v>
      </c>
      <c r="E486" s="16" t="s">
        <v>920</v>
      </c>
      <c r="F486" s="28" t="s">
        <v>12</v>
      </c>
      <c r="G486" s="77">
        <v>1</v>
      </c>
      <c r="H486" s="77"/>
      <c r="I486" s="99"/>
      <c r="J486" s="99"/>
    </row>
    <row r="487" spans="1:11" ht="20.100000000000001" customHeight="1" outlineLevel="1">
      <c r="A487" s="88"/>
      <c r="B487" s="28" t="s">
        <v>1027</v>
      </c>
      <c r="C487" s="15"/>
      <c r="D487" s="15" t="s">
        <v>4</v>
      </c>
      <c r="E487" s="16" t="s">
        <v>921</v>
      </c>
      <c r="F487" s="28" t="s">
        <v>12</v>
      </c>
      <c r="G487" s="77">
        <v>1</v>
      </c>
      <c r="H487" s="77"/>
      <c r="I487" s="99"/>
      <c r="J487" s="99"/>
    </row>
    <row r="488" spans="1:11" s="87" customFormat="1" ht="20.100000000000001" customHeight="1" outlineLevel="1">
      <c r="A488" s="88"/>
      <c r="B488" s="28" t="s">
        <v>1028</v>
      </c>
      <c r="C488" s="15" t="s">
        <v>831</v>
      </c>
      <c r="D488" s="15" t="s">
        <v>104</v>
      </c>
      <c r="E488" s="16" t="s">
        <v>922</v>
      </c>
      <c r="F488" s="28" t="s">
        <v>12</v>
      </c>
      <c r="G488" s="77">
        <v>2</v>
      </c>
      <c r="H488" s="77"/>
      <c r="I488" s="99"/>
      <c r="J488" s="99"/>
      <c r="K488" s="1"/>
    </row>
    <row r="489" spans="1:11" s="87" customFormat="1" ht="20.100000000000001" customHeight="1" outlineLevel="1">
      <c r="A489" s="88"/>
      <c r="B489" s="28" t="s">
        <v>1029</v>
      </c>
      <c r="C489" s="15" t="s">
        <v>830</v>
      </c>
      <c r="D489" s="15" t="s">
        <v>104</v>
      </c>
      <c r="E489" s="16" t="s">
        <v>923</v>
      </c>
      <c r="F489" s="28" t="s">
        <v>12</v>
      </c>
      <c r="G489" s="77">
        <v>2</v>
      </c>
      <c r="H489" s="77"/>
      <c r="I489" s="99"/>
      <c r="J489" s="99"/>
      <c r="K489" s="1"/>
    </row>
    <row r="490" spans="1:11" s="87" customFormat="1" ht="20.100000000000001" customHeight="1" outlineLevel="1">
      <c r="A490" s="88"/>
      <c r="B490" s="28" t="s">
        <v>1030</v>
      </c>
      <c r="C490" s="105" t="s">
        <v>924</v>
      </c>
      <c r="D490" s="15" t="s">
        <v>662</v>
      </c>
      <c r="E490" s="16" t="s">
        <v>925</v>
      </c>
      <c r="F490" s="28" t="s">
        <v>12</v>
      </c>
      <c r="G490" s="77">
        <v>1</v>
      </c>
      <c r="H490" s="77"/>
      <c r="I490" s="99"/>
      <c r="J490" s="99"/>
      <c r="K490" s="1"/>
    </row>
    <row r="491" spans="1:11" s="87" customFormat="1" ht="20.100000000000001" customHeight="1" outlineLevel="1">
      <c r="A491" s="88"/>
      <c r="B491" s="28" t="s">
        <v>1031</v>
      </c>
      <c r="C491" s="15"/>
      <c r="D491" s="15" t="s">
        <v>4</v>
      </c>
      <c r="E491" s="16" t="s">
        <v>926</v>
      </c>
      <c r="F491" s="28" t="s">
        <v>12</v>
      </c>
      <c r="G491" s="77">
        <v>1</v>
      </c>
      <c r="H491" s="77"/>
      <c r="I491" s="99"/>
      <c r="J491" s="99"/>
      <c r="K491" s="1"/>
    </row>
    <row r="492" spans="1:11" s="87" customFormat="1" ht="20.100000000000001" customHeight="1" outlineLevel="1">
      <c r="A492" s="88"/>
      <c r="B492" s="12" t="s">
        <v>158</v>
      </c>
      <c r="C492" s="12"/>
      <c r="D492" s="12"/>
      <c r="E492" s="17" t="s">
        <v>38</v>
      </c>
      <c r="F492" s="23"/>
      <c r="G492" s="77"/>
      <c r="H492" s="77"/>
      <c r="I492" s="99"/>
      <c r="J492" s="99"/>
      <c r="K492" s="1"/>
    </row>
    <row r="493" spans="1:11" s="87" customFormat="1" ht="20.100000000000001" customHeight="1" outlineLevel="1">
      <c r="A493" s="88"/>
      <c r="B493" s="86" t="s">
        <v>838</v>
      </c>
      <c r="C493" s="15" t="s">
        <v>826</v>
      </c>
      <c r="D493" s="86" t="s">
        <v>104</v>
      </c>
      <c r="E493" s="85" t="s">
        <v>651</v>
      </c>
      <c r="F493" s="28" t="s">
        <v>95</v>
      </c>
      <c r="G493" s="77">
        <v>980.3</v>
      </c>
      <c r="H493" s="77"/>
      <c r="I493" s="99"/>
      <c r="J493" s="99"/>
      <c r="K493" s="1"/>
    </row>
    <row r="494" spans="1:11" s="87" customFormat="1" ht="20.100000000000001" customHeight="1" outlineLevel="1">
      <c r="A494" s="88"/>
      <c r="B494" s="86" t="s">
        <v>839</v>
      </c>
      <c r="C494" s="86" t="s">
        <v>297</v>
      </c>
      <c r="D494" s="86" t="s">
        <v>104</v>
      </c>
      <c r="E494" s="16" t="s">
        <v>39</v>
      </c>
      <c r="F494" s="28" t="s">
        <v>95</v>
      </c>
      <c r="G494" s="77">
        <v>242</v>
      </c>
      <c r="H494" s="77"/>
      <c r="I494" s="99"/>
      <c r="J494" s="99"/>
      <c r="K494" s="1"/>
    </row>
    <row r="495" spans="1:11" s="87" customFormat="1" ht="20.100000000000001" customHeight="1" outlineLevel="1">
      <c r="A495" s="88"/>
      <c r="B495" s="12" t="s">
        <v>159</v>
      </c>
      <c r="C495" s="12"/>
      <c r="D495" s="12"/>
      <c r="E495" s="17" t="s">
        <v>40</v>
      </c>
      <c r="F495" s="23"/>
      <c r="G495" s="77"/>
      <c r="H495" s="77"/>
      <c r="I495" s="99"/>
      <c r="J495" s="99"/>
      <c r="K495" s="1"/>
    </row>
    <row r="496" spans="1:11" s="87" customFormat="1" ht="20.100000000000001" customHeight="1" outlineLevel="1">
      <c r="A496" s="88"/>
      <c r="B496" s="28" t="s">
        <v>840</v>
      </c>
      <c r="C496" s="86"/>
      <c r="D496" s="86" t="s">
        <v>4</v>
      </c>
      <c r="E496" s="85" t="s">
        <v>652</v>
      </c>
      <c r="F496" s="86" t="s">
        <v>12</v>
      </c>
      <c r="G496" s="77">
        <v>19</v>
      </c>
      <c r="H496" s="77"/>
      <c r="I496" s="99"/>
      <c r="J496" s="99"/>
      <c r="K496" s="1"/>
    </row>
    <row r="497" spans="1:11" s="87" customFormat="1" ht="20.100000000000001" customHeight="1" outlineLevel="1">
      <c r="A497" s="88"/>
      <c r="B497" s="46" t="s">
        <v>160</v>
      </c>
      <c r="C497" s="12"/>
      <c r="D497" s="12"/>
      <c r="E497" s="17" t="s">
        <v>41</v>
      </c>
      <c r="F497" s="23"/>
      <c r="G497" s="77"/>
      <c r="H497" s="77"/>
      <c r="I497" s="99"/>
      <c r="J497" s="99"/>
      <c r="K497" s="1"/>
    </row>
    <row r="498" spans="1:11" s="87" customFormat="1" ht="20.100000000000001" customHeight="1" outlineLevel="1">
      <c r="A498" s="88"/>
      <c r="B498" s="28" t="s">
        <v>841</v>
      </c>
      <c r="C498" s="86"/>
      <c r="D498" s="86" t="s">
        <v>4</v>
      </c>
      <c r="E498" s="16" t="s">
        <v>927</v>
      </c>
      <c r="F498" s="86" t="s">
        <v>12</v>
      </c>
      <c r="G498" s="77">
        <v>19</v>
      </c>
      <c r="H498" s="77"/>
      <c r="I498" s="99"/>
      <c r="J498" s="99"/>
      <c r="K498" s="1"/>
    </row>
    <row r="499" spans="1:11" s="87" customFormat="1" ht="20.100000000000001" customHeight="1" outlineLevel="1">
      <c r="A499" s="88"/>
      <c r="B499" s="28" t="s">
        <v>1032</v>
      </c>
      <c r="C499" s="86"/>
      <c r="D499" s="86" t="s">
        <v>4</v>
      </c>
      <c r="E499" s="16" t="s">
        <v>928</v>
      </c>
      <c r="F499" s="86" t="s">
        <v>12</v>
      </c>
      <c r="G499" s="77">
        <v>8</v>
      </c>
      <c r="H499" s="77"/>
      <c r="I499" s="99"/>
      <c r="J499" s="99"/>
      <c r="K499" s="1"/>
    </row>
    <row r="500" spans="1:11" s="87" customFormat="1" ht="20.100000000000001" customHeight="1" outlineLevel="1">
      <c r="A500" s="88"/>
      <c r="B500" s="28" t="s">
        <v>1033</v>
      </c>
      <c r="C500" s="86"/>
      <c r="D500" s="86" t="s">
        <v>4</v>
      </c>
      <c r="E500" s="16" t="s">
        <v>950</v>
      </c>
      <c r="F500" s="86" t="s">
        <v>12</v>
      </c>
      <c r="G500" s="77">
        <v>1</v>
      </c>
      <c r="H500" s="77"/>
      <c r="I500" s="99"/>
      <c r="J500" s="99"/>
      <c r="K500" s="1"/>
    </row>
    <row r="501" spans="1:11" s="87" customFormat="1" ht="20.100000000000001" customHeight="1" outlineLevel="1">
      <c r="A501" s="88"/>
      <c r="B501" s="46" t="s">
        <v>161</v>
      </c>
      <c r="C501" s="12"/>
      <c r="D501" s="12"/>
      <c r="E501" s="17" t="s">
        <v>42</v>
      </c>
      <c r="F501" s="23"/>
      <c r="G501" s="77"/>
      <c r="H501" s="77"/>
      <c r="I501" s="99"/>
      <c r="J501" s="99"/>
      <c r="K501" s="1"/>
    </row>
    <row r="502" spans="1:11" s="87" customFormat="1" ht="20.100000000000001" customHeight="1" outlineLevel="1">
      <c r="A502" s="88"/>
      <c r="B502" s="28" t="s">
        <v>842</v>
      </c>
      <c r="C502" s="86">
        <v>83446</v>
      </c>
      <c r="D502" s="86" t="s">
        <v>82</v>
      </c>
      <c r="E502" s="16" t="s">
        <v>929</v>
      </c>
      <c r="F502" s="86" t="s">
        <v>12</v>
      </c>
      <c r="G502" s="77">
        <v>2</v>
      </c>
      <c r="H502" s="77"/>
      <c r="I502" s="99"/>
      <c r="J502" s="99"/>
      <c r="K502" s="1"/>
    </row>
    <row r="503" spans="1:11" s="87" customFormat="1" ht="20.100000000000001" customHeight="1" outlineLevel="1">
      <c r="A503" s="88"/>
      <c r="B503" s="28" t="s">
        <v>1034</v>
      </c>
      <c r="C503" s="86">
        <v>83387</v>
      </c>
      <c r="D503" s="86" t="s">
        <v>82</v>
      </c>
      <c r="E503" s="16" t="s">
        <v>653</v>
      </c>
      <c r="F503" s="86" t="s">
        <v>12</v>
      </c>
      <c r="G503" s="77">
        <v>41</v>
      </c>
      <c r="H503" s="77"/>
      <c r="I503" s="99"/>
      <c r="J503" s="99"/>
      <c r="K503" s="1"/>
    </row>
    <row r="504" spans="1:11" s="87" customFormat="1" ht="20.100000000000001" customHeight="1" outlineLevel="1">
      <c r="A504" s="88"/>
      <c r="B504" s="46" t="s">
        <v>162</v>
      </c>
      <c r="C504" s="12"/>
      <c r="D504" s="12"/>
      <c r="E504" s="13" t="s">
        <v>32</v>
      </c>
      <c r="F504" s="14"/>
      <c r="G504" s="77"/>
      <c r="H504" s="77"/>
      <c r="I504" s="99"/>
      <c r="J504" s="99"/>
      <c r="K504" s="1"/>
    </row>
    <row r="505" spans="1:11" s="87" customFormat="1" ht="20.100000000000001" customHeight="1" outlineLevel="1">
      <c r="A505" s="88"/>
      <c r="B505" s="28" t="s">
        <v>843</v>
      </c>
      <c r="C505" s="86">
        <v>72935</v>
      </c>
      <c r="D505" s="86" t="s">
        <v>82</v>
      </c>
      <c r="E505" s="14" t="s">
        <v>654</v>
      </c>
      <c r="F505" s="86" t="s">
        <v>95</v>
      </c>
      <c r="G505" s="77">
        <v>1.3</v>
      </c>
      <c r="H505" s="77"/>
      <c r="I505" s="99"/>
      <c r="J505" s="99"/>
      <c r="K505" s="1"/>
    </row>
    <row r="506" spans="1:11" s="87" customFormat="1" ht="20.100000000000001" customHeight="1" outlineLevel="1">
      <c r="A506" s="88"/>
      <c r="B506" s="28" t="s">
        <v>844</v>
      </c>
      <c r="C506" s="86">
        <v>72934</v>
      </c>
      <c r="D506" s="86" t="s">
        <v>82</v>
      </c>
      <c r="E506" s="14" t="s">
        <v>655</v>
      </c>
      <c r="F506" s="86" t="s">
        <v>95</v>
      </c>
      <c r="G506" s="77">
        <v>219.8</v>
      </c>
      <c r="H506" s="77"/>
      <c r="I506" s="99"/>
      <c r="J506" s="99"/>
      <c r="K506" s="1"/>
    </row>
    <row r="507" spans="1:11" s="87" customFormat="1" ht="20.100000000000001" customHeight="1" outlineLevel="1">
      <c r="A507" s="88"/>
      <c r="B507" s="28" t="s">
        <v>845</v>
      </c>
      <c r="C507" s="86">
        <v>72310</v>
      </c>
      <c r="D507" s="86" t="s">
        <v>82</v>
      </c>
      <c r="E507" s="85" t="s">
        <v>930</v>
      </c>
      <c r="F507" s="86" t="s">
        <v>95</v>
      </c>
      <c r="G507" s="77">
        <v>4</v>
      </c>
      <c r="H507" s="77"/>
      <c r="I507" s="99"/>
      <c r="J507" s="99"/>
      <c r="K507" s="1"/>
    </row>
    <row r="508" spans="1:11" s="87" customFormat="1" ht="20.100000000000001" customHeight="1" outlineLevel="1">
      <c r="A508" s="88"/>
      <c r="B508" s="28" t="s">
        <v>846</v>
      </c>
      <c r="C508" s="15" t="s">
        <v>797</v>
      </c>
      <c r="D508" s="15" t="s">
        <v>104</v>
      </c>
      <c r="E508" s="85" t="s">
        <v>949</v>
      </c>
      <c r="F508" s="86" t="s">
        <v>95</v>
      </c>
      <c r="G508" s="77">
        <v>90.1</v>
      </c>
      <c r="H508" s="77"/>
      <c r="I508" s="99"/>
      <c r="J508" s="99"/>
      <c r="K508" s="1"/>
    </row>
    <row r="509" spans="1:11" s="87" customFormat="1" ht="20.100000000000001" customHeight="1" outlineLevel="1">
      <c r="A509" s="88"/>
      <c r="B509" s="92"/>
      <c r="C509" s="93"/>
      <c r="D509" s="93"/>
      <c r="E509" s="93"/>
      <c r="F509" s="93"/>
      <c r="G509" s="93"/>
      <c r="H509" s="94" t="s">
        <v>227</v>
      </c>
      <c r="I509" s="17"/>
      <c r="J509" s="100">
        <f>SUM(J480:J508)</f>
        <v>0</v>
      </c>
      <c r="K509" s="1"/>
    </row>
    <row r="510" spans="1:11" s="87" customFormat="1" ht="20.100000000000001" customHeight="1">
      <c r="A510" s="88"/>
      <c r="B510" s="88"/>
      <c r="C510" s="88"/>
      <c r="D510" s="88"/>
      <c r="E510" s="26"/>
      <c r="F510" s="88"/>
      <c r="G510" s="50"/>
      <c r="H510" s="49"/>
      <c r="I510" s="8"/>
      <c r="J510" s="89"/>
      <c r="K510" s="1"/>
    </row>
    <row r="511" spans="1:11" s="87" customFormat="1" ht="20.100000000000001" customHeight="1">
      <c r="A511" s="88"/>
      <c r="B511" s="111">
        <v>21</v>
      </c>
      <c r="C511" s="111"/>
      <c r="D511" s="111"/>
      <c r="E511" s="21" t="s">
        <v>225</v>
      </c>
      <c r="F511" s="111"/>
      <c r="G511" s="60"/>
      <c r="H511" s="59"/>
      <c r="I511" s="38"/>
      <c r="J511" s="90">
        <f>J516</f>
        <v>0</v>
      </c>
      <c r="K511" s="1"/>
    </row>
    <row r="512" spans="1:11" s="87" customFormat="1" ht="20.100000000000001" customHeight="1" outlineLevel="1">
      <c r="A512" s="88"/>
      <c r="B512" s="86" t="s">
        <v>23</v>
      </c>
      <c r="C512" s="86"/>
      <c r="D512" s="86" t="s">
        <v>4</v>
      </c>
      <c r="E512" s="16" t="s">
        <v>948</v>
      </c>
      <c r="F512" s="86" t="s">
        <v>77</v>
      </c>
      <c r="G512" s="77">
        <v>1</v>
      </c>
      <c r="H512" s="77"/>
      <c r="I512" s="99"/>
      <c r="J512" s="99"/>
      <c r="K512" s="1"/>
    </row>
    <row r="513" spans="1:11" s="87" customFormat="1" ht="20.100000000000001" customHeight="1" outlineLevel="1">
      <c r="A513" s="88"/>
      <c r="B513" s="86" t="s">
        <v>163</v>
      </c>
      <c r="C513" s="86"/>
      <c r="D513" s="86" t="s">
        <v>4</v>
      </c>
      <c r="E513" s="16" t="s">
        <v>629</v>
      </c>
      <c r="F513" s="86" t="s">
        <v>95</v>
      </c>
      <c r="G513" s="77">
        <v>5</v>
      </c>
      <c r="H513" s="77"/>
      <c r="I513" s="99"/>
      <c r="J513" s="99"/>
      <c r="K513" s="1"/>
    </row>
    <row r="514" spans="1:11" ht="20.100000000000001" customHeight="1" outlineLevel="1">
      <c r="A514" s="88"/>
      <c r="B514" s="86" t="s">
        <v>164</v>
      </c>
      <c r="C514" s="86"/>
      <c r="D514" s="86" t="s">
        <v>4</v>
      </c>
      <c r="E514" s="16" t="s">
        <v>630</v>
      </c>
      <c r="F514" s="86" t="s">
        <v>77</v>
      </c>
      <c r="G514" s="77">
        <v>1</v>
      </c>
      <c r="H514" s="77"/>
      <c r="I514" s="99"/>
      <c r="J514" s="99"/>
    </row>
    <row r="515" spans="1:11" ht="20.100000000000001" customHeight="1" outlineLevel="1">
      <c r="A515" s="88"/>
      <c r="B515" s="86" t="s">
        <v>1035</v>
      </c>
      <c r="C515" s="86"/>
      <c r="D515" s="86" t="s">
        <v>4</v>
      </c>
      <c r="E515" s="16" t="s">
        <v>1036</v>
      </c>
      <c r="F515" s="86" t="s">
        <v>77</v>
      </c>
      <c r="G515" s="77">
        <v>1</v>
      </c>
      <c r="H515" s="77"/>
      <c r="I515" s="99"/>
      <c r="J515" s="99"/>
    </row>
    <row r="516" spans="1:11" ht="20.100000000000001" customHeight="1" outlineLevel="1">
      <c r="A516" s="88"/>
      <c r="B516" s="92"/>
      <c r="C516" s="93"/>
      <c r="D516" s="93"/>
      <c r="E516" s="93"/>
      <c r="F516" s="93"/>
      <c r="G516" s="93"/>
      <c r="H516" s="94" t="s">
        <v>227</v>
      </c>
      <c r="I516" s="17"/>
      <c r="J516" s="100">
        <f>SUM(J512:J515)</f>
        <v>0</v>
      </c>
    </row>
    <row r="517" spans="1:11" ht="20.100000000000001" customHeight="1">
      <c r="A517" s="88"/>
      <c r="B517" s="88"/>
      <c r="C517" s="88"/>
      <c r="D517" s="88"/>
      <c r="E517" s="26"/>
      <c r="F517" s="88"/>
      <c r="G517" s="50"/>
      <c r="H517" s="49"/>
      <c r="I517" s="8"/>
      <c r="J517" s="89"/>
    </row>
    <row r="518" spans="1:11" ht="20.100000000000001" customHeight="1">
      <c r="A518" s="88"/>
      <c r="B518" s="43">
        <v>22</v>
      </c>
      <c r="C518" s="111"/>
      <c r="D518" s="111"/>
      <c r="E518" s="21" t="s">
        <v>21</v>
      </c>
      <c r="F518" s="21"/>
      <c r="G518" s="54"/>
      <c r="H518" s="54"/>
      <c r="I518" s="21"/>
      <c r="J518" s="90">
        <f>J531</f>
        <v>0</v>
      </c>
    </row>
    <row r="519" spans="1:11" ht="20.100000000000001" customHeight="1" outlineLevel="1">
      <c r="A519" s="88"/>
      <c r="B519" s="86" t="s">
        <v>169</v>
      </c>
      <c r="C519" s="86">
        <v>68070</v>
      </c>
      <c r="D519" s="86" t="s">
        <v>82</v>
      </c>
      <c r="E519" s="85" t="s">
        <v>65</v>
      </c>
      <c r="F519" s="28" t="s">
        <v>95</v>
      </c>
      <c r="G519" s="77">
        <v>3</v>
      </c>
      <c r="H519" s="77"/>
      <c r="I519" s="99"/>
      <c r="J519" s="99"/>
    </row>
    <row r="520" spans="1:11" ht="20.100000000000001" customHeight="1" outlineLevel="1">
      <c r="A520" s="88"/>
      <c r="B520" s="86" t="s">
        <v>170</v>
      </c>
      <c r="C520" s="86" t="s">
        <v>631</v>
      </c>
      <c r="D520" s="56" t="s">
        <v>104</v>
      </c>
      <c r="E520" s="14" t="s">
        <v>149</v>
      </c>
      <c r="F520" s="32" t="s">
        <v>95</v>
      </c>
      <c r="G520" s="77">
        <v>35</v>
      </c>
      <c r="H520" s="77"/>
      <c r="I520" s="99"/>
      <c r="J520" s="99"/>
    </row>
    <row r="521" spans="1:11" ht="20.100000000000001" customHeight="1" outlineLevel="1">
      <c r="A521" s="88"/>
      <c r="B521" s="86" t="s">
        <v>172</v>
      </c>
      <c r="C521" s="86" t="s">
        <v>632</v>
      </c>
      <c r="D521" s="56" t="s">
        <v>104</v>
      </c>
      <c r="E521" s="14" t="s">
        <v>883</v>
      </c>
      <c r="F521" s="28" t="s">
        <v>77</v>
      </c>
      <c r="G521" s="77">
        <v>10</v>
      </c>
      <c r="H521" s="77"/>
      <c r="I521" s="99"/>
      <c r="J521" s="99"/>
    </row>
    <row r="522" spans="1:11" ht="20.100000000000001" customHeight="1" outlineLevel="1" collapsed="1">
      <c r="A522" s="88"/>
      <c r="B522" s="86" t="s">
        <v>186</v>
      </c>
      <c r="C522" s="86"/>
      <c r="D522" s="86" t="s">
        <v>4</v>
      </c>
      <c r="E522" s="14" t="s">
        <v>633</v>
      </c>
      <c r="F522" s="28" t="s">
        <v>295</v>
      </c>
      <c r="G522" s="77">
        <v>20</v>
      </c>
      <c r="H522" s="77"/>
      <c r="I522" s="99"/>
      <c r="J522" s="99"/>
    </row>
    <row r="523" spans="1:11" s="87" customFormat="1" ht="20.100000000000001" customHeight="1" outlineLevel="1">
      <c r="A523" s="88"/>
      <c r="B523" s="86" t="s">
        <v>187</v>
      </c>
      <c r="C523" s="86"/>
      <c r="D523" s="86" t="s">
        <v>4</v>
      </c>
      <c r="E523" s="14" t="s">
        <v>416</v>
      </c>
      <c r="F523" s="28" t="s">
        <v>77</v>
      </c>
      <c r="G523" s="77">
        <v>20</v>
      </c>
      <c r="H523" s="77"/>
      <c r="I523" s="99"/>
      <c r="J523" s="99"/>
      <c r="K523" s="1"/>
    </row>
    <row r="524" spans="1:11" s="87" customFormat="1" ht="30" customHeight="1" outlineLevel="1">
      <c r="A524" s="88"/>
      <c r="B524" s="86" t="s">
        <v>272</v>
      </c>
      <c r="C524" s="86"/>
      <c r="D524" s="86" t="s">
        <v>4</v>
      </c>
      <c r="E524" s="85" t="s">
        <v>419</v>
      </c>
      <c r="F524" s="28" t="s">
        <v>77</v>
      </c>
      <c r="G524" s="77">
        <v>1</v>
      </c>
      <c r="H524" s="77"/>
      <c r="I524" s="99"/>
      <c r="J524" s="99"/>
      <c r="K524" s="1"/>
    </row>
    <row r="525" spans="1:11" s="87" customFormat="1" ht="20.100000000000001" customHeight="1" outlineLevel="1">
      <c r="A525" s="88"/>
      <c r="B525" s="86" t="s">
        <v>273</v>
      </c>
      <c r="C525" s="86" t="s">
        <v>331</v>
      </c>
      <c r="D525" s="56" t="s">
        <v>82</v>
      </c>
      <c r="E525" s="85" t="s">
        <v>634</v>
      </c>
      <c r="F525" s="28" t="s">
        <v>80</v>
      </c>
      <c r="G525" s="77">
        <v>30</v>
      </c>
      <c r="H525" s="77"/>
      <c r="I525" s="99"/>
      <c r="J525" s="99"/>
      <c r="K525" s="1"/>
    </row>
    <row r="526" spans="1:11" s="87" customFormat="1" ht="20.100000000000001" customHeight="1" outlineLevel="1">
      <c r="A526" s="88"/>
      <c r="B526" s="86" t="s">
        <v>274</v>
      </c>
      <c r="C526" s="28">
        <v>68069</v>
      </c>
      <c r="D526" s="28" t="s">
        <v>82</v>
      </c>
      <c r="E526" s="29" t="s">
        <v>417</v>
      </c>
      <c r="F526" s="28" t="s">
        <v>77</v>
      </c>
      <c r="G526" s="77">
        <v>10</v>
      </c>
      <c r="H526" s="77"/>
      <c r="I526" s="99"/>
      <c r="J526" s="99"/>
      <c r="K526" s="1"/>
    </row>
    <row r="527" spans="1:11" s="87" customFormat="1" ht="20.100000000000001" customHeight="1" outlineLevel="1">
      <c r="A527" s="88"/>
      <c r="B527" s="86" t="s">
        <v>916</v>
      </c>
      <c r="C527" s="28">
        <v>72253</v>
      </c>
      <c r="D527" s="28" t="s">
        <v>82</v>
      </c>
      <c r="E527" s="29" t="s">
        <v>66</v>
      </c>
      <c r="F527" s="32" t="s">
        <v>95</v>
      </c>
      <c r="G527" s="77">
        <v>250</v>
      </c>
      <c r="H527" s="77"/>
      <c r="I527" s="99"/>
      <c r="J527" s="99"/>
      <c r="K527" s="1"/>
    </row>
    <row r="528" spans="1:11" s="87" customFormat="1" ht="20.100000000000001" customHeight="1" outlineLevel="1">
      <c r="A528" s="88"/>
      <c r="B528" s="86" t="s">
        <v>275</v>
      </c>
      <c r="C528" s="28">
        <v>72254</v>
      </c>
      <c r="D528" s="28" t="s">
        <v>82</v>
      </c>
      <c r="E528" s="29" t="s">
        <v>67</v>
      </c>
      <c r="F528" s="32" t="s">
        <v>95</v>
      </c>
      <c r="G528" s="77">
        <v>200</v>
      </c>
      <c r="H528" s="77"/>
      <c r="I528" s="99"/>
      <c r="J528" s="99"/>
      <c r="K528" s="1"/>
    </row>
    <row r="529" spans="1:11" s="87" customFormat="1" ht="20.100000000000001" customHeight="1" outlineLevel="1">
      <c r="A529" s="88"/>
      <c r="B529" s="86" t="s">
        <v>276</v>
      </c>
      <c r="C529" s="86"/>
      <c r="D529" s="28" t="s">
        <v>4</v>
      </c>
      <c r="E529" s="35" t="s">
        <v>418</v>
      </c>
      <c r="F529" s="28" t="s">
        <v>77</v>
      </c>
      <c r="G529" s="77">
        <v>5</v>
      </c>
      <c r="H529" s="77"/>
      <c r="I529" s="99"/>
      <c r="J529" s="99"/>
      <c r="K529" s="1"/>
    </row>
    <row r="530" spans="1:11" s="87" customFormat="1" ht="20.100000000000001" customHeight="1" outlineLevel="1">
      <c r="A530" s="88"/>
      <c r="B530" s="86" t="s">
        <v>277</v>
      </c>
      <c r="C530" s="28">
        <v>72263</v>
      </c>
      <c r="D530" s="28" t="s">
        <v>82</v>
      </c>
      <c r="E530" s="29" t="s">
        <v>379</v>
      </c>
      <c r="F530" s="28" t="s">
        <v>77</v>
      </c>
      <c r="G530" s="77">
        <v>10</v>
      </c>
      <c r="H530" s="77"/>
      <c r="I530" s="99"/>
      <c r="J530" s="99"/>
      <c r="K530" s="1"/>
    </row>
    <row r="531" spans="1:11" s="87" customFormat="1" ht="20.100000000000001" customHeight="1" outlineLevel="1">
      <c r="A531" s="88"/>
      <c r="B531" s="92"/>
      <c r="C531" s="93"/>
      <c r="D531" s="93"/>
      <c r="E531" s="93"/>
      <c r="F531" s="93"/>
      <c r="G531" s="93"/>
      <c r="H531" s="94" t="s">
        <v>227</v>
      </c>
      <c r="I531" s="17"/>
      <c r="J531" s="100">
        <f>SUM(J519:J530)</f>
        <v>0</v>
      </c>
      <c r="K531" s="1"/>
    </row>
    <row r="532" spans="1:11" s="87" customFormat="1" ht="20.100000000000001" customHeight="1">
      <c r="A532" s="88"/>
      <c r="B532" s="88"/>
      <c r="C532" s="88"/>
      <c r="D532" s="88"/>
      <c r="E532" s="26"/>
      <c r="F532" s="88"/>
      <c r="G532" s="50"/>
      <c r="H532" s="49"/>
      <c r="I532" s="8"/>
      <c r="J532" s="89"/>
      <c r="K532" s="1"/>
    </row>
    <row r="533" spans="1:11" s="87" customFormat="1" ht="20.100000000000001" customHeight="1">
      <c r="A533" s="88"/>
      <c r="B533" s="43">
        <v>23</v>
      </c>
      <c r="C533" s="43"/>
      <c r="D533" s="43"/>
      <c r="E533" s="21" t="s">
        <v>222</v>
      </c>
      <c r="F533" s="21"/>
      <c r="G533" s="54"/>
      <c r="H533" s="54"/>
      <c r="I533" s="21"/>
      <c r="J533" s="90">
        <f>J555</f>
        <v>0</v>
      </c>
      <c r="K533" s="1"/>
    </row>
    <row r="534" spans="1:11" s="18" customFormat="1" ht="20.100000000000001" customHeight="1" outlineLevel="1">
      <c r="A534" s="88"/>
      <c r="B534" s="12" t="s">
        <v>174</v>
      </c>
      <c r="C534" s="12"/>
      <c r="D534" s="12"/>
      <c r="E534" s="13" t="s">
        <v>1057</v>
      </c>
      <c r="F534" s="13"/>
      <c r="G534" s="77"/>
      <c r="H534" s="77"/>
      <c r="I534" s="99"/>
      <c r="J534" s="99"/>
      <c r="K534" s="1"/>
    </row>
    <row r="535" spans="1:11" s="87" customFormat="1" ht="30" customHeight="1" outlineLevel="1">
      <c r="A535" s="88"/>
      <c r="B535" s="15" t="s">
        <v>847</v>
      </c>
      <c r="C535" s="56" t="s">
        <v>299</v>
      </c>
      <c r="D535" s="56" t="s">
        <v>104</v>
      </c>
      <c r="E535" s="85" t="s">
        <v>343</v>
      </c>
      <c r="F535" s="86" t="s">
        <v>77</v>
      </c>
      <c r="G535" s="77">
        <v>1</v>
      </c>
      <c r="H535" s="77"/>
      <c r="I535" s="99"/>
      <c r="J535" s="99"/>
      <c r="K535" s="1"/>
    </row>
    <row r="536" spans="1:11" ht="20.100000000000001" customHeight="1" outlineLevel="1">
      <c r="A536" s="88"/>
      <c r="B536" s="15" t="s">
        <v>848</v>
      </c>
      <c r="C536" s="86" t="s">
        <v>364</v>
      </c>
      <c r="D536" s="86" t="s">
        <v>104</v>
      </c>
      <c r="E536" s="16" t="s">
        <v>62</v>
      </c>
      <c r="F536" s="86" t="s">
        <v>83</v>
      </c>
      <c r="G536" s="77">
        <v>29.79</v>
      </c>
      <c r="H536" s="77"/>
      <c r="I536" s="99"/>
      <c r="J536" s="99"/>
    </row>
    <row r="537" spans="1:11" ht="20.100000000000001" customHeight="1" outlineLevel="1">
      <c r="A537" s="88"/>
      <c r="B537" s="15" t="s">
        <v>849</v>
      </c>
      <c r="C537" s="86" t="s">
        <v>364</v>
      </c>
      <c r="D537" s="86" t="s">
        <v>104</v>
      </c>
      <c r="E537" s="85" t="s">
        <v>505</v>
      </c>
      <c r="F537" s="86" t="s">
        <v>83</v>
      </c>
      <c r="G537" s="77">
        <v>30.37</v>
      </c>
      <c r="H537" s="77"/>
      <c r="I537" s="99"/>
      <c r="J537" s="99"/>
    </row>
    <row r="538" spans="1:11" ht="20.100000000000001" customHeight="1" outlineLevel="1">
      <c r="A538" s="88"/>
      <c r="B538" s="15" t="s">
        <v>850</v>
      </c>
      <c r="C538" s="86" t="s">
        <v>289</v>
      </c>
      <c r="D538" s="86" t="s">
        <v>104</v>
      </c>
      <c r="E538" s="57" t="s">
        <v>290</v>
      </c>
      <c r="F538" s="56" t="s">
        <v>83</v>
      </c>
      <c r="G538" s="77">
        <v>31</v>
      </c>
      <c r="H538" s="77"/>
      <c r="I538" s="99"/>
      <c r="J538" s="99"/>
    </row>
    <row r="539" spans="1:11" ht="20.100000000000001" customHeight="1" outlineLevel="1">
      <c r="A539" s="88"/>
      <c r="B539" s="15" t="s">
        <v>851</v>
      </c>
      <c r="C539" s="86" t="s">
        <v>367</v>
      </c>
      <c r="D539" s="56" t="s">
        <v>104</v>
      </c>
      <c r="E539" s="57" t="s">
        <v>426</v>
      </c>
      <c r="F539" s="56" t="s">
        <v>83</v>
      </c>
      <c r="G539" s="77">
        <v>5.87</v>
      </c>
      <c r="H539" s="77"/>
      <c r="I539" s="99"/>
      <c r="J539" s="99"/>
    </row>
    <row r="540" spans="1:11" ht="20.100000000000001" customHeight="1" outlineLevel="1">
      <c r="A540" s="88"/>
      <c r="B540" s="15" t="s">
        <v>852</v>
      </c>
      <c r="C540" s="86" t="s">
        <v>364</v>
      </c>
      <c r="D540" s="56" t="s">
        <v>104</v>
      </c>
      <c r="E540" s="57" t="s">
        <v>450</v>
      </c>
      <c r="F540" s="56" t="s">
        <v>83</v>
      </c>
      <c r="G540" s="77">
        <v>2.4</v>
      </c>
      <c r="H540" s="77"/>
      <c r="I540" s="99"/>
      <c r="J540" s="99"/>
    </row>
    <row r="541" spans="1:11" ht="20.100000000000001" customHeight="1" outlineLevel="1">
      <c r="A541" s="88"/>
      <c r="B541" s="15" t="s">
        <v>853</v>
      </c>
      <c r="C541" s="86" t="s">
        <v>296</v>
      </c>
      <c r="D541" s="15" t="s">
        <v>104</v>
      </c>
      <c r="E541" s="85" t="s">
        <v>28</v>
      </c>
      <c r="F541" s="15" t="s">
        <v>95</v>
      </c>
      <c r="G541" s="77">
        <v>59.9</v>
      </c>
      <c r="H541" s="77"/>
      <c r="I541" s="99"/>
      <c r="J541" s="99"/>
    </row>
    <row r="542" spans="1:11" s="18" customFormat="1" ht="20.100000000000001" customHeight="1" outlineLevel="1">
      <c r="A542" s="88"/>
      <c r="B542" s="12" t="s">
        <v>278</v>
      </c>
      <c r="C542" s="12"/>
      <c r="D542" s="12"/>
      <c r="E542" s="13" t="s">
        <v>504</v>
      </c>
      <c r="F542" s="13"/>
      <c r="G542" s="77"/>
      <c r="H542" s="77"/>
      <c r="I542" s="99"/>
      <c r="J542" s="99"/>
      <c r="K542" s="1"/>
    </row>
    <row r="543" spans="1:11" s="18" customFormat="1" ht="20.100000000000001" customHeight="1" outlineLevel="1">
      <c r="A543" s="88"/>
      <c r="B543" s="15" t="s">
        <v>854</v>
      </c>
      <c r="C543" s="86"/>
      <c r="D543" s="86" t="s">
        <v>4</v>
      </c>
      <c r="E543" s="110" t="s">
        <v>1065</v>
      </c>
      <c r="F543" s="15" t="s">
        <v>77</v>
      </c>
      <c r="G543" s="77">
        <v>2</v>
      </c>
      <c r="H543" s="77"/>
      <c r="I543" s="99"/>
      <c r="J543" s="99"/>
      <c r="K543" s="1"/>
    </row>
    <row r="544" spans="1:11" s="18" customFormat="1" ht="20.100000000000001" customHeight="1" outlineLevel="1">
      <c r="A544" s="88"/>
      <c r="B544" s="15" t="s">
        <v>855</v>
      </c>
      <c r="C544" s="86"/>
      <c r="D544" s="86" t="s">
        <v>4</v>
      </c>
      <c r="E544" s="110" t="s">
        <v>1066</v>
      </c>
      <c r="F544" s="15" t="s">
        <v>77</v>
      </c>
      <c r="G544" s="77">
        <v>1</v>
      </c>
      <c r="H544" s="77"/>
      <c r="I544" s="99"/>
      <c r="J544" s="99"/>
      <c r="K544" s="1"/>
    </row>
    <row r="545" spans="1:12" s="18" customFormat="1" ht="20.100000000000001" customHeight="1" outlineLevel="1">
      <c r="A545" s="88"/>
      <c r="B545" s="15" t="s">
        <v>1058</v>
      </c>
      <c r="C545" s="86"/>
      <c r="D545" s="86" t="s">
        <v>4</v>
      </c>
      <c r="E545" s="110" t="s">
        <v>1067</v>
      </c>
      <c r="F545" s="15" t="s">
        <v>77</v>
      </c>
      <c r="G545" s="77">
        <v>1</v>
      </c>
      <c r="H545" s="77"/>
      <c r="I545" s="99"/>
      <c r="J545" s="99"/>
      <c r="K545" s="1"/>
    </row>
    <row r="546" spans="1:12" s="18" customFormat="1" ht="20.100000000000001" customHeight="1" outlineLevel="1">
      <c r="A546" s="88"/>
      <c r="B546" s="15" t="s">
        <v>1059</v>
      </c>
      <c r="C546" s="86"/>
      <c r="D546" s="86" t="s">
        <v>4</v>
      </c>
      <c r="E546" s="110" t="s">
        <v>1068</v>
      </c>
      <c r="F546" s="15" t="s">
        <v>77</v>
      </c>
      <c r="G546" s="77">
        <v>1</v>
      </c>
      <c r="H546" s="77"/>
      <c r="I546" s="99"/>
      <c r="J546" s="99"/>
      <c r="K546" s="1"/>
    </row>
    <row r="547" spans="1:12" s="18" customFormat="1" ht="20.100000000000001" customHeight="1" outlineLevel="1">
      <c r="A547" s="88"/>
      <c r="B547" s="15" t="s">
        <v>1060</v>
      </c>
      <c r="C547" s="84">
        <v>73665</v>
      </c>
      <c r="D547" s="86" t="s">
        <v>82</v>
      </c>
      <c r="E547" s="57" t="s">
        <v>376</v>
      </c>
      <c r="F547" s="15" t="s">
        <v>95</v>
      </c>
      <c r="G547" s="77">
        <v>9</v>
      </c>
      <c r="H547" s="77"/>
      <c r="I547" s="99"/>
      <c r="J547" s="99"/>
      <c r="K547" s="1"/>
    </row>
    <row r="548" spans="1:12" s="18" customFormat="1" ht="20.100000000000001" customHeight="1" outlineLevel="1">
      <c r="A548" s="88"/>
      <c r="B548" s="15" t="s">
        <v>1061</v>
      </c>
      <c r="C548" s="84">
        <v>84863</v>
      </c>
      <c r="D548" s="86" t="s">
        <v>82</v>
      </c>
      <c r="E548" s="57" t="s">
        <v>377</v>
      </c>
      <c r="F548" s="86" t="s">
        <v>95</v>
      </c>
      <c r="G548" s="77">
        <v>4.99</v>
      </c>
      <c r="H548" s="77"/>
      <c r="I548" s="99"/>
      <c r="J548" s="99"/>
      <c r="K548" s="1"/>
    </row>
    <row r="549" spans="1:12" s="18" customFormat="1" ht="30" customHeight="1" outlineLevel="1">
      <c r="A549" s="88"/>
      <c r="B549" s="15" t="s">
        <v>1062</v>
      </c>
      <c r="C549" s="83"/>
      <c r="D549" s="83" t="s">
        <v>4</v>
      </c>
      <c r="E549" s="57" t="s">
        <v>378</v>
      </c>
      <c r="F549" s="15" t="s">
        <v>92</v>
      </c>
      <c r="G549" s="77">
        <v>1028.08</v>
      </c>
      <c r="H549" s="77"/>
      <c r="I549" s="99"/>
      <c r="J549" s="99"/>
      <c r="K549" s="1"/>
    </row>
    <row r="550" spans="1:12" s="18" customFormat="1" ht="20.100000000000001" customHeight="1" outlineLevel="1">
      <c r="A550" s="88"/>
      <c r="B550" s="15" t="s">
        <v>1063</v>
      </c>
      <c r="C550" s="83"/>
      <c r="D550" s="83" t="s">
        <v>4</v>
      </c>
      <c r="E550" s="57" t="s">
        <v>917</v>
      </c>
      <c r="F550" s="15" t="s">
        <v>77</v>
      </c>
      <c r="G550" s="77">
        <v>1</v>
      </c>
      <c r="H550" s="190"/>
      <c r="I550" s="99"/>
      <c r="J550" s="99"/>
      <c r="K550" s="1"/>
    </row>
    <row r="551" spans="1:12" s="18" customFormat="1" ht="30" customHeight="1" outlineLevel="1">
      <c r="A551" s="88"/>
      <c r="B551" s="15" t="s">
        <v>1069</v>
      </c>
      <c r="C551" s="15" t="s">
        <v>637</v>
      </c>
      <c r="D551" s="15" t="s">
        <v>104</v>
      </c>
      <c r="E551" s="85" t="s">
        <v>639</v>
      </c>
      <c r="F551" s="15" t="s">
        <v>83</v>
      </c>
      <c r="G551" s="77">
        <v>101.8</v>
      </c>
      <c r="H551" s="77"/>
      <c r="I551" s="99"/>
      <c r="J551" s="99"/>
      <c r="K551" s="1"/>
    </row>
    <row r="552" spans="1:12" s="18" customFormat="1" ht="20.100000000000001" customHeight="1" outlineLevel="1">
      <c r="A552" s="88"/>
      <c r="B552" s="15" t="s">
        <v>1070</v>
      </c>
      <c r="C552" s="15">
        <v>79460</v>
      </c>
      <c r="D552" s="15" t="s">
        <v>82</v>
      </c>
      <c r="E552" s="85" t="s">
        <v>641</v>
      </c>
      <c r="F552" s="15" t="s">
        <v>83</v>
      </c>
      <c r="G552" s="77">
        <v>50.9</v>
      </c>
      <c r="H552" s="77"/>
      <c r="I552" s="99"/>
      <c r="J552" s="99"/>
      <c r="K552" s="1"/>
    </row>
    <row r="553" spans="1:12" s="18" customFormat="1" ht="20.100000000000001" customHeight="1" outlineLevel="1">
      <c r="A553" s="88"/>
      <c r="B553" s="15" t="s">
        <v>1071</v>
      </c>
      <c r="C553" s="15">
        <v>79460</v>
      </c>
      <c r="D553" s="15" t="s">
        <v>82</v>
      </c>
      <c r="E553" s="85" t="s">
        <v>640</v>
      </c>
      <c r="F553" s="15" t="s">
        <v>83</v>
      </c>
      <c r="G553" s="77">
        <v>52.88</v>
      </c>
      <c r="H553" s="77"/>
      <c r="I553" s="99"/>
      <c r="J553" s="99"/>
      <c r="K553" s="1"/>
    </row>
    <row r="554" spans="1:12" s="18" customFormat="1" ht="20.100000000000001" customHeight="1" outlineLevel="1">
      <c r="A554" s="88"/>
      <c r="B554" s="15" t="s">
        <v>1072</v>
      </c>
      <c r="C554" s="15" t="s">
        <v>643</v>
      </c>
      <c r="D554" s="15" t="s">
        <v>104</v>
      </c>
      <c r="E554" s="85" t="s">
        <v>642</v>
      </c>
      <c r="F554" s="15" t="s">
        <v>83</v>
      </c>
      <c r="G554" s="77">
        <v>50.9</v>
      </c>
      <c r="H554" s="77"/>
      <c r="I554" s="99"/>
      <c r="J554" s="99"/>
      <c r="K554" s="1"/>
    </row>
    <row r="555" spans="1:12" s="18" customFormat="1" ht="19.5" customHeight="1" outlineLevel="1">
      <c r="A555" s="88"/>
      <c r="B555" s="92"/>
      <c r="C555" s="93"/>
      <c r="D555" s="93"/>
      <c r="E555" s="93"/>
      <c r="F555" s="93"/>
      <c r="G555" s="93"/>
      <c r="H555" s="94" t="s">
        <v>227</v>
      </c>
      <c r="I555" s="17"/>
      <c r="J555" s="100">
        <f>SUM(J535:J554)</f>
        <v>0</v>
      </c>
      <c r="K555" s="1"/>
    </row>
    <row r="556" spans="1:12" s="18" customFormat="1" ht="20.100000000000001" customHeight="1">
      <c r="A556" s="88"/>
      <c r="B556" s="88"/>
      <c r="C556" s="88"/>
      <c r="D556" s="88"/>
      <c r="E556" s="26"/>
      <c r="F556" s="88"/>
      <c r="G556" s="50"/>
      <c r="H556" s="49"/>
      <c r="I556" s="8"/>
      <c r="J556" s="89"/>
      <c r="K556" s="1"/>
    </row>
    <row r="557" spans="1:12" s="18" customFormat="1" ht="20.100000000000001" customHeight="1">
      <c r="A557" s="88"/>
      <c r="B557" s="43">
        <v>24</v>
      </c>
      <c r="C557" s="43"/>
      <c r="D557" s="43"/>
      <c r="E557" s="21" t="s">
        <v>24</v>
      </c>
      <c r="F557" s="21"/>
      <c r="G557" s="54"/>
      <c r="H557" s="54"/>
      <c r="I557" s="21"/>
      <c r="J557" s="90">
        <f>J559</f>
        <v>0</v>
      </c>
      <c r="K557" s="1"/>
    </row>
    <row r="558" spans="1:12" s="18" customFormat="1" ht="20.100000000000001" customHeight="1" outlineLevel="1">
      <c r="A558" s="88"/>
      <c r="B558" s="15" t="s">
        <v>175</v>
      </c>
      <c r="C558" s="15">
        <v>9537</v>
      </c>
      <c r="D558" s="15" t="s">
        <v>82</v>
      </c>
      <c r="E558" s="24" t="s">
        <v>25</v>
      </c>
      <c r="F558" s="15" t="s">
        <v>83</v>
      </c>
      <c r="G558" s="77">
        <v>890.73</v>
      </c>
      <c r="H558" s="77"/>
      <c r="I558" s="99"/>
      <c r="J558" s="99"/>
      <c r="K558" s="1"/>
    </row>
    <row r="559" spans="1:12" ht="20.100000000000001" customHeight="1" outlineLevel="1">
      <c r="A559" s="88"/>
      <c r="B559" s="92"/>
      <c r="C559" s="93"/>
      <c r="D559" s="93"/>
      <c r="E559" s="93"/>
      <c r="F559" s="93"/>
      <c r="G559" s="93"/>
      <c r="H559" s="94" t="s">
        <v>227</v>
      </c>
      <c r="I559" s="17"/>
      <c r="J559" s="100">
        <f>SUM(J558)</f>
        <v>0</v>
      </c>
      <c r="L559" s="82"/>
    </row>
    <row r="560" spans="1:12" ht="20.100000000000001" customHeight="1">
      <c r="A560" s="88"/>
      <c r="B560" s="88"/>
      <c r="C560" s="88"/>
      <c r="D560" s="88"/>
      <c r="E560" s="26"/>
      <c r="F560" s="88"/>
      <c r="G560" s="50"/>
      <c r="H560" s="49"/>
      <c r="I560" s="8"/>
      <c r="J560" s="89"/>
    </row>
    <row r="561" spans="1:11" ht="20.100000000000001" customHeight="1">
      <c r="A561" s="88"/>
      <c r="B561" s="95"/>
      <c r="C561" s="96"/>
      <c r="D561" s="96"/>
      <c r="E561" s="96"/>
      <c r="F561" s="96"/>
      <c r="G561" s="96"/>
      <c r="H561" s="97" t="s">
        <v>68</v>
      </c>
      <c r="I561" s="76"/>
      <c r="J561" s="90">
        <f>ROUNDDOWN(J18+J28+J44+J77+J97+J110+J153+J162+J166+J181+J207+J216+J276+J287+J321+J355+J379+J411+J472+J479+J511+J518++J533+J557,2)</f>
        <v>0</v>
      </c>
    </row>
    <row r="562" spans="1:11">
      <c r="A562" s="1"/>
      <c r="E562" s="36"/>
    </row>
    <row r="563" spans="1:11">
      <c r="A563" s="1"/>
      <c r="E563" s="36"/>
    </row>
    <row r="567" spans="1:11" s="9" customFormat="1">
      <c r="B567" s="10"/>
      <c r="C567" s="10"/>
      <c r="D567" s="10"/>
      <c r="E567" s="11"/>
      <c r="G567" s="48"/>
      <c r="H567" s="47"/>
      <c r="I567" s="1"/>
      <c r="J567" s="1"/>
      <c r="K567" s="1"/>
    </row>
    <row r="578" spans="1:11">
      <c r="A578" s="1"/>
      <c r="B578" s="1"/>
      <c r="C578" s="1"/>
      <c r="D578" s="1"/>
      <c r="E578" s="1"/>
      <c r="F578" s="1"/>
      <c r="G578" s="1"/>
      <c r="H578" s="1"/>
      <c r="K578" s="82"/>
    </row>
    <row r="579" spans="1:11">
      <c r="A579" s="1"/>
      <c r="B579" s="1"/>
      <c r="C579" s="1"/>
      <c r="D579" s="1"/>
      <c r="E579" s="1"/>
      <c r="F579" s="1"/>
      <c r="G579" s="1"/>
      <c r="H579" s="1"/>
      <c r="K579" s="82"/>
    </row>
    <row r="600" spans="1:11">
      <c r="A600" s="1"/>
      <c r="B600" s="1"/>
      <c r="C600" s="1"/>
      <c r="D600" s="1"/>
      <c r="E600" s="1"/>
      <c r="F600" s="1"/>
      <c r="G600" s="1"/>
      <c r="H600" s="1"/>
      <c r="K600" s="47"/>
    </row>
    <row r="605" spans="1:11">
      <c r="A605" s="1"/>
      <c r="B605" s="1"/>
      <c r="C605" s="1"/>
      <c r="D605" s="1"/>
      <c r="E605" s="1"/>
      <c r="F605" s="1"/>
      <c r="G605" s="1"/>
      <c r="H605" s="1"/>
      <c r="K605" s="47"/>
    </row>
  </sheetData>
  <autoFilter ref="B16:K561"/>
  <mergeCells count="9">
    <mergeCell ref="F11:J11"/>
    <mergeCell ref="B1:J1"/>
    <mergeCell ref="B5:J5"/>
    <mergeCell ref="B6:J6"/>
    <mergeCell ref="B2:K2"/>
    <mergeCell ref="C3:K3"/>
    <mergeCell ref="C4:K4"/>
    <mergeCell ref="B13:J13"/>
    <mergeCell ref="B14:D14"/>
  </mergeCells>
  <conditionalFormatting sqref="G111 I26 G16:I16 G557:I557 G533:I533 I42 I75 I95 I108 I151 I160 I164 I179 I205 I214 I274 I285 I319 I353 I409 I470 I477 I509 I516 I531 I555 I559 I377">
    <cfRule type="cellIs" dxfId="0" priority="24" stopIfTrue="1" operator="equal">
      <formula>0</formula>
    </cfRule>
  </conditionalFormatting>
  <printOptions horizontalCentered="1"/>
  <pageMargins left="0.27559055118110237" right="0.35433070866141736" top="0.39370078740157483" bottom="0.31496062992125984" header="0.35433070866141736" footer="0.19685039370078741"/>
  <pageSetup paperSize="9" scale="57" fitToHeight="0" orientation="portrait" r:id="rId1"/>
  <headerFooter alignWithMargins="0"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7"/>
  <sheetViews>
    <sheetView view="pageBreakPreview" topLeftCell="A34" zoomScale="60" zoomScaleNormal="80" workbookViewId="0">
      <selection activeCell="D40" sqref="D40"/>
    </sheetView>
  </sheetViews>
  <sheetFormatPr defaultRowHeight="14.25"/>
  <cols>
    <col min="2" max="2" width="56.375" bestFit="1" customWidth="1"/>
    <col min="3" max="3" width="14" customWidth="1"/>
    <col min="4" max="4" width="9.25" bestFit="1" customWidth="1"/>
    <col min="5" max="5" width="11.25" customWidth="1"/>
    <col min="6" max="12" width="12.625" customWidth="1"/>
  </cols>
  <sheetData>
    <row r="1" spans="1:14">
      <c r="A1" s="202" t="s">
        <v>1085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</row>
    <row r="2" spans="1:14">
      <c r="A2" s="202" t="s">
        <v>1086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</row>
    <row r="3" spans="1:14">
      <c r="A3" s="202" t="s">
        <v>1087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4" ht="15" thickBot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169"/>
      <c r="N4" s="169"/>
    </row>
    <row r="5" spans="1:14">
      <c r="A5" s="170" t="s">
        <v>1098</v>
      </c>
      <c r="B5" s="171"/>
      <c r="C5" s="172"/>
      <c r="D5" s="173"/>
      <c r="E5" s="174"/>
      <c r="F5" s="175"/>
      <c r="G5" s="175"/>
      <c r="H5" s="173"/>
      <c r="I5" s="176"/>
      <c r="J5" s="176"/>
      <c r="K5" s="176"/>
      <c r="L5" s="177"/>
      <c r="M5" s="169"/>
      <c r="N5" s="169"/>
    </row>
    <row r="6" spans="1:14">
      <c r="A6" s="193" t="s">
        <v>1099</v>
      </c>
      <c r="B6" s="178"/>
      <c r="C6" s="167"/>
      <c r="D6" s="168"/>
      <c r="E6" s="179"/>
      <c r="F6" s="180"/>
      <c r="G6" s="166"/>
      <c r="H6" s="168"/>
      <c r="I6" s="169"/>
      <c r="J6" s="169"/>
      <c r="K6" s="169"/>
      <c r="L6" s="181"/>
      <c r="M6" s="169"/>
      <c r="N6" s="169"/>
    </row>
    <row r="7" spans="1:14" ht="15" thickBot="1">
      <c r="A7" s="98" t="s">
        <v>1100</v>
      </c>
      <c r="B7" s="182"/>
      <c r="C7" s="183"/>
      <c r="D7" s="184"/>
      <c r="E7" s="185"/>
      <c r="F7" s="186"/>
      <c r="G7" s="186"/>
      <c r="H7" s="184"/>
      <c r="I7" s="187"/>
      <c r="J7" s="187"/>
      <c r="K7" s="187"/>
      <c r="L7" s="188"/>
      <c r="M7" s="169"/>
      <c r="N7" s="169"/>
    </row>
    <row r="8" spans="1:14" ht="15" thickBot="1">
      <c r="A8" s="178"/>
      <c r="B8" s="178"/>
      <c r="C8" s="167"/>
      <c r="D8" s="168"/>
      <c r="E8" s="179"/>
      <c r="F8" s="166"/>
      <c r="G8" s="166"/>
      <c r="H8" s="168"/>
      <c r="I8" s="169"/>
      <c r="J8" s="169"/>
      <c r="K8" s="169"/>
      <c r="L8" s="169"/>
      <c r="M8" s="169"/>
      <c r="N8" s="169"/>
    </row>
    <row r="9" spans="1:14" ht="15" thickBot="1">
      <c r="A9" s="205" t="s">
        <v>1083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7"/>
      <c r="M9" s="178"/>
      <c r="N9" s="178"/>
    </row>
    <row r="10" spans="1:14" ht="15" thickBot="1"/>
    <row r="11" spans="1:14" ht="15" thickBot="1">
      <c r="A11" s="112" t="s">
        <v>69</v>
      </c>
      <c r="B11" s="113" t="s">
        <v>72</v>
      </c>
      <c r="C11" s="113" t="s">
        <v>75</v>
      </c>
      <c r="D11" s="113" t="s">
        <v>1079</v>
      </c>
      <c r="E11" s="113">
        <v>1</v>
      </c>
      <c r="F11" s="113">
        <v>2</v>
      </c>
      <c r="G11" s="113">
        <v>3</v>
      </c>
      <c r="H11" s="113">
        <v>4</v>
      </c>
      <c r="I11" s="113">
        <v>5</v>
      </c>
      <c r="J11" s="113">
        <v>6</v>
      </c>
      <c r="K11" s="114">
        <v>7</v>
      </c>
      <c r="L11" s="189">
        <v>8</v>
      </c>
    </row>
    <row r="12" spans="1:14">
      <c r="A12" s="115"/>
      <c r="B12" s="116"/>
      <c r="C12" s="116"/>
      <c r="D12" s="116"/>
      <c r="E12" s="117"/>
      <c r="F12" s="117"/>
      <c r="G12" s="117"/>
      <c r="H12" s="117"/>
      <c r="I12" s="117"/>
      <c r="J12" s="117"/>
      <c r="K12" s="118"/>
      <c r="L12" s="117"/>
    </row>
    <row r="13" spans="1:14">
      <c r="A13" s="119">
        <v>1</v>
      </c>
      <c r="B13" s="120" t="s">
        <v>100</v>
      </c>
      <c r="C13" s="121">
        <f>'TIPO 2 SAPATAS - 110V'!J18</f>
        <v>0</v>
      </c>
      <c r="D13" s="122" t="e">
        <f>C13/$C$62</f>
        <v>#DIV/0!</v>
      </c>
      <c r="E13" s="123">
        <v>1</v>
      </c>
      <c r="F13" s="124"/>
      <c r="G13" s="125"/>
      <c r="H13" s="125"/>
      <c r="I13" s="125"/>
      <c r="J13" s="125"/>
      <c r="K13" s="126"/>
      <c r="L13" s="125"/>
    </row>
    <row r="14" spans="1:14">
      <c r="A14" s="119"/>
      <c r="B14" s="127"/>
      <c r="C14" s="121"/>
      <c r="D14" s="122"/>
      <c r="E14" s="128">
        <f>E13*C13</f>
        <v>0</v>
      </c>
      <c r="F14" s="128"/>
      <c r="G14" s="125"/>
      <c r="H14" s="125"/>
      <c r="I14" s="125"/>
      <c r="J14" s="125"/>
      <c r="K14" s="126"/>
      <c r="L14" s="125"/>
    </row>
    <row r="15" spans="1:14">
      <c r="A15" s="119">
        <v>2</v>
      </c>
      <c r="B15" s="129" t="s">
        <v>217</v>
      </c>
      <c r="C15" s="121">
        <f>'TIPO 2 SAPATAS - 110V'!J28</f>
        <v>0</v>
      </c>
      <c r="D15" s="122" t="e">
        <f>C15/$C$62</f>
        <v>#DIV/0!</v>
      </c>
      <c r="E15" s="130">
        <v>0.8</v>
      </c>
      <c r="F15" s="130">
        <v>0.2</v>
      </c>
      <c r="G15" s="124"/>
      <c r="H15" s="125"/>
      <c r="I15" s="125"/>
      <c r="J15" s="125"/>
      <c r="K15" s="126"/>
      <c r="L15" s="125"/>
    </row>
    <row r="16" spans="1:14">
      <c r="A16" s="119"/>
      <c r="B16" s="127"/>
      <c r="C16" s="121"/>
      <c r="D16" s="122"/>
      <c r="E16" s="128">
        <f>E15*C15</f>
        <v>0</v>
      </c>
      <c r="F16" s="128">
        <f>F15*C15</f>
        <v>0</v>
      </c>
      <c r="G16" s="128"/>
      <c r="H16" s="125"/>
      <c r="I16" s="125"/>
      <c r="J16" s="125"/>
      <c r="K16" s="126"/>
      <c r="L16" s="125"/>
    </row>
    <row r="17" spans="1:12">
      <c r="A17" s="119">
        <v>3</v>
      </c>
      <c r="B17" s="129" t="s">
        <v>1080</v>
      </c>
      <c r="C17" s="121">
        <f>'TIPO 2 SAPATAS - 110V'!J44</f>
        <v>0</v>
      </c>
      <c r="D17" s="122" t="e">
        <f>C17/$C$62</f>
        <v>#DIV/0!</v>
      </c>
      <c r="E17" s="130">
        <v>0.15</v>
      </c>
      <c r="F17" s="130">
        <v>0.85</v>
      </c>
      <c r="G17" s="131"/>
      <c r="H17" s="125"/>
      <c r="I17" s="125"/>
      <c r="J17" s="125"/>
      <c r="K17" s="126"/>
      <c r="L17" s="125"/>
    </row>
    <row r="18" spans="1:12">
      <c r="A18" s="119"/>
      <c r="B18" s="127"/>
      <c r="C18" s="121"/>
      <c r="D18" s="122"/>
      <c r="E18" s="128">
        <f>E17*C17</f>
        <v>0</v>
      </c>
      <c r="F18" s="128">
        <f>F17*C17</f>
        <v>0</v>
      </c>
      <c r="G18" s="128">
        <f>G17*C17</f>
        <v>0</v>
      </c>
      <c r="H18" s="125"/>
      <c r="I18" s="132"/>
      <c r="J18" s="132"/>
      <c r="K18" s="126"/>
      <c r="L18" s="125"/>
    </row>
    <row r="19" spans="1:12">
      <c r="A19" s="119">
        <v>4</v>
      </c>
      <c r="B19" s="129" t="s">
        <v>117</v>
      </c>
      <c r="C19" s="121">
        <f>'TIPO 2 SAPATAS - 110V'!J77</f>
        <v>0</v>
      </c>
      <c r="D19" s="122" t="e">
        <f>C19/$C$62</f>
        <v>#DIV/0!</v>
      </c>
      <c r="E19" s="125"/>
      <c r="F19" s="130">
        <v>0.4</v>
      </c>
      <c r="G19" s="130">
        <v>0.6</v>
      </c>
      <c r="H19" s="131"/>
      <c r="I19" s="133"/>
      <c r="J19" s="133"/>
      <c r="K19" s="134"/>
      <c r="L19" s="135"/>
    </row>
    <row r="20" spans="1:12">
      <c r="A20" s="119"/>
      <c r="B20" s="127"/>
      <c r="C20" s="121"/>
      <c r="D20" s="122"/>
      <c r="E20" s="125"/>
      <c r="F20" s="128">
        <f>F19*$C19</f>
        <v>0</v>
      </c>
      <c r="G20" s="128">
        <f t="shared" ref="G20:H20" si="0">G19*$C19</f>
        <v>0</v>
      </c>
      <c r="H20" s="128">
        <f t="shared" si="0"/>
        <v>0</v>
      </c>
      <c r="I20" s="136"/>
      <c r="J20" s="136"/>
      <c r="K20" s="126"/>
      <c r="L20" s="125"/>
    </row>
    <row r="21" spans="1:12">
      <c r="A21" s="119">
        <v>5</v>
      </c>
      <c r="B21" s="129" t="s">
        <v>219</v>
      </c>
      <c r="C21" s="121">
        <f>'TIPO 2 SAPATAS - 110V'!J97</f>
        <v>0</v>
      </c>
      <c r="D21" s="122" t="e">
        <f>C21/$C$62</f>
        <v>#DIV/0!</v>
      </c>
      <c r="E21" s="125"/>
      <c r="F21" s="131"/>
      <c r="G21" s="130">
        <v>0.2</v>
      </c>
      <c r="H21" s="130">
        <v>0.6</v>
      </c>
      <c r="I21" s="130">
        <v>0.2</v>
      </c>
      <c r="J21" s="131"/>
      <c r="K21" s="131"/>
      <c r="L21" s="125"/>
    </row>
    <row r="22" spans="1:12">
      <c r="A22" s="119"/>
      <c r="B22" s="125"/>
      <c r="C22" s="121"/>
      <c r="D22" s="122"/>
      <c r="E22" s="125"/>
      <c r="F22" s="128"/>
      <c r="G22" s="128">
        <f>G21*$C21</f>
        <v>0</v>
      </c>
      <c r="H22" s="128">
        <f t="shared" ref="H22:K22" si="1">H21*$C21</f>
        <v>0</v>
      </c>
      <c r="I22" s="128">
        <f t="shared" si="1"/>
        <v>0</v>
      </c>
      <c r="J22" s="128">
        <f t="shared" si="1"/>
        <v>0</v>
      </c>
      <c r="K22" s="128">
        <f t="shared" si="1"/>
        <v>0</v>
      </c>
      <c r="L22" s="125"/>
    </row>
    <row r="23" spans="1:12">
      <c r="A23" s="119">
        <v>6</v>
      </c>
      <c r="B23" s="21" t="s">
        <v>122</v>
      </c>
      <c r="C23" s="121">
        <f>'TIPO 2 SAPATAS - 110V'!J110</f>
        <v>0</v>
      </c>
      <c r="D23" s="122" t="e">
        <f>C23/$C$62</f>
        <v>#DIV/0!</v>
      </c>
      <c r="E23" s="125"/>
      <c r="F23" s="125"/>
      <c r="G23" s="125"/>
      <c r="H23" s="130">
        <v>0.2</v>
      </c>
      <c r="I23" s="130">
        <v>0.5</v>
      </c>
      <c r="J23" s="130">
        <v>0.3</v>
      </c>
      <c r="K23" s="137"/>
      <c r="L23" s="131"/>
    </row>
    <row r="24" spans="1:12">
      <c r="A24" s="119"/>
      <c r="B24" s="125"/>
      <c r="C24" s="121"/>
      <c r="D24" s="122"/>
      <c r="E24" s="125"/>
      <c r="F24" s="125"/>
      <c r="G24" s="125"/>
      <c r="H24" s="128">
        <f>H23*$C23</f>
        <v>0</v>
      </c>
      <c r="I24" s="128">
        <f t="shared" ref="I24:J24" si="2">I23*$C23</f>
        <v>0</v>
      </c>
      <c r="J24" s="128">
        <f t="shared" si="2"/>
        <v>0</v>
      </c>
      <c r="K24" s="138"/>
      <c r="L24" s="128"/>
    </row>
    <row r="25" spans="1:12">
      <c r="A25" s="119">
        <v>7</v>
      </c>
      <c r="B25" s="21" t="s">
        <v>220</v>
      </c>
      <c r="C25" s="121">
        <f>'TIPO 2 SAPATAS - 110V'!J153</f>
        <v>0</v>
      </c>
      <c r="D25" s="122" t="e">
        <f>C25/$C$62</f>
        <v>#DIV/0!</v>
      </c>
      <c r="E25" s="125"/>
      <c r="F25" s="130">
        <v>0.15</v>
      </c>
      <c r="G25" s="130">
        <v>0.65</v>
      </c>
      <c r="H25" s="130">
        <v>0.2</v>
      </c>
      <c r="I25" s="131"/>
      <c r="J25" s="131"/>
      <c r="K25" s="139"/>
      <c r="L25" s="133"/>
    </row>
    <row r="26" spans="1:12">
      <c r="A26" s="119"/>
      <c r="B26" s="125"/>
      <c r="C26" s="121"/>
      <c r="D26" s="122"/>
      <c r="E26" s="125"/>
      <c r="F26" s="140">
        <f>F25*C25</f>
        <v>0</v>
      </c>
      <c r="G26" s="128">
        <f>G25*C25</f>
        <v>0</v>
      </c>
      <c r="H26" s="128">
        <f>H25*C25</f>
        <v>0</v>
      </c>
      <c r="I26" s="128"/>
      <c r="J26" s="136"/>
      <c r="K26" s="138"/>
      <c r="L26" s="128"/>
    </row>
    <row r="27" spans="1:12">
      <c r="A27" s="119">
        <v>8</v>
      </c>
      <c r="B27" s="21" t="s">
        <v>435</v>
      </c>
      <c r="C27" s="121">
        <f>'TIPO 2 SAPATAS - 110V'!J162</f>
        <v>0</v>
      </c>
      <c r="D27" s="122" t="e">
        <f>C27/$C$62</f>
        <v>#DIV/0!</v>
      </c>
      <c r="E27" s="125"/>
      <c r="F27" s="133"/>
      <c r="G27" s="130">
        <v>1</v>
      </c>
      <c r="H27" s="131"/>
      <c r="I27" s="131"/>
      <c r="J27" s="131"/>
      <c r="K27" s="137"/>
      <c r="L27" s="133"/>
    </row>
    <row r="28" spans="1:12">
      <c r="A28" s="119"/>
      <c r="B28" s="125"/>
      <c r="C28" s="121"/>
      <c r="D28" s="122"/>
      <c r="E28" s="125"/>
      <c r="F28" s="136"/>
      <c r="G28" s="128">
        <f>G27*C27</f>
        <v>0</v>
      </c>
      <c r="H28" s="128"/>
      <c r="I28" s="128"/>
      <c r="J28" s="128"/>
      <c r="K28" s="138"/>
      <c r="L28" s="136"/>
    </row>
    <row r="29" spans="1:12">
      <c r="A29" s="119">
        <v>9</v>
      </c>
      <c r="B29" s="21" t="s">
        <v>221</v>
      </c>
      <c r="C29" s="121">
        <f>'TIPO 2 SAPATAS - 110V'!J166</f>
        <v>0</v>
      </c>
      <c r="D29" s="122" t="e">
        <f>C29/$C$62</f>
        <v>#DIV/0!</v>
      </c>
      <c r="E29" s="125"/>
      <c r="F29" s="125"/>
      <c r="G29" s="131"/>
      <c r="H29" s="130">
        <v>0.3</v>
      </c>
      <c r="I29" s="130">
        <v>0.6</v>
      </c>
      <c r="J29" s="130">
        <v>0.1</v>
      </c>
      <c r="K29" s="141"/>
      <c r="L29" s="142"/>
    </row>
    <row r="30" spans="1:12">
      <c r="A30" s="119"/>
      <c r="B30" s="125"/>
      <c r="C30" s="121"/>
      <c r="D30" s="122"/>
      <c r="E30" s="125"/>
      <c r="F30" s="125"/>
      <c r="G30" s="140">
        <f>G29*C29</f>
        <v>0</v>
      </c>
      <c r="H30" s="128">
        <f>H29*C29</f>
        <v>0</v>
      </c>
      <c r="I30" s="128">
        <f>I29*C29</f>
        <v>0</v>
      </c>
      <c r="J30" s="128">
        <f>J29*C29</f>
        <v>0</v>
      </c>
      <c r="K30" s="143"/>
      <c r="L30" s="144"/>
    </row>
    <row r="31" spans="1:12">
      <c r="A31" s="119">
        <v>10</v>
      </c>
      <c r="B31" s="21" t="s">
        <v>635</v>
      </c>
      <c r="C31" s="121">
        <f>'TIPO 2 SAPATAS - 110V'!J181</f>
        <v>0</v>
      </c>
      <c r="D31" s="122" t="e">
        <f>C31/$C$62</f>
        <v>#DIV/0!</v>
      </c>
      <c r="E31" s="125"/>
      <c r="F31" s="125"/>
      <c r="G31" s="131"/>
      <c r="H31" s="130">
        <v>0.2</v>
      </c>
      <c r="I31" s="130">
        <v>0.15</v>
      </c>
      <c r="J31" s="130">
        <v>0.5</v>
      </c>
      <c r="K31" s="145">
        <v>0.15</v>
      </c>
      <c r="L31" s="142"/>
    </row>
    <row r="32" spans="1:12">
      <c r="A32" s="119"/>
      <c r="B32" s="125"/>
      <c r="C32" s="121"/>
      <c r="D32" s="122"/>
      <c r="E32" s="125"/>
      <c r="F32" s="125"/>
      <c r="G32" s="146">
        <f>G31*C31</f>
        <v>0</v>
      </c>
      <c r="H32" s="128">
        <f>H31*C31</f>
        <v>0</v>
      </c>
      <c r="I32" s="128">
        <f>I31*C31</f>
        <v>0</v>
      </c>
      <c r="J32" s="128">
        <f>J31*C31</f>
        <v>0</v>
      </c>
      <c r="K32" s="138">
        <f>K31*C31</f>
        <v>0</v>
      </c>
      <c r="L32" s="128">
        <f>L31*C31</f>
        <v>0</v>
      </c>
    </row>
    <row r="33" spans="1:12">
      <c r="A33" s="119">
        <v>11</v>
      </c>
      <c r="B33" s="21" t="s">
        <v>5</v>
      </c>
      <c r="C33" s="121">
        <f>'TIPO 2 SAPATAS - 110V'!J207</f>
        <v>0</v>
      </c>
      <c r="D33" s="122" t="e">
        <f>C33/$C$62</f>
        <v>#DIV/0!</v>
      </c>
      <c r="E33" s="125"/>
      <c r="F33" s="125"/>
      <c r="G33" s="125"/>
      <c r="H33" s="131"/>
      <c r="I33" s="131"/>
      <c r="J33" s="130">
        <v>0.5</v>
      </c>
      <c r="K33" s="130">
        <v>0.4</v>
      </c>
      <c r="L33" s="130">
        <v>0.1</v>
      </c>
    </row>
    <row r="34" spans="1:12">
      <c r="A34" s="119"/>
      <c r="B34" s="125"/>
      <c r="C34" s="121"/>
      <c r="D34" s="122"/>
      <c r="E34" s="125"/>
      <c r="F34" s="125"/>
      <c r="G34" s="125"/>
      <c r="H34" s="128"/>
      <c r="I34" s="128"/>
      <c r="J34" s="128">
        <f>J33*C33</f>
        <v>0</v>
      </c>
      <c r="K34" s="147">
        <f>K33*C33</f>
        <v>0</v>
      </c>
      <c r="L34" s="146">
        <f>L33*C33</f>
        <v>0</v>
      </c>
    </row>
    <row r="35" spans="1:12">
      <c r="A35" s="119">
        <v>12</v>
      </c>
      <c r="B35" s="21" t="s">
        <v>43</v>
      </c>
      <c r="C35" s="121">
        <f>'TIPO 2 SAPATAS - 110V'!J216</f>
        <v>0</v>
      </c>
      <c r="D35" s="122" t="e">
        <f>C35/$C$62</f>
        <v>#DIV/0!</v>
      </c>
      <c r="E35" s="125"/>
      <c r="F35" s="148">
        <v>0.05</v>
      </c>
      <c r="G35" s="130">
        <v>0.05</v>
      </c>
      <c r="H35" s="130">
        <v>0.2</v>
      </c>
      <c r="I35" s="130">
        <v>0.3</v>
      </c>
      <c r="J35" s="130">
        <v>0.3</v>
      </c>
      <c r="K35" s="130">
        <v>0.1</v>
      </c>
      <c r="L35" s="142"/>
    </row>
    <row r="36" spans="1:12">
      <c r="A36" s="119"/>
      <c r="B36" s="125"/>
      <c r="C36" s="121"/>
      <c r="D36" s="122"/>
      <c r="E36" s="125"/>
      <c r="F36" s="146">
        <f>F35*C35</f>
        <v>0</v>
      </c>
      <c r="G36" s="146">
        <f>G35*C35</f>
        <v>0</v>
      </c>
      <c r="H36" s="128">
        <f>H35*C35</f>
        <v>0</v>
      </c>
      <c r="I36" s="128">
        <f>I35*C35</f>
        <v>0</v>
      </c>
      <c r="J36" s="128">
        <f>J35*C35</f>
        <v>0</v>
      </c>
      <c r="K36" s="147">
        <f>K35*C35</f>
        <v>0</v>
      </c>
      <c r="L36" s="146"/>
    </row>
    <row r="37" spans="1:12">
      <c r="A37" s="119">
        <v>13</v>
      </c>
      <c r="B37" s="38" t="s">
        <v>17</v>
      </c>
      <c r="C37" s="121">
        <f>'TIPO 2 SAPATAS - 110V'!J276</f>
        <v>0</v>
      </c>
      <c r="D37" s="122" t="e">
        <f>C37/$C$62</f>
        <v>#DIV/0!</v>
      </c>
      <c r="E37" s="125"/>
      <c r="F37" s="133"/>
      <c r="G37" s="133"/>
      <c r="H37" s="133"/>
      <c r="I37" s="130">
        <v>0.2</v>
      </c>
      <c r="J37" s="130">
        <v>0.4</v>
      </c>
      <c r="K37" s="149">
        <v>0.4</v>
      </c>
      <c r="L37" s="131"/>
    </row>
    <row r="38" spans="1:12">
      <c r="A38" s="119"/>
      <c r="B38" s="125"/>
      <c r="C38" s="121"/>
      <c r="D38" s="122"/>
      <c r="E38" s="125"/>
      <c r="F38" s="136"/>
      <c r="G38" s="136"/>
      <c r="H38" s="128"/>
      <c r="I38" s="128">
        <f>I37*C37</f>
        <v>0</v>
      </c>
      <c r="J38" s="128">
        <f>J37*C37</f>
        <v>0</v>
      </c>
      <c r="K38" s="138">
        <f>K37*C37</f>
        <v>0</v>
      </c>
      <c r="L38" s="136"/>
    </row>
    <row r="39" spans="1:12">
      <c r="A39" s="119">
        <v>14</v>
      </c>
      <c r="B39" s="21" t="s">
        <v>45</v>
      </c>
      <c r="C39" s="121">
        <f>'TIPO 2 SAPATAS - 110V'!J287</f>
        <v>0</v>
      </c>
      <c r="D39" s="122" t="e">
        <f>C39/$C$62</f>
        <v>#DIV/0!</v>
      </c>
      <c r="E39" s="125"/>
      <c r="F39" s="133"/>
      <c r="G39" s="130">
        <v>0.1</v>
      </c>
      <c r="H39" s="130">
        <v>0.1</v>
      </c>
      <c r="I39" s="130">
        <v>0.25</v>
      </c>
      <c r="J39" s="130">
        <v>0.35</v>
      </c>
      <c r="K39" s="149">
        <v>0.2</v>
      </c>
      <c r="L39" s="131"/>
    </row>
    <row r="40" spans="1:12">
      <c r="A40" s="119"/>
      <c r="B40" s="125"/>
      <c r="C40" s="121"/>
      <c r="D40" s="122"/>
      <c r="E40" s="125"/>
      <c r="F40" s="136"/>
      <c r="G40" s="136">
        <f>G39*C39</f>
        <v>0</v>
      </c>
      <c r="H40" s="128">
        <f>H39*C39</f>
        <v>0</v>
      </c>
      <c r="I40" s="128">
        <f>I39*C39</f>
        <v>0</v>
      </c>
      <c r="J40" s="128">
        <f>J39*C39</f>
        <v>0</v>
      </c>
      <c r="K40" s="138">
        <f>K39*C39</f>
        <v>0</v>
      </c>
      <c r="L40" s="136"/>
    </row>
    <row r="41" spans="1:12">
      <c r="A41" s="119">
        <v>15</v>
      </c>
      <c r="B41" s="21" t="s">
        <v>20</v>
      </c>
      <c r="C41" s="121">
        <f>'TIPO 2 SAPATAS - 110V'!J321</f>
        <v>0</v>
      </c>
      <c r="D41" s="122" t="e">
        <f>C41/$C$62</f>
        <v>#DIV/0!</v>
      </c>
      <c r="E41" s="125"/>
      <c r="F41" s="150"/>
      <c r="G41" s="131"/>
      <c r="H41" s="131"/>
      <c r="I41" s="131"/>
      <c r="J41" s="130">
        <v>0.2</v>
      </c>
      <c r="K41" s="149">
        <v>0.8</v>
      </c>
      <c r="L41" s="137"/>
    </row>
    <row r="42" spans="1:12">
      <c r="A42" s="119"/>
      <c r="B42" s="125"/>
      <c r="C42" s="121"/>
      <c r="D42" s="122"/>
      <c r="E42" s="125"/>
      <c r="F42" s="151"/>
      <c r="G42" s="136"/>
      <c r="H42" s="128"/>
      <c r="I42" s="128"/>
      <c r="J42" s="128">
        <f>J41*C41</f>
        <v>0</v>
      </c>
      <c r="K42" s="138">
        <f>K41*C41</f>
        <v>0</v>
      </c>
      <c r="L42" s="136"/>
    </row>
    <row r="43" spans="1:12">
      <c r="A43" s="119">
        <v>16</v>
      </c>
      <c r="B43" s="21" t="s">
        <v>223</v>
      </c>
      <c r="C43" s="121">
        <f>'TIPO 2 SAPATAS - 110V'!J355</f>
        <v>0</v>
      </c>
      <c r="D43" s="122" t="e">
        <f>C43/$C$62</f>
        <v>#DIV/0!</v>
      </c>
      <c r="E43" s="125"/>
      <c r="F43" s="150"/>
      <c r="G43" s="131"/>
      <c r="H43" s="130">
        <v>0.3</v>
      </c>
      <c r="I43" s="130">
        <v>0.3</v>
      </c>
      <c r="J43" s="133"/>
      <c r="K43" s="130">
        <v>0.4</v>
      </c>
      <c r="L43" s="131"/>
    </row>
    <row r="44" spans="1:12">
      <c r="A44" s="119"/>
      <c r="B44" s="125"/>
      <c r="C44" s="121"/>
      <c r="D44" s="122"/>
      <c r="E44" s="125"/>
      <c r="F44" s="151"/>
      <c r="G44" s="136"/>
      <c r="H44" s="128">
        <f>H43*C43</f>
        <v>0</v>
      </c>
      <c r="I44" s="128">
        <f>I43*C43</f>
        <v>0</v>
      </c>
      <c r="J44" s="136"/>
      <c r="K44" s="152">
        <f>K43*C43</f>
        <v>0</v>
      </c>
      <c r="L44" s="136"/>
    </row>
    <row r="45" spans="1:12">
      <c r="A45" s="119">
        <v>17</v>
      </c>
      <c r="B45" s="21" t="s">
        <v>224</v>
      </c>
      <c r="C45" s="121">
        <f>'TIPO 2 SAPATAS - 110V'!J379</f>
        <v>0</v>
      </c>
      <c r="D45" s="122" t="e">
        <f>C45/$C$62</f>
        <v>#DIV/0!</v>
      </c>
      <c r="E45" s="125"/>
      <c r="F45" s="133"/>
      <c r="G45" s="133"/>
      <c r="H45" s="130">
        <v>0.1</v>
      </c>
      <c r="I45" s="130">
        <v>0.1</v>
      </c>
      <c r="J45" s="130">
        <v>0.5</v>
      </c>
      <c r="K45" s="130">
        <v>0.3</v>
      </c>
      <c r="L45" s="131"/>
    </row>
    <row r="46" spans="1:12">
      <c r="A46" s="125"/>
      <c r="B46" s="125"/>
      <c r="C46" s="153"/>
      <c r="D46" s="124"/>
      <c r="E46" s="125"/>
      <c r="F46" s="128"/>
      <c r="G46" s="128"/>
      <c r="H46" s="128">
        <f>H45*C45</f>
        <v>0</v>
      </c>
      <c r="I46" s="128">
        <f>I45*C45</f>
        <v>0</v>
      </c>
      <c r="J46" s="128">
        <f>J45*C45</f>
        <v>0</v>
      </c>
      <c r="K46" s="128">
        <f>K45*C45</f>
        <v>0</v>
      </c>
      <c r="L46" s="136"/>
    </row>
    <row r="47" spans="1:12">
      <c r="A47" s="154">
        <v>18</v>
      </c>
      <c r="B47" s="21" t="s">
        <v>636</v>
      </c>
      <c r="C47" s="153">
        <f>'TIPO 2 SAPATAS - 110V'!J411</f>
        <v>0</v>
      </c>
      <c r="D47" s="122" t="e">
        <f>C47/$C$62</f>
        <v>#DIV/0!</v>
      </c>
      <c r="E47" s="125"/>
      <c r="F47" s="155">
        <v>0.05</v>
      </c>
      <c r="G47" s="155">
        <v>0.05</v>
      </c>
      <c r="H47" s="155">
        <v>0.1</v>
      </c>
      <c r="I47" s="155">
        <v>0.1</v>
      </c>
      <c r="J47" s="155">
        <v>0.35</v>
      </c>
      <c r="K47" s="155">
        <v>0.3</v>
      </c>
      <c r="L47" s="155">
        <v>0.05</v>
      </c>
    </row>
    <row r="48" spans="1:12">
      <c r="A48" s="154"/>
      <c r="B48" s="125"/>
      <c r="C48" s="153"/>
      <c r="D48" s="124"/>
      <c r="E48" s="125"/>
      <c r="F48" s="128">
        <f>F47*C47</f>
        <v>0</v>
      </c>
      <c r="G48" s="128">
        <f>G47*C47</f>
        <v>0</v>
      </c>
      <c r="H48" s="128">
        <f>H47*C47</f>
        <v>0</v>
      </c>
      <c r="I48" s="128">
        <f>I47*C47</f>
        <v>0</v>
      </c>
      <c r="J48" s="128">
        <f>J47*C47</f>
        <v>0</v>
      </c>
      <c r="K48" s="128">
        <f>K47*C47</f>
        <v>0</v>
      </c>
      <c r="L48" s="128">
        <f>L47*C47</f>
        <v>0</v>
      </c>
    </row>
    <row r="49" spans="1:12">
      <c r="A49" s="154">
        <v>19</v>
      </c>
      <c r="B49" s="41" t="s">
        <v>271</v>
      </c>
      <c r="C49" s="153">
        <f>'TIPO 2 SAPATAS - 110V'!J472</f>
        <v>0</v>
      </c>
      <c r="D49" s="122" t="e">
        <f>C49/$C$62</f>
        <v>#DIV/0!</v>
      </c>
      <c r="E49" s="125"/>
      <c r="F49" s="128"/>
      <c r="G49" s="128"/>
      <c r="H49" s="155">
        <v>0.3</v>
      </c>
      <c r="I49" s="155">
        <v>0.2</v>
      </c>
      <c r="J49" s="128"/>
      <c r="K49" s="138"/>
      <c r="L49" s="155">
        <v>0.5</v>
      </c>
    </row>
    <row r="50" spans="1:12">
      <c r="A50" s="154"/>
      <c r="B50" s="125"/>
      <c r="C50" s="153"/>
      <c r="D50" s="124"/>
      <c r="E50" s="125"/>
      <c r="F50" s="128"/>
      <c r="G50" s="128"/>
      <c r="H50" s="128">
        <f>H49*C49</f>
        <v>0</v>
      </c>
      <c r="I50" s="128">
        <f>I49*C49</f>
        <v>0</v>
      </c>
      <c r="J50" s="128"/>
      <c r="K50" s="138"/>
      <c r="L50" s="128">
        <f>L49*C49</f>
        <v>0</v>
      </c>
    </row>
    <row r="51" spans="1:12">
      <c r="A51" s="154">
        <v>20</v>
      </c>
      <c r="B51" s="41" t="s">
        <v>10</v>
      </c>
      <c r="C51" s="153">
        <f>'TIPO 2 SAPATAS - 110V'!J479</f>
        <v>0</v>
      </c>
      <c r="D51" s="122" t="e">
        <f>C51/$C$62</f>
        <v>#DIV/0!</v>
      </c>
      <c r="E51" s="125"/>
      <c r="F51" s="128"/>
      <c r="G51" s="128"/>
      <c r="H51" s="128"/>
      <c r="I51" s="128"/>
      <c r="J51" s="128"/>
      <c r="K51" s="148">
        <v>0.7</v>
      </c>
      <c r="L51" s="155">
        <v>0.3</v>
      </c>
    </row>
    <row r="52" spans="1:12">
      <c r="A52" s="154"/>
      <c r="B52" s="125"/>
      <c r="C52" s="153"/>
      <c r="D52" s="124"/>
      <c r="E52" s="125"/>
      <c r="F52" s="128"/>
      <c r="G52" s="128"/>
      <c r="H52" s="128"/>
      <c r="I52" s="128"/>
      <c r="J52" s="128"/>
      <c r="K52" s="138">
        <f>K51*C51</f>
        <v>0</v>
      </c>
      <c r="L52" s="128">
        <f>L51*C51</f>
        <v>0</v>
      </c>
    </row>
    <row r="53" spans="1:12">
      <c r="A53" s="154">
        <v>21</v>
      </c>
      <c r="B53" s="21" t="s">
        <v>225</v>
      </c>
      <c r="C53" s="153">
        <f>'TIPO 2 SAPATAS - 110V'!J511</f>
        <v>0</v>
      </c>
      <c r="D53" s="122" t="e">
        <f>C53/$C$62</f>
        <v>#DIV/0!</v>
      </c>
      <c r="E53" s="125"/>
      <c r="F53" s="128"/>
      <c r="G53" s="128"/>
      <c r="H53" s="128"/>
      <c r="I53" s="128"/>
      <c r="J53" s="128"/>
      <c r="K53" s="148">
        <v>0.3</v>
      </c>
      <c r="L53" s="148">
        <v>0.7</v>
      </c>
    </row>
    <row r="54" spans="1:12">
      <c r="A54" s="154"/>
      <c r="B54" s="125"/>
      <c r="C54" s="153"/>
      <c r="D54" s="124"/>
      <c r="E54" s="125"/>
      <c r="F54" s="128"/>
      <c r="G54" s="128"/>
      <c r="H54" s="128"/>
      <c r="I54" s="128"/>
      <c r="J54" s="128"/>
      <c r="K54" s="138">
        <f>K53*C53</f>
        <v>0</v>
      </c>
      <c r="L54" s="128">
        <f>L53*C53</f>
        <v>0</v>
      </c>
    </row>
    <row r="55" spans="1:12">
      <c r="A55" s="154">
        <v>22</v>
      </c>
      <c r="B55" s="21" t="s">
        <v>1081</v>
      </c>
      <c r="C55" s="153">
        <f>'TIPO 2 SAPATAS - 110V'!J518</f>
        <v>0</v>
      </c>
      <c r="D55" s="122" t="e">
        <f>C55/$C$62</f>
        <v>#DIV/0!</v>
      </c>
      <c r="E55" s="125"/>
      <c r="F55" s="155">
        <v>0.05</v>
      </c>
      <c r="G55" s="155">
        <v>0.15</v>
      </c>
      <c r="H55" s="156"/>
      <c r="I55" s="156"/>
      <c r="J55" s="156"/>
      <c r="K55" s="148">
        <v>0.6</v>
      </c>
      <c r="L55" s="155">
        <v>0.2</v>
      </c>
    </row>
    <row r="56" spans="1:12">
      <c r="A56" s="154"/>
      <c r="B56" s="125"/>
      <c r="C56" s="153"/>
      <c r="D56" s="124"/>
      <c r="E56" s="125"/>
      <c r="F56" s="128">
        <f>F55*C55</f>
        <v>0</v>
      </c>
      <c r="G56" s="128">
        <f>G55*C55</f>
        <v>0</v>
      </c>
      <c r="H56" s="128"/>
      <c r="I56" s="128"/>
      <c r="J56" s="128"/>
      <c r="K56" s="138">
        <f>K55*C55</f>
        <v>0</v>
      </c>
      <c r="L56" s="128">
        <f>L55*C55</f>
        <v>0</v>
      </c>
    </row>
    <row r="57" spans="1:12">
      <c r="A57" s="154">
        <v>23</v>
      </c>
      <c r="B57" s="21" t="s">
        <v>222</v>
      </c>
      <c r="C57" s="153">
        <f>'TIPO 2 SAPATAS - 110V'!J533</f>
        <v>0</v>
      </c>
      <c r="D57" s="122" t="e">
        <f>C57/$C$62</f>
        <v>#DIV/0!</v>
      </c>
      <c r="E57" s="155">
        <v>0.15</v>
      </c>
      <c r="F57" s="155">
        <v>0.25</v>
      </c>
      <c r="G57" s="157"/>
      <c r="H57" s="128"/>
      <c r="I57" s="128"/>
      <c r="J57" s="128"/>
      <c r="K57" s="155">
        <v>0.45</v>
      </c>
      <c r="L57" s="155">
        <v>0.15</v>
      </c>
    </row>
    <row r="58" spans="1:12">
      <c r="A58" s="154"/>
      <c r="B58" s="125"/>
      <c r="C58" s="153"/>
      <c r="D58" s="124"/>
      <c r="E58" s="146">
        <f>E57*C57</f>
        <v>0</v>
      </c>
      <c r="F58" s="146">
        <f>F57*C57</f>
        <v>0</v>
      </c>
      <c r="G58" s="146"/>
      <c r="H58" s="128"/>
      <c r="I58" s="128"/>
      <c r="J58" s="128"/>
      <c r="K58" s="138">
        <f>K57*C57</f>
        <v>0</v>
      </c>
      <c r="L58" s="128">
        <f>L57*C57</f>
        <v>0</v>
      </c>
    </row>
    <row r="59" spans="1:12">
      <c r="A59" s="154">
        <v>24</v>
      </c>
      <c r="B59" s="21" t="s">
        <v>24</v>
      </c>
      <c r="C59" s="153">
        <f>'TIPO 2 SAPATAS - 110V'!J557</f>
        <v>0</v>
      </c>
      <c r="D59" s="122" t="e">
        <f>C59/$C$62</f>
        <v>#DIV/0!</v>
      </c>
      <c r="E59" s="125"/>
      <c r="F59" s="128"/>
      <c r="G59" s="128"/>
      <c r="H59" s="128"/>
      <c r="I59" s="128"/>
      <c r="J59" s="128"/>
      <c r="K59" s="148">
        <v>0.3</v>
      </c>
      <c r="L59" s="148">
        <v>0.7</v>
      </c>
    </row>
    <row r="60" spans="1:12">
      <c r="A60" s="125"/>
      <c r="B60" s="125"/>
      <c r="C60" s="153"/>
      <c r="D60" s="125"/>
      <c r="E60" s="125"/>
      <c r="F60" s="125"/>
      <c r="G60" s="125"/>
      <c r="H60" s="125"/>
      <c r="I60" s="125"/>
      <c r="J60" s="125"/>
      <c r="K60" s="140">
        <f>K59*C59</f>
        <v>0</v>
      </c>
      <c r="L60" s="140">
        <f>L59*C59</f>
        <v>0</v>
      </c>
    </row>
    <row r="61" spans="1:12" ht="15" thickBot="1">
      <c r="A61" s="158"/>
      <c r="B61" s="158"/>
      <c r="C61" s="159"/>
      <c r="D61" s="158"/>
      <c r="E61" s="158"/>
      <c r="F61" s="158"/>
      <c r="G61" s="158"/>
      <c r="H61" s="158"/>
      <c r="I61" s="158"/>
      <c r="J61" s="158"/>
      <c r="K61" s="158"/>
      <c r="L61" s="160"/>
    </row>
    <row r="62" spans="1:12" ht="15" thickBot="1">
      <c r="A62" s="203" t="s">
        <v>1082</v>
      </c>
      <c r="B62" s="204"/>
      <c r="C62" s="161">
        <f>SUM(C13:C59)</f>
        <v>0</v>
      </c>
      <c r="D62" s="162">
        <v>0.99999999999999967</v>
      </c>
      <c r="E62" s="163">
        <f>E14+E16+E18+E20+E22+E24+E26+E28+E30+E32+E34+E36+E38+E40+E42+E44+E46+E48+E50+E52+E54+E56+E58+E60</f>
        <v>0</v>
      </c>
      <c r="F62" s="163">
        <f t="shared" ref="F62:L62" si="3">F14+F16+F18+F20+F22+F24+F26+F28+F30+F32+F34+F36+F38+F40+F42+F44+F46+F48+F50+F52+F54+F56+F58+F60</f>
        <v>0</v>
      </c>
      <c r="G62" s="163">
        <f>G14+G16+G18+G20+G22+G24+G26+G28+G30+G32+G34+G36+G38+G40+G42+G44+G46+G48+G50+G52+G54+G56+G58+G60</f>
        <v>0</v>
      </c>
      <c r="H62" s="163">
        <f>H14+H16+H18+H20+H22+H24+H26+H28+H30+H32+H34+H36+H38+H40+H42+H44+H46+H48+H50+H52+H54+H56+H58+H60</f>
        <v>0</v>
      </c>
      <c r="I62" s="163">
        <f>I14+I16+I18+I20+I22+I24+I26+I28+I30+I32+I34+I36+I38+I40+I42+I44+I46+I48+I50+I52+I54+I56+I58+I60</f>
        <v>0</v>
      </c>
      <c r="J62" s="163">
        <f t="shared" si="3"/>
        <v>0</v>
      </c>
      <c r="K62" s="163">
        <f t="shared" si="3"/>
        <v>0</v>
      </c>
      <c r="L62" s="163">
        <f t="shared" si="3"/>
        <v>0</v>
      </c>
    </row>
    <row r="63" spans="1:12" ht="15" thickBot="1">
      <c r="A63" s="158"/>
      <c r="B63" s="203" t="s">
        <v>1091</v>
      </c>
      <c r="C63" s="204" t="s">
        <v>1092</v>
      </c>
      <c r="D63" s="158"/>
      <c r="E63" s="164" t="e">
        <f>E62/C62</f>
        <v>#DIV/0!</v>
      </c>
      <c r="F63" s="164" t="e">
        <f>F62/C62</f>
        <v>#DIV/0!</v>
      </c>
      <c r="G63" s="164" t="e">
        <f>G62/C62</f>
        <v>#DIV/0!</v>
      </c>
      <c r="H63" s="164" t="e">
        <f>H62/C62</f>
        <v>#DIV/0!</v>
      </c>
      <c r="I63" s="164" t="e">
        <f>I62/C62</f>
        <v>#DIV/0!</v>
      </c>
      <c r="J63" s="164" t="e">
        <f>J62/C62</f>
        <v>#DIV/0!</v>
      </c>
      <c r="K63" s="164" t="e">
        <f>K62/C62</f>
        <v>#DIV/0!</v>
      </c>
      <c r="L63" s="165" t="e">
        <f>L62/C62</f>
        <v>#DIV/0!</v>
      </c>
    </row>
    <row r="64" spans="1:12" ht="15" thickBot="1">
      <c r="A64" s="158"/>
      <c r="B64" s="203" t="s">
        <v>1093</v>
      </c>
      <c r="C64" s="204" t="s">
        <v>1093</v>
      </c>
      <c r="D64" s="158"/>
      <c r="E64" s="191">
        <f>E62</f>
        <v>0</v>
      </c>
      <c r="F64" s="191">
        <f>E64+F62</f>
        <v>0</v>
      </c>
      <c r="G64" s="191">
        <f>F64+G62</f>
        <v>0</v>
      </c>
      <c r="H64" s="191">
        <f t="shared" ref="H64:L64" si="4">G64+H62</f>
        <v>0</v>
      </c>
      <c r="I64" s="191">
        <f t="shared" si="4"/>
        <v>0</v>
      </c>
      <c r="J64" s="191">
        <f t="shared" si="4"/>
        <v>0</v>
      </c>
      <c r="K64" s="191">
        <f t="shared" si="4"/>
        <v>0</v>
      </c>
      <c r="L64" s="191">
        <f t="shared" si="4"/>
        <v>0</v>
      </c>
    </row>
    <row r="65" spans="1:12" ht="15" thickBot="1">
      <c r="A65" s="158"/>
      <c r="B65" s="203" t="s">
        <v>1094</v>
      </c>
      <c r="C65" s="204" t="s">
        <v>1095</v>
      </c>
      <c r="D65" s="158"/>
      <c r="E65" s="192" t="e">
        <f>E64/C62</f>
        <v>#DIV/0!</v>
      </c>
      <c r="F65" s="192" t="e">
        <f>F64/C62</f>
        <v>#DIV/0!</v>
      </c>
      <c r="G65" s="192" t="e">
        <f>G64/C62</f>
        <v>#DIV/0!</v>
      </c>
      <c r="H65" s="192" t="e">
        <f>H64/C62</f>
        <v>#DIV/0!</v>
      </c>
      <c r="I65" s="192" t="e">
        <f>I64/C62</f>
        <v>#DIV/0!</v>
      </c>
      <c r="J65" s="192" t="e">
        <f>J64/C62</f>
        <v>#DIV/0!</v>
      </c>
      <c r="K65" s="192" t="e">
        <f>K64/C62</f>
        <v>#DIV/0!</v>
      </c>
      <c r="L65" s="165" t="e">
        <f>L64/C62</f>
        <v>#DIV/0!</v>
      </c>
    </row>
    <row r="66" spans="1:12">
      <c r="A66" s="158"/>
      <c r="B66" s="158"/>
      <c r="C66" s="158"/>
    </row>
    <row r="67" spans="1:12">
      <c r="A67" s="158"/>
      <c r="B67" s="158"/>
      <c r="C67" s="158"/>
    </row>
  </sheetData>
  <mergeCells count="9">
    <mergeCell ref="A1:L1"/>
    <mergeCell ref="A2:L2"/>
    <mergeCell ref="A3:L3"/>
    <mergeCell ref="A4:L4"/>
    <mergeCell ref="B65:C65"/>
    <mergeCell ref="A62:B62"/>
    <mergeCell ref="A9:L9"/>
    <mergeCell ref="B63:C63"/>
    <mergeCell ref="B64:C64"/>
  </mergeCells>
  <pageMargins left="0.51181102362204722" right="0.51181102362204722" top="0.78740157480314965" bottom="0.78740157480314965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TIPO 2 SAPATAS - 110V</vt:lpstr>
      <vt:lpstr>Cronograma padrão tipo 2</vt:lpstr>
      <vt:lpstr>'TIPO 2 SAPATAS - 110V'!Area_de_impressao</vt:lpstr>
      <vt:lpstr>'TIPO 2 SAPATAS - 110V'!Titulos_de_impressao</vt:lpstr>
    </vt:vector>
  </TitlesOfParts>
  <Company>Fnde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27421740104</dc:creator>
  <cp:lastModifiedBy>Engenharia</cp:lastModifiedBy>
  <cp:lastPrinted>2015-10-13T14:38:36Z</cp:lastPrinted>
  <dcterms:created xsi:type="dcterms:W3CDTF">2012-10-15T18:57:41Z</dcterms:created>
  <dcterms:modified xsi:type="dcterms:W3CDTF">2015-11-30T13:59:29Z</dcterms:modified>
</cp:coreProperties>
</file>