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tente\Downloads\Materiali tesi dottorato\light verbs\Materiali\Dataset da analizzare\Final data\Upload\"/>
    </mc:Choice>
  </mc:AlternateContent>
  <xr:revisionPtr revIDLastSave="0" documentId="8_{7F672BDA-7725-45F9-ABD5-462F7CBC4D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3" i="1" l="1"/>
  <c r="P80" i="1"/>
  <c r="P73" i="1"/>
  <c r="P66" i="1"/>
  <c r="Q54" i="1"/>
  <c r="P48" i="1"/>
  <c r="P47" i="1"/>
  <c r="Q43" i="1"/>
  <c r="Q39" i="1"/>
  <c r="Q36" i="1"/>
  <c r="L36" i="1"/>
  <c r="Q29" i="1"/>
  <c r="P27" i="1"/>
  <c r="P25" i="1"/>
  <c r="Q23" i="1"/>
  <c r="P19" i="1"/>
  <c r="Q17" i="1"/>
  <c r="P16" i="1"/>
  <c r="P11" i="1"/>
  <c r="Q9" i="1"/>
  <c r="Q7" i="1"/>
  <c r="Q5" i="1"/>
  <c r="L5" i="1"/>
  <c r="P2" i="1"/>
</calcChain>
</file>

<file path=xl/sharedStrings.xml><?xml version="1.0" encoding="utf-8"?>
<sst xmlns="http://schemas.openxmlformats.org/spreadsheetml/2006/main" count="578" uniqueCount="109">
  <si>
    <t>freq_noun</t>
  </si>
  <si>
    <t>V_stativo_conv</t>
  </si>
  <si>
    <r>
      <t xml:space="preserve">V_stativo_conv + </t>
    </r>
    <r>
      <rPr>
        <i/>
        <sz val="11"/>
        <color theme="1"/>
        <rFont val="Calibri"/>
        <family val="2"/>
        <scheme val="minor"/>
      </rPr>
      <t>si</t>
    </r>
  </si>
  <si>
    <r>
      <t xml:space="preserve">V_stativo_para + </t>
    </r>
    <r>
      <rPr>
        <i/>
        <sz val="11"/>
        <color theme="1"/>
        <rFont val="Calibri"/>
        <family val="2"/>
        <scheme val="minor"/>
      </rPr>
      <t>si</t>
    </r>
  </si>
  <si>
    <t>V_stativo_suff</t>
  </si>
  <si>
    <t>CVS_stativo_essere in</t>
  </si>
  <si>
    <t>CVS_stativo_avere</t>
  </si>
  <si>
    <t>CVS_stativo_provare</t>
  </si>
  <si>
    <t>CVS_stativo_sentire</t>
  </si>
  <si>
    <t>V_incoativo_conv (+si)</t>
  </si>
  <si>
    <t>V_incoativo_para(+si)</t>
  </si>
  <si>
    <t>CVS_incoativo_prendere</t>
  </si>
  <si>
    <t>CVS_incoativo_mettersi</t>
  </si>
  <si>
    <t>CVS_incoativo_farsi</t>
  </si>
  <si>
    <t>V_causativo_conv</t>
  </si>
  <si>
    <t>V_causativo_para</t>
  </si>
  <si>
    <t>V_causativo_para2</t>
  </si>
  <si>
    <t>V_causativo_suff</t>
  </si>
  <si>
    <t>CVS_causativo_fare</t>
  </si>
  <si>
    <t>CVS_causativo_dare</t>
  </si>
  <si>
    <t>CVS_causativo_mettere</t>
  </si>
  <si>
    <t xml:space="preserve"> </t>
  </si>
  <si>
    <t>noun</t>
  </si>
  <si>
    <t>interesse</t>
  </si>
  <si>
    <t>amore</t>
  </si>
  <si>
    <t>dubbio</t>
  </si>
  <si>
    <t>paura</t>
  </si>
  <si>
    <t>pena</t>
  </si>
  <si>
    <t>dolore</t>
  </si>
  <si>
    <t>desiderio</t>
  </si>
  <si>
    <t>passione</t>
  </si>
  <si>
    <t>fiducia</t>
  </si>
  <si>
    <t>emozione</t>
  </si>
  <si>
    <t>gioia</t>
  </si>
  <si>
    <t>coraggio</t>
  </si>
  <si>
    <t>disagio</t>
  </si>
  <si>
    <t>affetto</t>
  </si>
  <si>
    <t>impressione</t>
  </si>
  <si>
    <t>timore</t>
  </si>
  <si>
    <t>odio</t>
  </si>
  <si>
    <t>entusiasmo</t>
  </si>
  <si>
    <t>rabbia</t>
  </si>
  <si>
    <t>ansia</t>
  </si>
  <si>
    <t>terrore</t>
  </si>
  <si>
    <t>orgoglio</t>
  </si>
  <si>
    <t>orrore</t>
  </si>
  <si>
    <t>calma</t>
  </si>
  <si>
    <t>pietà </t>
  </si>
  <si>
    <t>meraviglia</t>
  </si>
  <si>
    <t>vergogna</t>
  </si>
  <si>
    <t>fastidio</t>
  </si>
  <si>
    <t>simpatia</t>
  </si>
  <si>
    <t>agio</t>
  </si>
  <si>
    <t>angoscia</t>
  </si>
  <si>
    <t>indifferenza</t>
  </si>
  <si>
    <t>schifo</t>
  </si>
  <si>
    <t>nostalgia</t>
  </si>
  <si>
    <t>ira</t>
  </si>
  <si>
    <t>stupore</t>
  </si>
  <si>
    <t>panico</t>
  </si>
  <si>
    <t>noia</t>
  </si>
  <si>
    <t>furia</t>
  </si>
  <si>
    <t>invidia</t>
  </si>
  <si>
    <t>diffidenza</t>
  </si>
  <si>
    <t>malinconia</t>
  </si>
  <si>
    <t>inquietudine</t>
  </si>
  <si>
    <t>malessere</t>
  </si>
  <si>
    <t>shock</t>
  </si>
  <si>
    <t>tormento</t>
  </si>
  <si>
    <t>nausea</t>
  </si>
  <si>
    <t>rancore</t>
  </si>
  <si>
    <t>disinteresse</t>
  </si>
  <si>
    <t>cordoglio</t>
  </si>
  <si>
    <t>estasi</t>
  </si>
  <si>
    <t>eccitazione</t>
  </si>
  <si>
    <t>collera</t>
  </si>
  <si>
    <t>avversione</t>
  </si>
  <si>
    <t>rimorso</t>
  </si>
  <si>
    <t>paranoia</t>
  </si>
  <si>
    <t>apprensione</t>
  </si>
  <si>
    <t>euforia</t>
  </si>
  <si>
    <t>malcontento</t>
  </si>
  <si>
    <t>soggezione</t>
  </si>
  <si>
    <t>disappunto</t>
  </si>
  <si>
    <t>frenesia</t>
  </si>
  <si>
    <t>empatia</t>
  </si>
  <si>
    <t>impazienza</t>
  </si>
  <si>
    <t>disgusto</t>
  </si>
  <si>
    <t>malumore</t>
  </si>
  <si>
    <t>antipatia</t>
  </si>
  <si>
    <t>letizia</t>
  </si>
  <si>
    <t>astio</t>
  </si>
  <si>
    <t>foga</t>
  </si>
  <si>
    <t>apatia</t>
  </si>
  <si>
    <t>strazio</t>
  </si>
  <si>
    <t>ansietà </t>
  </si>
  <si>
    <t>disaffezione</t>
  </si>
  <si>
    <t>giubilo</t>
  </si>
  <si>
    <t>gaudio</t>
  </si>
  <si>
    <t>livore</t>
  </si>
  <si>
    <t>magone</t>
  </si>
  <si>
    <t>stizza</t>
  </si>
  <si>
    <t>melanconia</t>
  </si>
  <si>
    <t>ribrezzo</t>
  </si>
  <si>
    <t>sollazzo</t>
  </si>
  <si>
    <t>acredine</t>
  </si>
  <si>
    <t>disamore</t>
  </si>
  <si>
    <t>acrimonia</t>
  </si>
  <si>
    <t>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</si>
</sst>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selection activeCell="T54" sqref="T54"/>
    </sheetView>
  </sheetViews>
  <sheetFormatPr defaultRowHeight="15" x14ac:dyDescent="0.25"/>
  <sheetData>
    <row r="1" spans="1:22" x14ac:dyDescent="0.25">
      <c r="A1" t="s">
        <v>22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5" t="s">
        <v>18</v>
      </c>
      <c r="U1" s="5" t="s">
        <v>19</v>
      </c>
      <c r="V1" s="5" t="s">
        <v>20</v>
      </c>
    </row>
    <row r="2" spans="1:22" x14ac:dyDescent="0.25">
      <c r="A2" t="s">
        <v>23</v>
      </c>
      <c r="B2">
        <v>260748</v>
      </c>
      <c r="C2" s="1"/>
      <c r="D2" s="2">
        <v>11562</v>
      </c>
      <c r="E2" s="1"/>
      <c r="F2" s="1"/>
      <c r="G2" s="1" t="s">
        <v>21</v>
      </c>
      <c r="H2" s="1">
        <v>9145</v>
      </c>
      <c r="I2" s="1">
        <v>161</v>
      </c>
      <c r="J2" s="1" t="s">
        <v>21</v>
      </c>
      <c r="K2" s="2">
        <v>11562</v>
      </c>
      <c r="L2" s="3"/>
      <c r="M2" s="3">
        <v>42</v>
      </c>
      <c r="N2" s="3"/>
      <c r="O2" s="3"/>
      <c r="P2" s="7">
        <f>207201-11562</f>
        <v>195639</v>
      </c>
      <c r="Q2" s="5"/>
      <c r="R2" s="5"/>
      <c r="S2" s="5"/>
      <c r="T2" s="5"/>
      <c r="U2" s="5">
        <v>31</v>
      </c>
      <c r="V2" s="5" t="s">
        <v>21</v>
      </c>
    </row>
    <row r="3" spans="1:22" x14ac:dyDescent="0.25">
      <c r="A3" t="s">
        <v>24</v>
      </c>
      <c r="B3">
        <v>186567</v>
      </c>
      <c r="C3" s="1"/>
      <c r="D3" s="1"/>
      <c r="E3" s="1"/>
      <c r="F3" s="1"/>
      <c r="G3" s="1" t="s">
        <v>21</v>
      </c>
      <c r="H3" s="1">
        <v>419</v>
      </c>
      <c r="I3" s="1">
        <v>174</v>
      </c>
      <c r="J3" s="1">
        <v>86</v>
      </c>
      <c r="K3" s="3"/>
      <c r="L3" s="3">
        <v>13721</v>
      </c>
      <c r="M3" s="3"/>
      <c r="N3" s="3"/>
      <c r="O3" s="3"/>
      <c r="P3" s="5"/>
      <c r="Q3" s="5"/>
      <c r="R3" s="5"/>
      <c r="S3" s="5"/>
      <c r="T3" s="5"/>
      <c r="U3" s="5"/>
      <c r="V3" s="5"/>
    </row>
    <row r="4" spans="1:22" x14ac:dyDescent="0.25">
      <c r="A4" t="s">
        <v>25</v>
      </c>
      <c r="B4">
        <v>93128</v>
      </c>
      <c r="C4" s="1"/>
      <c r="D4" s="1"/>
      <c r="E4" s="1"/>
      <c r="F4" s="1"/>
      <c r="G4" s="1">
        <v>451</v>
      </c>
      <c r="H4" s="1" t="s">
        <v>21</v>
      </c>
      <c r="I4" s="1" t="s">
        <v>21</v>
      </c>
      <c r="J4" s="1"/>
      <c r="K4" s="3"/>
      <c r="L4" s="3"/>
      <c r="M4" s="3" t="s">
        <v>21</v>
      </c>
      <c r="N4" s="3"/>
      <c r="O4" s="3"/>
      <c r="P4" s="5"/>
      <c r="Q4" s="5"/>
      <c r="R4" s="5"/>
      <c r="S4" s="5"/>
      <c r="T4" s="5" t="s">
        <v>21</v>
      </c>
      <c r="U4" s="5"/>
      <c r="V4" s="5"/>
    </row>
    <row r="5" spans="1:22" x14ac:dyDescent="0.25">
      <c r="A5" t="s">
        <v>26</v>
      </c>
      <c r="B5">
        <v>89449</v>
      </c>
      <c r="C5" s="1"/>
      <c r="D5" s="1"/>
      <c r="E5" s="1"/>
      <c r="F5" s="1"/>
      <c r="G5" s="1" t="s">
        <v>21</v>
      </c>
      <c r="H5" s="1">
        <v>44371</v>
      </c>
      <c r="I5" s="1">
        <v>211</v>
      </c>
      <c r="J5" s="1">
        <v>37</v>
      </c>
      <c r="K5" s="3"/>
      <c r="L5" s="3">
        <f>81+32</f>
        <v>113</v>
      </c>
      <c r="M5" s="3">
        <v>197</v>
      </c>
      <c r="N5" s="3">
        <v>54</v>
      </c>
      <c r="O5" s="3"/>
      <c r="P5" s="5"/>
      <c r="Q5" s="5">
        <f>5680-32</f>
        <v>5648</v>
      </c>
      <c r="R5" s="5">
        <v>351</v>
      </c>
      <c r="S5" s="5"/>
      <c r="T5" s="5">
        <v>7365</v>
      </c>
      <c r="U5" s="5">
        <v>7</v>
      </c>
      <c r="V5" s="5">
        <v>899</v>
      </c>
    </row>
    <row r="6" spans="1:22" x14ac:dyDescent="0.25">
      <c r="A6" t="s">
        <v>27</v>
      </c>
      <c r="B6">
        <v>71264</v>
      </c>
      <c r="C6" s="1">
        <v>5018</v>
      </c>
      <c r="D6" s="1"/>
      <c r="E6" s="1"/>
      <c r="F6" s="1"/>
      <c r="G6" s="1">
        <v>57</v>
      </c>
      <c r="H6" s="1">
        <v>109</v>
      </c>
      <c r="I6" s="1">
        <v>190</v>
      </c>
      <c r="J6" s="1">
        <v>28</v>
      </c>
      <c r="K6" s="3"/>
      <c r="L6" s="3"/>
      <c r="M6" s="3">
        <v>8</v>
      </c>
      <c r="N6" s="3"/>
      <c r="O6" s="3"/>
      <c r="P6" s="5"/>
      <c r="Q6" s="5"/>
      <c r="R6" s="5"/>
      <c r="S6" s="5"/>
      <c r="T6" s="5">
        <v>1554</v>
      </c>
      <c r="U6" s="5">
        <v>221</v>
      </c>
      <c r="V6" s="5"/>
    </row>
    <row r="7" spans="1:22" x14ac:dyDescent="0.25">
      <c r="A7" t="s">
        <v>28</v>
      </c>
      <c r="B7">
        <v>62615</v>
      </c>
      <c r="C7" s="1"/>
      <c r="D7" s="1"/>
      <c r="E7" s="1"/>
      <c r="F7" s="1"/>
      <c r="G7" s="1" t="s">
        <v>21</v>
      </c>
      <c r="H7" s="1">
        <v>518</v>
      </c>
      <c r="I7" s="1">
        <v>765</v>
      </c>
      <c r="J7" s="1">
        <v>550</v>
      </c>
      <c r="K7" s="3"/>
      <c r="L7" s="3">
        <v>96</v>
      </c>
      <c r="M7" s="3" t="s">
        <v>21</v>
      </c>
      <c r="N7" s="3"/>
      <c r="O7" s="3"/>
      <c r="P7" s="5"/>
      <c r="Q7" s="5">
        <f>2683-96</f>
        <v>2587</v>
      </c>
      <c r="R7" s="5"/>
      <c r="S7" s="5"/>
      <c r="T7" s="5">
        <v>50</v>
      </c>
      <c r="U7" s="5">
        <v>139</v>
      </c>
      <c r="V7" s="5" t="s">
        <v>21</v>
      </c>
    </row>
    <row r="8" spans="1:22" x14ac:dyDescent="0.25">
      <c r="A8" t="s">
        <v>29</v>
      </c>
      <c r="B8">
        <v>60228</v>
      </c>
      <c r="C8" s="1"/>
      <c r="D8" s="1"/>
      <c r="E8" s="1"/>
      <c r="F8" s="1"/>
      <c r="G8" s="1" t="s">
        <v>21</v>
      </c>
      <c r="H8" s="1">
        <v>800</v>
      </c>
      <c r="I8" s="1">
        <v>66</v>
      </c>
      <c r="J8" s="1">
        <v>21</v>
      </c>
      <c r="K8" s="3"/>
      <c r="L8" s="3"/>
      <c r="M8" s="3" t="s">
        <v>21</v>
      </c>
      <c r="N8" s="3"/>
      <c r="O8" s="3"/>
      <c r="P8" s="5"/>
      <c r="Q8" s="5"/>
      <c r="R8" s="5"/>
      <c r="S8" s="5"/>
      <c r="T8" s="5">
        <v>15</v>
      </c>
      <c r="U8" s="5">
        <v>14</v>
      </c>
      <c r="V8" s="5" t="s">
        <v>21</v>
      </c>
    </row>
    <row r="9" spans="1:22" x14ac:dyDescent="0.25">
      <c r="A9" t="s">
        <v>30</v>
      </c>
      <c r="B9">
        <v>57830</v>
      </c>
      <c r="C9" s="1"/>
      <c r="D9" s="1"/>
      <c r="E9" s="1"/>
      <c r="F9" s="1"/>
      <c r="G9" s="1" t="s">
        <v>21</v>
      </c>
      <c r="H9" s="1">
        <v>491</v>
      </c>
      <c r="I9" s="1">
        <v>28</v>
      </c>
      <c r="J9" s="1">
        <v>10</v>
      </c>
      <c r="K9" s="3"/>
      <c r="L9" s="3">
        <v>2297</v>
      </c>
      <c r="M9" s="3" t="s">
        <v>21</v>
      </c>
      <c r="N9" s="3"/>
      <c r="O9" s="3"/>
      <c r="P9" s="5"/>
      <c r="Q9" s="5">
        <f>21545-2297</f>
        <v>19248</v>
      </c>
      <c r="R9" s="5"/>
      <c r="S9" s="5"/>
      <c r="T9" s="5" t="s">
        <v>21</v>
      </c>
      <c r="U9" s="5" t="s">
        <v>21</v>
      </c>
      <c r="V9" s="5"/>
    </row>
    <row r="10" spans="1:22" x14ac:dyDescent="0.25">
      <c r="A10" t="s">
        <v>31</v>
      </c>
      <c r="B10">
        <v>49372</v>
      </c>
      <c r="C10" s="1"/>
      <c r="D10" s="1"/>
      <c r="E10" s="1"/>
      <c r="F10" s="1"/>
      <c r="G10" s="1" t="s">
        <v>21</v>
      </c>
      <c r="H10" s="1">
        <v>6748</v>
      </c>
      <c r="I10" s="1">
        <v>10</v>
      </c>
      <c r="J10" s="1" t="s">
        <v>21</v>
      </c>
      <c r="K10" s="3"/>
      <c r="L10" s="3"/>
      <c r="M10" s="3">
        <v>81</v>
      </c>
      <c r="N10" s="3"/>
      <c r="O10" s="3"/>
      <c r="P10" s="5"/>
      <c r="Q10" s="5"/>
      <c r="R10" s="5"/>
      <c r="S10" s="5"/>
      <c r="T10" s="5">
        <v>46</v>
      </c>
      <c r="U10" s="8">
        <v>2842</v>
      </c>
      <c r="V10" s="5">
        <v>10</v>
      </c>
    </row>
    <row r="11" spans="1:22" x14ac:dyDescent="0.25">
      <c r="A11" t="s">
        <v>32</v>
      </c>
      <c r="B11">
        <v>42927</v>
      </c>
      <c r="C11" s="1"/>
      <c r="D11" s="1"/>
      <c r="E11" s="1"/>
      <c r="F11" s="1"/>
      <c r="G11" s="1" t="s">
        <v>21</v>
      </c>
      <c r="H11" s="1">
        <v>115</v>
      </c>
      <c r="I11" s="1">
        <v>695</v>
      </c>
      <c r="J11" s="1">
        <v>26</v>
      </c>
      <c r="K11" s="3">
        <v>1276</v>
      </c>
      <c r="L11" s="3"/>
      <c r="M11" s="3" t="s">
        <v>21</v>
      </c>
      <c r="N11" s="3"/>
      <c r="O11" s="3"/>
      <c r="P11" s="5">
        <f>16227-1276</f>
        <v>14951</v>
      </c>
      <c r="Q11" s="5"/>
      <c r="R11" s="5"/>
      <c r="S11" s="5"/>
      <c r="T11" s="5" t="s">
        <v>21</v>
      </c>
      <c r="U11" s="5">
        <v>387</v>
      </c>
      <c r="V11" s="5"/>
    </row>
    <row r="12" spans="1:22" x14ac:dyDescent="0.25">
      <c r="A12" t="s">
        <v>33</v>
      </c>
      <c r="B12">
        <v>38299</v>
      </c>
      <c r="C12" s="1">
        <v>7280</v>
      </c>
      <c r="D12" s="1"/>
      <c r="E12" s="1"/>
      <c r="F12" s="1"/>
      <c r="G12" s="1" t="s">
        <v>21</v>
      </c>
      <c r="H12" s="1">
        <v>137</v>
      </c>
      <c r="I12" s="1">
        <v>199</v>
      </c>
      <c r="J12" s="1">
        <v>26</v>
      </c>
      <c r="K12" s="3"/>
      <c r="L12" s="3"/>
      <c r="M12" s="3" t="s">
        <v>21</v>
      </c>
      <c r="N12" s="3"/>
      <c r="O12" s="3"/>
      <c r="P12" s="5"/>
      <c r="Q12" s="5"/>
      <c r="R12" s="5"/>
      <c r="S12" s="5"/>
      <c r="T12" s="5">
        <v>10</v>
      </c>
      <c r="U12" s="5">
        <v>460</v>
      </c>
      <c r="V12" s="5">
        <v>27</v>
      </c>
    </row>
    <row r="13" spans="1:22" x14ac:dyDescent="0.25">
      <c r="A13" t="s">
        <v>34</v>
      </c>
      <c r="B13">
        <v>36178</v>
      </c>
      <c r="C13" s="1"/>
      <c r="D13" s="1"/>
      <c r="E13" s="1"/>
      <c r="F13" s="1"/>
      <c r="G13" s="1" t="s">
        <v>21</v>
      </c>
      <c r="H13" s="1">
        <v>1404</v>
      </c>
      <c r="I13" s="1" t="s">
        <v>21</v>
      </c>
      <c r="J13" s="1" t="s">
        <v>21</v>
      </c>
      <c r="K13" s="3"/>
      <c r="L13" s="3"/>
      <c r="M13" s="3">
        <v>579</v>
      </c>
      <c r="N13" s="3"/>
      <c r="O13" s="3">
        <v>707</v>
      </c>
      <c r="P13" s="5"/>
      <c r="Q13" s="5">
        <v>34592</v>
      </c>
      <c r="R13" s="5"/>
      <c r="S13" s="5"/>
      <c r="T13" s="5">
        <v>966</v>
      </c>
      <c r="U13" s="5">
        <v>578</v>
      </c>
      <c r="V13" s="5">
        <v>9</v>
      </c>
    </row>
    <row r="14" spans="1:22" x14ac:dyDescent="0.25">
      <c r="A14" t="s">
        <v>35</v>
      </c>
      <c r="B14">
        <v>35960</v>
      </c>
      <c r="C14" s="1"/>
      <c r="D14" s="1"/>
      <c r="E14" s="1"/>
      <c r="F14" s="1"/>
      <c r="G14" s="1" t="s">
        <v>21</v>
      </c>
      <c r="H14" s="1">
        <v>47</v>
      </c>
      <c r="I14" s="1">
        <v>166</v>
      </c>
      <c r="J14" s="1">
        <v>17</v>
      </c>
      <c r="K14" s="3"/>
      <c r="L14" s="3"/>
      <c r="M14" s="3" t="s">
        <v>21</v>
      </c>
      <c r="N14" s="3"/>
      <c r="O14" s="3"/>
      <c r="P14" s="5"/>
      <c r="Q14" s="5"/>
      <c r="R14" s="5"/>
      <c r="S14" s="5"/>
      <c r="T14" s="5" t="s">
        <v>21</v>
      </c>
      <c r="U14" s="5">
        <v>19</v>
      </c>
      <c r="V14" s="5" t="s">
        <v>21</v>
      </c>
    </row>
    <row r="15" spans="1:22" x14ac:dyDescent="0.25">
      <c r="A15" t="s">
        <v>36</v>
      </c>
      <c r="B15">
        <v>32689</v>
      </c>
      <c r="C15" s="1"/>
      <c r="D15" s="1"/>
      <c r="E15" s="1"/>
      <c r="F15" s="1"/>
      <c r="G15" s="1" t="s">
        <v>21</v>
      </c>
      <c r="H15" s="1">
        <v>79</v>
      </c>
      <c r="I15" s="1">
        <v>81</v>
      </c>
      <c r="J15" s="1">
        <v>41</v>
      </c>
      <c r="K15" s="3"/>
      <c r="L15" s="3"/>
      <c r="M15" s="3" t="s">
        <v>21</v>
      </c>
      <c r="N15" s="3"/>
      <c r="O15" s="3"/>
      <c r="P15" s="5"/>
      <c r="Q15" s="5"/>
      <c r="R15" s="5"/>
      <c r="S15" s="5"/>
      <c r="T15" s="5" t="s">
        <v>21</v>
      </c>
      <c r="U15" s="5">
        <v>113</v>
      </c>
      <c r="V15" s="5" t="s">
        <v>21</v>
      </c>
    </row>
    <row r="16" spans="1:22" x14ac:dyDescent="0.25">
      <c r="A16" t="s">
        <v>37</v>
      </c>
      <c r="B16">
        <v>28761</v>
      </c>
      <c r="C16" s="1"/>
      <c r="D16" s="1"/>
      <c r="E16" s="1"/>
      <c r="F16" s="1"/>
      <c r="G16" s="1" t="s">
        <v>21</v>
      </c>
      <c r="H16" s="1">
        <v>53</v>
      </c>
      <c r="I16" s="1" t="s">
        <v>21</v>
      </c>
      <c r="J16" s="1" t="s">
        <v>21</v>
      </c>
      <c r="K16" s="3">
        <v>190</v>
      </c>
      <c r="L16" s="3"/>
      <c r="M16" s="3" t="s">
        <v>21</v>
      </c>
      <c r="N16" s="3"/>
      <c r="O16" s="3"/>
      <c r="P16" s="5">
        <f>12216-190</f>
        <v>12026</v>
      </c>
      <c r="Q16" s="5"/>
      <c r="R16" s="5"/>
      <c r="S16" s="5"/>
      <c r="T16" s="5">
        <v>946</v>
      </c>
      <c r="U16" s="5">
        <v>50</v>
      </c>
      <c r="V16" s="5"/>
    </row>
    <row r="17" spans="1:22" x14ac:dyDescent="0.25">
      <c r="A17" t="s">
        <v>38</v>
      </c>
      <c r="B17">
        <v>23920</v>
      </c>
      <c r="C17" s="1"/>
      <c r="D17" s="1"/>
      <c r="E17" s="1"/>
      <c r="F17" s="1"/>
      <c r="G17" s="1" t="s">
        <v>21</v>
      </c>
      <c r="H17" s="1">
        <v>2520</v>
      </c>
      <c r="I17" s="1">
        <v>53</v>
      </c>
      <c r="J17" s="1">
        <v>11</v>
      </c>
      <c r="K17" s="3"/>
      <c r="L17" s="3">
        <v>37</v>
      </c>
      <c r="M17" s="3" t="s">
        <v>21</v>
      </c>
      <c r="N17" s="3"/>
      <c r="O17" s="3"/>
      <c r="P17" s="5"/>
      <c r="Q17" s="5">
        <f>3475-37</f>
        <v>3438</v>
      </c>
      <c r="R17" s="5"/>
      <c r="S17" s="5"/>
      <c r="T17" s="5">
        <v>9</v>
      </c>
      <c r="U17" s="5">
        <v>7</v>
      </c>
      <c r="V17" s="5" t="s">
        <v>21</v>
      </c>
    </row>
    <row r="18" spans="1:22" x14ac:dyDescent="0.25">
      <c r="A18" t="s">
        <v>39</v>
      </c>
      <c r="B18">
        <v>21089</v>
      </c>
      <c r="C18" s="1">
        <v>36774</v>
      </c>
      <c r="D18" s="1"/>
      <c r="E18" s="1"/>
      <c r="F18" s="1"/>
      <c r="G18" s="1" t="s">
        <v>21</v>
      </c>
      <c r="H18" s="1">
        <v>31</v>
      </c>
      <c r="I18" s="1">
        <v>125</v>
      </c>
      <c r="J18" s="1">
        <v>14</v>
      </c>
      <c r="K18" s="3"/>
      <c r="L18" s="3"/>
      <c r="M18" s="3" t="s">
        <v>21</v>
      </c>
      <c r="N18" s="3"/>
      <c r="O18" s="3"/>
      <c r="P18" s="5"/>
      <c r="Q18" s="5"/>
      <c r="R18" s="5"/>
      <c r="S18" s="5"/>
      <c r="T18" s="5">
        <v>6</v>
      </c>
      <c r="U18" s="5" t="s">
        <v>21</v>
      </c>
      <c r="V18" s="5" t="s">
        <v>21</v>
      </c>
    </row>
    <row r="19" spans="1:22" x14ac:dyDescent="0.25">
      <c r="A19" t="s">
        <v>40</v>
      </c>
      <c r="B19">
        <v>20138</v>
      </c>
      <c r="C19" s="1"/>
      <c r="D19" s="1"/>
      <c r="E19" s="1"/>
      <c r="F19" s="1"/>
      <c r="G19" s="1" t="s">
        <v>21</v>
      </c>
      <c r="H19" s="1">
        <v>68</v>
      </c>
      <c r="I19" s="1" t="s">
        <v>21</v>
      </c>
      <c r="J19" s="1" t="s">
        <v>21</v>
      </c>
      <c r="K19" s="3">
        <v>770</v>
      </c>
      <c r="L19" s="3"/>
      <c r="M19" s="3" t="s">
        <v>21</v>
      </c>
      <c r="N19" s="3"/>
      <c r="O19" s="3"/>
      <c r="P19" s="5">
        <f>13357-770</f>
        <v>12587</v>
      </c>
      <c r="Q19" s="5"/>
      <c r="R19" s="5"/>
      <c r="S19" s="5"/>
      <c r="T19" s="5" t="s">
        <v>21</v>
      </c>
      <c r="U19" s="5">
        <v>48</v>
      </c>
      <c r="V19" s="5">
        <v>35</v>
      </c>
    </row>
    <row r="20" spans="1:22" x14ac:dyDescent="0.25">
      <c r="A20" t="s">
        <v>41</v>
      </c>
      <c r="B20">
        <v>17841</v>
      </c>
      <c r="C20" s="1"/>
      <c r="D20" s="1"/>
      <c r="E20" s="1"/>
      <c r="F20" s="1"/>
      <c r="G20" s="1" t="s">
        <v>21</v>
      </c>
      <c r="H20" s="1">
        <v>42</v>
      </c>
      <c r="I20" s="1">
        <v>223</v>
      </c>
      <c r="J20" s="1">
        <v>19</v>
      </c>
      <c r="K20" s="3"/>
      <c r="L20" s="3">
        <v>5803</v>
      </c>
      <c r="M20" s="3" t="s">
        <v>21</v>
      </c>
      <c r="N20" s="3"/>
      <c r="O20" s="3"/>
      <c r="P20" s="5"/>
      <c r="Q20" s="5"/>
      <c r="R20" s="5"/>
      <c r="S20" s="5"/>
      <c r="T20" s="5">
        <v>527</v>
      </c>
      <c r="U20" s="5" t="s">
        <v>21</v>
      </c>
      <c r="V20" s="5">
        <v>14</v>
      </c>
    </row>
    <row r="21" spans="1:22" x14ac:dyDescent="0.25">
      <c r="A21" t="s">
        <v>42</v>
      </c>
      <c r="B21">
        <v>17189</v>
      </c>
      <c r="C21" s="1"/>
      <c r="D21" s="1"/>
      <c r="E21" s="1"/>
      <c r="F21" s="1"/>
      <c r="G21" s="1">
        <v>271</v>
      </c>
      <c r="H21" s="1">
        <v>36</v>
      </c>
      <c r="I21" s="1">
        <v>36</v>
      </c>
      <c r="J21" s="1" t="s">
        <v>21</v>
      </c>
      <c r="K21" s="3"/>
      <c r="L21" s="3"/>
      <c r="M21" s="3" t="s">
        <v>21</v>
      </c>
      <c r="N21" s="3"/>
      <c r="O21" s="3"/>
      <c r="P21" s="5"/>
      <c r="Q21" s="5"/>
      <c r="R21" s="5"/>
      <c r="S21" s="5"/>
      <c r="T21" s="5" t="s">
        <v>21</v>
      </c>
      <c r="U21" s="5">
        <v>25</v>
      </c>
      <c r="V21" s="5">
        <v>129</v>
      </c>
    </row>
    <row r="22" spans="1:22" x14ac:dyDescent="0.25">
      <c r="A22" t="s">
        <v>43</v>
      </c>
      <c r="B22">
        <v>15715</v>
      </c>
      <c r="C22" s="1"/>
      <c r="D22" s="1"/>
      <c r="E22" s="1"/>
      <c r="F22" s="1"/>
      <c r="G22" s="1" t="s">
        <v>21</v>
      </c>
      <c r="H22" s="1">
        <v>163</v>
      </c>
      <c r="I22" s="1">
        <v>31</v>
      </c>
      <c r="J22" s="1" t="s">
        <v>21</v>
      </c>
      <c r="K22" s="3"/>
      <c r="L22" s="3"/>
      <c r="M22" s="3" t="s">
        <v>21</v>
      </c>
      <c r="N22" s="3"/>
      <c r="O22" s="3"/>
      <c r="P22" s="5"/>
      <c r="Q22" s="5"/>
      <c r="R22" s="5"/>
      <c r="S22" s="5">
        <v>10522</v>
      </c>
      <c r="T22" s="5">
        <v>28</v>
      </c>
      <c r="U22" s="5" t="s">
        <v>21</v>
      </c>
      <c r="V22" s="5">
        <v>10</v>
      </c>
    </row>
    <row r="23" spans="1:22" x14ac:dyDescent="0.25">
      <c r="A23" t="s">
        <v>44</v>
      </c>
      <c r="B23">
        <v>14651</v>
      </c>
      <c r="C23" s="1"/>
      <c r="D23" s="1"/>
      <c r="E23" s="1"/>
      <c r="F23" s="1"/>
      <c r="G23" s="1" t="s">
        <v>21</v>
      </c>
      <c r="H23" s="1">
        <v>56</v>
      </c>
      <c r="I23" s="1">
        <v>36</v>
      </c>
      <c r="J23" s="1" t="s">
        <v>21</v>
      </c>
      <c r="K23" s="3"/>
      <c r="L23" s="3">
        <v>195</v>
      </c>
      <c r="M23" s="3" t="s">
        <v>21</v>
      </c>
      <c r="N23" s="3"/>
      <c r="O23" s="3"/>
      <c r="P23" s="5"/>
      <c r="Q23" s="5">
        <f>941-195</f>
        <v>746</v>
      </c>
      <c r="R23" s="5"/>
      <c r="S23" s="5"/>
      <c r="T23" s="5" t="s">
        <v>21</v>
      </c>
      <c r="U23" s="5">
        <v>22</v>
      </c>
      <c r="V23" s="5" t="s">
        <v>21</v>
      </c>
    </row>
    <row r="24" spans="1:22" x14ac:dyDescent="0.25">
      <c r="A24" t="s">
        <v>45</v>
      </c>
      <c r="B24">
        <v>14249</v>
      </c>
      <c r="C24" s="1"/>
      <c r="D24" s="1"/>
      <c r="E24" s="1"/>
      <c r="F24" s="1"/>
      <c r="G24" s="1" t="s">
        <v>21</v>
      </c>
      <c r="H24" s="1">
        <v>289</v>
      </c>
      <c r="I24" s="1">
        <v>136</v>
      </c>
      <c r="J24" s="1">
        <v>10</v>
      </c>
      <c r="K24" s="3"/>
      <c r="L24" s="3"/>
      <c r="M24" s="3" t="s">
        <v>21</v>
      </c>
      <c r="N24" s="3"/>
      <c r="O24" s="3"/>
      <c r="P24" s="5"/>
      <c r="Q24" s="5"/>
      <c r="R24" s="5"/>
      <c r="S24" s="5"/>
      <c r="T24" s="5">
        <v>400</v>
      </c>
      <c r="U24" s="5" t="s">
        <v>21</v>
      </c>
      <c r="V24" s="5">
        <v>8</v>
      </c>
    </row>
    <row r="25" spans="1:22" x14ac:dyDescent="0.25">
      <c r="A25" t="s">
        <v>46</v>
      </c>
      <c r="B25">
        <v>13528</v>
      </c>
      <c r="C25" s="1"/>
      <c r="D25" s="1"/>
      <c r="E25" s="1"/>
      <c r="F25" s="1"/>
      <c r="G25" s="1" t="s">
        <v>21</v>
      </c>
      <c r="H25" s="1">
        <v>14</v>
      </c>
      <c r="I25" s="1" t="s">
        <v>21</v>
      </c>
      <c r="J25" s="1" t="s">
        <v>21</v>
      </c>
      <c r="K25" s="3">
        <v>2118</v>
      </c>
      <c r="L25" s="3"/>
      <c r="M25" s="3"/>
      <c r="N25" s="3"/>
      <c r="O25" s="3"/>
      <c r="P25" s="5">
        <f>11006-2118</f>
        <v>8888</v>
      </c>
      <c r="Q25" s="5"/>
      <c r="R25" s="5"/>
      <c r="S25" s="5"/>
      <c r="T25" s="5" t="s">
        <v>21</v>
      </c>
      <c r="U25" s="5">
        <v>20</v>
      </c>
      <c r="V25" s="5" t="s">
        <v>21</v>
      </c>
    </row>
    <row r="26" spans="1:22" x14ac:dyDescent="0.25">
      <c r="A26" t="s">
        <v>47</v>
      </c>
      <c r="B26">
        <v>13030</v>
      </c>
      <c r="C26" s="1"/>
      <c r="D26" s="1"/>
      <c r="E26" s="1"/>
      <c r="F26" s="1"/>
      <c r="G26" s="1" t="s">
        <v>21</v>
      </c>
      <c r="H26" s="1">
        <v>3062</v>
      </c>
      <c r="I26" s="1">
        <v>192</v>
      </c>
      <c r="J26" s="1">
        <v>48</v>
      </c>
      <c r="K26" s="3"/>
      <c r="L26" s="3"/>
      <c r="M26" s="3" t="s">
        <v>21</v>
      </c>
      <c r="N26" s="3"/>
      <c r="O26" s="3"/>
      <c r="P26" s="5"/>
      <c r="Q26" s="5"/>
      <c r="R26" s="5"/>
      <c r="S26" s="5"/>
      <c r="T26" s="5">
        <v>231</v>
      </c>
      <c r="U26" s="5" t="s">
        <v>21</v>
      </c>
      <c r="V26" s="5" t="s">
        <v>21</v>
      </c>
    </row>
    <row r="27" spans="1:22" x14ac:dyDescent="0.25">
      <c r="A27" t="s">
        <v>48</v>
      </c>
      <c r="B27">
        <v>12878</v>
      </c>
      <c r="C27" s="1"/>
      <c r="D27" s="1"/>
      <c r="E27" s="1"/>
      <c r="F27" s="1"/>
      <c r="G27" s="1" t="s">
        <v>21</v>
      </c>
      <c r="H27" s="1" t="s">
        <v>21</v>
      </c>
      <c r="I27" s="1">
        <v>36</v>
      </c>
      <c r="J27" s="1" t="s">
        <v>21</v>
      </c>
      <c r="K27" s="3">
        <v>3690</v>
      </c>
      <c r="L27" s="3"/>
      <c r="M27" s="3" t="s">
        <v>21</v>
      </c>
      <c r="N27" s="3"/>
      <c r="O27" s="3"/>
      <c r="P27" s="5">
        <f>12252-3690</f>
        <v>8562</v>
      </c>
      <c r="Q27" s="5"/>
      <c r="R27" s="5"/>
      <c r="S27" s="5"/>
      <c r="T27" s="5">
        <v>351</v>
      </c>
      <c r="U27" s="5" t="s">
        <v>21</v>
      </c>
      <c r="V27" s="5" t="s">
        <v>21</v>
      </c>
    </row>
    <row r="28" spans="1:22" x14ac:dyDescent="0.25">
      <c r="A28" t="s">
        <v>49</v>
      </c>
      <c r="B28">
        <v>11782</v>
      </c>
      <c r="C28" s="1"/>
      <c r="D28" s="2">
        <v>11826</v>
      </c>
      <c r="E28" s="1"/>
      <c r="F28" s="1"/>
      <c r="G28" s="1" t="s">
        <v>21</v>
      </c>
      <c r="H28" s="1">
        <v>587</v>
      </c>
      <c r="I28" s="1">
        <v>527</v>
      </c>
      <c r="J28" s="1">
        <v>36</v>
      </c>
      <c r="K28" s="2">
        <v>11826</v>
      </c>
      <c r="L28" s="3"/>
      <c r="M28" s="3" t="s">
        <v>21</v>
      </c>
      <c r="N28" s="3"/>
      <c r="O28" s="3"/>
      <c r="P28" s="5"/>
      <c r="Q28" s="5"/>
      <c r="R28" s="5"/>
      <c r="S28" s="5"/>
      <c r="T28" s="5">
        <v>88</v>
      </c>
      <c r="U28" s="5">
        <v>7</v>
      </c>
      <c r="V28" s="5"/>
    </row>
    <row r="29" spans="1:22" x14ac:dyDescent="0.25">
      <c r="A29" t="s">
        <v>50</v>
      </c>
      <c r="B29">
        <v>11490</v>
      </c>
      <c r="C29" s="1"/>
      <c r="D29" s="1"/>
      <c r="E29" s="1"/>
      <c r="F29" s="1"/>
      <c r="G29" s="1" t="s">
        <v>21</v>
      </c>
      <c r="H29" s="1">
        <v>112</v>
      </c>
      <c r="I29" s="1">
        <v>163</v>
      </c>
      <c r="J29" s="1">
        <v>27</v>
      </c>
      <c r="K29" s="3"/>
      <c r="L29" s="3">
        <v>144</v>
      </c>
      <c r="M29" s="3" t="s">
        <v>21</v>
      </c>
      <c r="N29" s="3"/>
      <c r="O29" s="3"/>
      <c r="P29" s="5"/>
      <c r="Q29" s="5">
        <f>8325-144</f>
        <v>8181</v>
      </c>
      <c r="R29" s="5"/>
      <c r="S29" s="5"/>
      <c r="T29" s="5">
        <v>10</v>
      </c>
      <c r="U29" s="5">
        <v>7165</v>
      </c>
      <c r="V29" s="5" t="s">
        <v>21</v>
      </c>
    </row>
    <row r="30" spans="1:22" x14ac:dyDescent="0.25">
      <c r="A30" t="s">
        <v>51</v>
      </c>
      <c r="B30">
        <v>11162</v>
      </c>
      <c r="C30" s="1"/>
      <c r="D30" s="1"/>
      <c r="E30" s="1"/>
      <c r="F30" s="1">
        <v>2475</v>
      </c>
      <c r="G30" s="1" t="s">
        <v>21</v>
      </c>
      <c r="H30" s="1">
        <v>461</v>
      </c>
      <c r="I30" s="1">
        <v>164</v>
      </c>
      <c r="J30" s="1">
        <v>10</v>
      </c>
      <c r="K30" s="3"/>
      <c r="L30" s="3"/>
      <c r="M30" s="3" t="s">
        <v>21</v>
      </c>
      <c r="N30" s="3"/>
      <c r="O30" s="3"/>
      <c r="P30" s="5"/>
      <c r="Q30" s="5"/>
      <c r="R30" s="5"/>
      <c r="S30" s="5"/>
      <c r="T30" s="5">
        <v>58</v>
      </c>
      <c r="U30" s="5" t="s">
        <v>21</v>
      </c>
      <c r="V30" s="5" t="s">
        <v>21</v>
      </c>
    </row>
    <row r="31" spans="1:22" x14ac:dyDescent="0.25">
      <c r="A31" t="s">
        <v>52</v>
      </c>
      <c r="B31">
        <v>11126</v>
      </c>
      <c r="C31" s="1"/>
      <c r="D31" s="1"/>
      <c r="E31" s="1"/>
      <c r="F31" s="1"/>
      <c r="G31" s="1" t="s">
        <v>21</v>
      </c>
      <c r="H31" s="1">
        <v>121</v>
      </c>
      <c r="I31" s="1" t="s">
        <v>21</v>
      </c>
      <c r="J31" s="1" t="s">
        <v>21</v>
      </c>
      <c r="K31" s="3"/>
      <c r="L31" s="3"/>
      <c r="M31" s="3" t="s">
        <v>21</v>
      </c>
      <c r="N31" s="3"/>
      <c r="O31" s="3"/>
      <c r="P31" s="5">
        <v>12</v>
      </c>
      <c r="Q31" s="5"/>
      <c r="R31" s="5"/>
      <c r="S31" s="5"/>
      <c r="T31" s="5">
        <v>19</v>
      </c>
      <c r="U31" s="5">
        <v>74</v>
      </c>
      <c r="V31" s="5" t="s">
        <v>21</v>
      </c>
    </row>
    <row r="32" spans="1:22" x14ac:dyDescent="0.25">
      <c r="A32" t="s">
        <v>53</v>
      </c>
      <c r="B32">
        <v>10852</v>
      </c>
      <c r="C32" s="1"/>
      <c r="D32" s="2">
        <v>120</v>
      </c>
      <c r="E32" s="1"/>
      <c r="F32" s="1"/>
      <c r="G32" s="1">
        <v>21</v>
      </c>
      <c r="H32" s="1" t="s">
        <v>21</v>
      </c>
      <c r="I32" s="1">
        <v>63</v>
      </c>
      <c r="J32" s="1" t="s">
        <v>21</v>
      </c>
      <c r="K32" s="2">
        <v>120</v>
      </c>
      <c r="L32" s="3"/>
      <c r="M32" s="3" t="s">
        <v>21</v>
      </c>
      <c r="N32" s="3"/>
      <c r="O32" s="3"/>
      <c r="P32" s="5">
        <v>5003</v>
      </c>
      <c r="Q32" s="5"/>
      <c r="R32" s="5"/>
      <c r="S32" s="5"/>
      <c r="T32" s="5" t="s">
        <v>21</v>
      </c>
      <c r="U32" s="5">
        <v>29</v>
      </c>
      <c r="V32" s="5">
        <v>49</v>
      </c>
    </row>
    <row r="33" spans="1:22" x14ac:dyDescent="0.25">
      <c r="A33" t="s">
        <v>54</v>
      </c>
      <c r="B33">
        <v>9305</v>
      </c>
      <c r="C33" s="1"/>
      <c r="D33" s="1"/>
      <c r="E33" s="1"/>
      <c r="F33" s="1"/>
      <c r="G33" s="1" t="s">
        <v>21</v>
      </c>
      <c r="H33" s="1" t="s">
        <v>21</v>
      </c>
      <c r="I33" s="1">
        <v>13</v>
      </c>
      <c r="J33" s="1" t="s">
        <v>21</v>
      </c>
      <c r="K33" s="3"/>
      <c r="L33" s="3"/>
      <c r="M33" s="3" t="s">
        <v>21</v>
      </c>
      <c r="N33" s="3"/>
      <c r="O33" s="3"/>
      <c r="P33" s="5"/>
      <c r="Q33" s="5"/>
      <c r="R33" s="5"/>
      <c r="S33" s="5"/>
      <c r="T33" s="5" t="s">
        <v>21</v>
      </c>
      <c r="U33" s="5" t="s">
        <v>21</v>
      </c>
      <c r="V33" s="5" t="s">
        <v>21</v>
      </c>
    </row>
    <row r="34" spans="1:22" x14ac:dyDescent="0.25">
      <c r="A34" t="s">
        <v>55</v>
      </c>
      <c r="B34">
        <v>8953</v>
      </c>
      <c r="C34" s="2">
        <v>3880</v>
      </c>
      <c r="D34" s="1"/>
      <c r="E34" s="1"/>
      <c r="F34" s="1"/>
      <c r="G34" s="1" t="s">
        <v>21</v>
      </c>
      <c r="H34" s="1">
        <v>71</v>
      </c>
      <c r="I34" s="1">
        <v>45</v>
      </c>
      <c r="J34" s="1" t="s">
        <v>21</v>
      </c>
      <c r="K34" s="3"/>
      <c r="L34" s="3"/>
      <c r="M34" s="3" t="s">
        <v>21</v>
      </c>
      <c r="N34" s="3"/>
      <c r="O34" s="3"/>
      <c r="P34" s="4">
        <v>3880</v>
      </c>
      <c r="Q34" s="5"/>
      <c r="R34" s="5"/>
      <c r="S34" s="5"/>
      <c r="T34" s="5">
        <v>6303</v>
      </c>
      <c r="U34" s="5" t="s">
        <v>21</v>
      </c>
      <c r="V34" s="5" t="s">
        <v>21</v>
      </c>
    </row>
    <row r="35" spans="1:22" x14ac:dyDescent="0.25">
      <c r="A35" t="s">
        <v>56</v>
      </c>
      <c r="B35">
        <v>8892</v>
      </c>
      <c r="C35" s="1"/>
      <c r="D35" s="1"/>
      <c r="E35" s="1"/>
      <c r="F35" s="1"/>
      <c r="G35" s="1" t="s">
        <v>21</v>
      </c>
      <c r="H35" s="1">
        <v>926</v>
      </c>
      <c r="I35" s="1">
        <v>151</v>
      </c>
      <c r="J35" s="1">
        <v>107</v>
      </c>
      <c r="K35" s="3"/>
      <c r="L35" s="3"/>
      <c r="M35" s="3" t="s">
        <v>21</v>
      </c>
      <c r="N35" s="3"/>
      <c r="O35" s="3"/>
      <c r="P35" s="5"/>
      <c r="Q35" s="5"/>
      <c r="R35" s="5"/>
      <c r="S35" s="5"/>
      <c r="T35" s="5">
        <v>10</v>
      </c>
      <c r="U35" s="5" t="s">
        <v>21</v>
      </c>
      <c r="V35" s="5">
        <v>5</v>
      </c>
    </row>
    <row r="36" spans="1:22" x14ac:dyDescent="0.25">
      <c r="A36" t="s">
        <v>57</v>
      </c>
      <c r="B36">
        <v>8749</v>
      </c>
      <c r="C36" s="1"/>
      <c r="D36" s="1"/>
      <c r="E36" s="1"/>
      <c r="F36" s="1"/>
      <c r="G36" s="1" t="s">
        <v>21</v>
      </c>
      <c r="H36" s="1" t="s">
        <v>21</v>
      </c>
      <c r="I36" s="1" t="s">
        <v>21</v>
      </c>
      <c r="J36" s="1" t="s">
        <v>21</v>
      </c>
      <c r="K36" s="3"/>
      <c r="L36" s="3">
        <f>337+200</f>
        <v>537</v>
      </c>
      <c r="M36" s="3" t="s">
        <v>21</v>
      </c>
      <c r="N36" s="3"/>
      <c r="O36" s="3"/>
      <c r="P36" s="5"/>
      <c r="Q36" s="5">
        <f>2269-537</f>
        <v>1732</v>
      </c>
      <c r="R36" s="5"/>
      <c r="S36" s="5"/>
      <c r="T36" s="5">
        <v>9</v>
      </c>
      <c r="U36" s="5" t="s">
        <v>21</v>
      </c>
      <c r="V36" s="5" t="s">
        <v>21</v>
      </c>
    </row>
    <row r="37" spans="1:22" x14ac:dyDescent="0.25">
      <c r="A37" t="s">
        <v>58</v>
      </c>
      <c r="B37">
        <v>8234</v>
      </c>
      <c r="C37" s="1"/>
      <c r="D37" s="1"/>
      <c r="E37" s="1"/>
      <c r="F37" s="1"/>
      <c r="G37" s="1" t="s">
        <v>21</v>
      </c>
      <c r="H37" s="1" t="s">
        <v>21</v>
      </c>
      <c r="I37" s="1">
        <v>67</v>
      </c>
      <c r="J37" s="1" t="s">
        <v>21</v>
      </c>
      <c r="K37" s="3"/>
      <c r="L37" s="3"/>
      <c r="M37" s="3" t="s">
        <v>21</v>
      </c>
      <c r="N37" s="3"/>
      <c r="O37" s="3"/>
      <c r="P37" s="5"/>
      <c r="Q37" s="5"/>
      <c r="R37" s="5"/>
      <c r="S37" s="5"/>
      <c r="T37" s="5">
        <v>16</v>
      </c>
      <c r="U37" s="5" t="s">
        <v>21</v>
      </c>
      <c r="V37" s="5" t="s">
        <v>21</v>
      </c>
    </row>
    <row r="38" spans="1:22" x14ac:dyDescent="0.25">
      <c r="A38" t="s">
        <v>59</v>
      </c>
      <c r="B38">
        <v>7910</v>
      </c>
      <c r="C38" s="1"/>
      <c r="D38" s="1"/>
      <c r="E38" s="1"/>
      <c r="F38" s="1"/>
      <c r="G38" s="1">
        <v>31</v>
      </c>
      <c r="H38" s="1">
        <v>8</v>
      </c>
      <c r="I38" s="1">
        <v>16</v>
      </c>
      <c r="J38" s="1" t="s">
        <v>21</v>
      </c>
      <c r="K38" s="3">
        <v>10</v>
      </c>
      <c r="L38" s="3"/>
      <c r="M38" s="3" t="s">
        <v>21</v>
      </c>
      <c r="N38" s="3"/>
      <c r="O38" s="3"/>
      <c r="P38" s="5"/>
      <c r="Q38" s="5"/>
      <c r="R38" s="5"/>
      <c r="S38" s="5"/>
      <c r="T38" s="5" t="s">
        <v>21</v>
      </c>
      <c r="U38" s="5" t="s">
        <v>21</v>
      </c>
      <c r="V38" s="5" t="s">
        <v>21</v>
      </c>
    </row>
    <row r="39" spans="1:22" x14ac:dyDescent="0.25">
      <c r="A39" t="s">
        <v>60</v>
      </c>
      <c r="B39">
        <v>7867</v>
      </c>
      <c r="C39" s="1"/>
      <c r="D39" s="1"/>
      <c r="E39" s="1">
        <v>2633</v>
      </c>
      <c r="F39" s="1"/>
      <c r="G39" s="1" t="s">
        <v>21</v>
      </c>
      <c r="H39" s="1" t="s">
        <v>21</v>
      </c>
      <c r="I39" s="1">
        <v>14</v>
      </c>
      <c r="J39" s="1" t="s">
        <v>21</v>
      </c>
      <c r="K39" s="3"/>
      <c r="L39" s="3"/>
      <c r="M39" s="3" t="s">
        <v>21</v>
      </c>
      <c r="N39" s="3"/>
      <c r="O39" s="3"/>
      <c r="P39" s="5"/>
      <c r="Q39" s="5">
        <f>9906-2633</f>
        <v>7273</v>
      </c>
      <c r="R39" s="5"/>
      <c r="S39" s="5"/>
      <c r="T39" s="5">
        <v>20</v>
      </c>
      <c r="U39" s="5">
        <v>602</v>
      </c>
      <c r="V39" s="5" t="s">
        <v>21</v>
      </c>
    </row>
    <row r="40" spans="1:22" x14ac:dyDescent="0.25">
      <c r="A40" t="s">
        <v>61</v>
      </c>
      <c r="B40">
        <v>7387</v>
      </c>
      <c r="C40" s="1"/>
      <c r="D40" s="1"/>
      <c r="E40" s="1"/>
      <c r="F40" s="1"/>
      <c r="G40" s="1" t="s">
        <v>21</v>
      </c>
      <c r="H40" s="1">
        <v>34</v>
      </c>
      <c r="I40" s="1" t="s">
        <v>21</v>
      </c>
      <c r="J40" s="1" t="s">
        <v>21</v>
      </c>
      <c r="K40" s="3"/>
      <c r="L40" s="3">
        <v>522</v>
      </c>
      <c r="M40" s="3" t="s">
        <v>21</v>
      </c>
      <c r="N40" s="3"/>
      <c r="O40" s="3"/>
      <c r="P40" s="5"/>
      <c r="Q40" s="5"/>
      <c r="R40" s="5"/>
      <c r="S40" s="5"/>
      <c r="T40" s="5" t="s">
        <v>21</v>
      </c>
      <c r="U40" s="5" t="s">
        <v>21</v>
      </c>
      <c r="V40" s="5" t="s">
        <v>21</v>
      </c>
    </row>
    <row r="41" spans="1:22" x14ac:dyDescent="0.25">
      <c r="A41" t="s">
        <v>62</v>
      </c>
      <c r="B41">
        <v>7000</v>
      </c>
      <c r="C41" s="1">
        <v>10816</v>
      </c>
      <c r="D41" s="1"/>
      <c r="E41" s="1"/>
      <c r="F41" s="1"/>
      <c r="G41" s="1" t="s">
        <v>21</v>
      </c>
      <c r="H41" s="1">
        <v>102</v>
      </c>
      <c r="I41" s="1">
        <v>154</v>
      </c>
      <c r="J41" s="1" t="s">
        <v>21</v>
      </c>
      <c r="K41" s="3"/>
      <c r="L41" s="3"/>
      <c r="M41" s="3" t="s">
        <v>21</v>
      </c>
      <c r="N41" s="3"/>
      <c r="O41" s="3"/>
      <c r="P41" s="5"/>
      <c r="Q41" s="5"/>
      <c r="R41" s="5"/>
      <c r="S41" s="5"/>
      <c r="T41" s="5">
        <v>1440</v>
      </c>
      <c r="U41" s="5" t="s">
        <v>21</v>
      </c>
      <c r="V41" s="5" t="s">
        <v>21</v>
      </c>
    </row>
    <row r="42" spans="1:22" x14ac:dyDescent="0.25">
      <c r="A42" t="s">
        <v>63</v>
      </c>
      <c r="B42">
        <v>6144</v>
      </c>
      <c r="C42" s="1"/>
      <c r="D42" s="1"/>
      <c r="E42" s="1"/>
      <c r="F42" s="1"/>
      <c r="G42" s="1" t="s">
        <v>21</v>
      </c>
      <c r="H42" s="1">
        <v>35</v>
      </c>
      <c r="I42" s="1">
        <v>15</v>
      </c>
      <c r="J42" s="1" t="s">
        <v>21</v>
      </c>
      <c r="K42" s="3"/>
      <c r="L42" s="3"/>
      <c r="M42" s="3" t="s">
        <v>21</v>
      </c>
      <c r="N42" s="3"/>
      <c r="O42" s="3"/>
      <c r="P42" s="5"/>
      <c r="Q42" s="5"/>
      <c r="R42" s="5"/>
      <c r="S42" s="5"/>
      <c r="T42" s="5" t="s">
        <v>21</v>
      </c>
      <c r="U42" s="5" t="s">
        <v>21</v>
      </c>
      <c r="V42" s="5" t="s">
        <v>21</v>
      </c>
    </row>
    <row r="43" spans="1:22" x14ac:dyDescent="0.25">
      <c r="A43" t="s">
        <v>64</v>
      </c>
      <c r="B43">
        <v>5395</v>
      </c>
      <c r="C43" s="1"/>
      <c r="D43" s="1"/>
      <c r="E43" s="1"/>
      <c r="F43" s="1"/>
      <c r="G43" s="1" t="s">
        <v>21</v>
      </c>
      <c r="H43" s="1" t="s">
        <v>21</v>
      </c>
      <c r="I43" s="1">
        <v>10</v>
      </c>
      <c r="J43" s="1" t="s">
        <v>21</v>
      </c>
      <c r="K43" s="3"/>
      <c r="L43" s="3">
        <v>42</v>
      </c>
      <c r="M43" s="3" t="s">
        <v>21</v>
      </c>
      <c r="N43" s="3"/>
      <c r="O43" s="3"/>
      <c r="P43" s="5"/>
      <c r="Q43" s="5">
        <f>198-42</f>
        <v>156</v>
      </c>
      <c r="R43" s="5"/>
      <c r="S43" s="5"/>
      <c r="T43" s="5">
        <v>19</v>
      </c>
      <c r="U43" s="5">
        <v>16</v>
      </c>
      <c r="V43" s="5">
        <v>38</v>
      </c>
    </row>
    <row r="44" spans="1:22" x14ac:dyDescent="0.25">
      <c r="A44" t="s">
        <v>65</v>
      </c>
      <c r="B44">
        <v>5239</v>
      </c>
      <c r="C44" s="1"/>
      <c r="D44" s="1"/>
      <c r="E44" s="1"/>
      <c r="F44" s="1"/>
      <c r="G44" s="1" t="s">
        <v>21</v>
      </c>
      <c r="H44" s="1" t="s">
        <v>21</v>
      </c>
      <c r="I44" s="1">
        <v>13</v>
      </c>
      <c r="J44" s="1" t="s">
        <v>21</v>
      </c>
      <c r="K44" s="3"/>
      <c r="L44" s="3"/>
      <c r="M44" s="3" t="s">
        <v>21</v>
      </c>
      <c r="N44" s="3"/>
      <c r="O44" s="3"/>
      <c r="P44" s="5"/>
      <c r="Q44" s="5"/>
      <c r="R44" s="5"/>
      <c r="S44" s="5"/>
      <c r="T44" s="5" t="s">
        <v>21</v>
      </c>
      <c r="U44" s="5">
        <v>7</v>
      </c>
      <c r="V44" s="5">
        <v>26</v>
      </c>
    </row>
    <row r="45" spans="1:22" x14ac:dyDescent="0.25">
      <c r="A45" t="s">
        <v>66</v>
      </c>
      <c r="B45">
        <v>5031</v>
      </c>
      <c r="C45" s="1"/>
      <c r="D45" s="1"/>
      <c r="E45" s="1"/>
      <c r="F45" s="1"/>
      <c r="G45" s="1" t="s">
        <v>21</v>
      </c>
      <c r="H45" s="1" t="s">
        <v>21</v>
      </c>
      <c r="I45" s="1" t="s">
        <v>21</v>
      </c>
      <c r="J45" s="1" t="s">
        <v>21</v>
      </c>
      <c r="K45" s="3"/>
      <c r="L45" s="3"/>
      <c r="M45" s="3" t="s">
        <v>21</v>
      </c>
      <c r="N45" s="3"/>
      <c r="O45" s="3"/>
      <c r="P45" s="5"/>
      <c r="Q45" s="5"/>
      <c r="R45" s="5"/>
      <c r="S45" s="5"/>
      <c r="T45" s="5" t="s">
        <v>21</v>
      </c>
      <c r="U45" s="5" t="s">
        <v>21</v>
      </c>
      <c r="V45" s="5" t="s">
        <v>21</v>
      </c>
    </row>
    <row r="46" spans="1:22" x14ac:dyDescent="0.25">
      <c r="A46" t="s">
        <v>67</v>
      </c>
      <c r="B46">
        <v>4957</v>
      </c>
      <c r="C46" s="1"/>
      <c r="D46" s="1"/>
      <c r="E46" s="1"/>
      <c r="F46" s="1"/>
      <c r="G46" s="1" t="s">
        <v>21</v>
      </c>
      <c r="H46" s="1" t="s">
        <v>21</v>
      </c>
      <c r="I46" s="1" t="s">
        <v>21</v>
      </c>
      <c r="J46" s="1" t="s">
        <v>21</v>
      </c>
      <c r="K46" s="3"/>
      <c r="L46" s="3"/>
      <c r="M46" s="3" t="s">
        <v>21</v>
      </c>
      <c r="N46" s="3"/>
      <c r="O46" s="3"/>
      <c r="P46" s="5">
        <v>4851</v>
      </c>
      <c r="Q46" s="5"/>
      <c r="R46" s="5"/>
      <c r="S46" s="5"/>
      <c r="T46" s="5" t="s">
        <v>21</v>
      </c>
      <c r="U46" s="5" t="s">
        <v>21</v>
      </c>
      <c r="V46" s="5" t="s">
        <v>21</v>
      </c>
    </row>
    <row r="47" spans="1:22" x14ac:dyDescent="0.25">
      <c r="A47" t="s">
        <v>68</v>
      </c>
      <c r="B47">
        <v>4352</v>
      </c>
      <c r="C47" s="1"/>
      <c r="D47" s="1">
        <v>457</v>
      </c>
      <c r="E47" s="1"/>
      <c r="F47" s="1"/>
      <c r="G47" s="1" t="s">
        <v>21</v>
      </c>
      <c r="H47" s="1" t="s">
        <v>21</v>
      </c>
      <c r="I47" s="1" t="s">
        <v>21</v>
      </c>
      <c r="J47" s="1" t="s">
        <v>21</v>
      </c>
      <c r="K47" s="3"/>
      <c r="L47" s="3"/>
      <c r="M47" s="3" t="s">
        <v>21</v>
      </c>
      <c r="N47" s="3"/>
      <c r="O47" s="3"/>
      <c r="P47" s="5">
        <f>8525-457</f>
        <v>8068</v>
      </c>
      <c r="Q47" s="5"/>
      <c r="R47" s="5"/>
      <c r="S47" s="5"/>
      <c r="T47" s="5" t="s">
        <v>21</v>
      </c>
      <c r="U47" s="5">
        <v>23</v>
      </c>
      <c r="V47" s="5" t="s">
        <v>21</v>
      </c>
    </row>
    <row r="48" spans="1:22" x14ac:dyDescent="0.25">
      <c r="A48" t="s">
        <v>69</v>
      </c>
      <c r="B48">
        <v>3892</v>
      </c>
      <c r="C48" s="1"/>
      <c r="D48" s="1"/>
      <c r="E48" s="1"/>
      <c r="F48" s="1"/>
      <c r="G48" s="1" t="s">
        <v>21</v>
      </c>
      <c r="H48" s="1">
        <v>79</v>
      </c>
      <c r="I48" s="1">
        <v>29</v>
      </c>
      <c r="J48" s="1">
        <v>7</v>
      </c>
      <c r="K48" s="3">
        <v>18</v>
      </c>
      <c r="L48" s="3"/>
      <c r="M48" s="3" t="s">
        <v>21</v>
      </c>
      <c r="N48" s="3"/>
      <c r="O48" s="3"/>
      <c r="P48" s="5">
        <f>1069-18</f>
        <v>1051</v>
      </c>
      <c r="Q48" s="5"/>
      <c r="R48" s="5"/>
      <c r="S48" s="5"/>
      <c r="T48" s="5"/>
      <c r="U48" s="5">
        <v>28</v>
      </c>
      <c r="V48" s="5" t="s">
        <v>21</v>
      </c>
    </row>
    <row r="49" spans="1:22" x14ac:dyDescent="0.25">
      <c r="A49" t="s">
        <v>70</v>
      </c>
      <c r="B49">
        <v>3828</v>
      </c>
      <c r="C49" s="1"/>
      <c r="D49" s="1"/>
      <c r="E49" s="1"/>
      <c r="F49" s="1"/>
      <c r="G49" s="1" t="s">
        <v>21</v>
      </c>
      <c r="H49" s="1">
        <v>77</v>
      </c>
      <c r="I49" s="1">
        <v>63</v>
      </c>
      <c r="J49" s="1" t="s">
        <v>21</v>
      </c>
      <c r="K49" s="3"/>
      <c r="L49" s="3"/>
      <c r="M49" s="3" t="s">
        <v>21</v>
      </c>
      <c r="N49" s="3"/>
      <c r="O49" s="3"/>
      <c r="P49" s="5"/>
      <c r="Q49" s="5"/>
      <c r="R49" s="5"/>
      <c r="S49" s="5"/>
      <c r="T49" s="5" t="s">
        <v>21</v>
      </c>
      <c r="U49" s="5" t="s">
        <v>21</v>
      </c>
      <c r="V49" s="5" t="s">
        <v>21</v>
      </c>
    </row>
    <row r="50" spans="1:22" x14ac:dyDescent="0.25">
      <c r="A50" t="s">
        <v>71</v>
      </c>
      <c r="B50">
        <v>3244</v>
      </c>
      <c r="C50" s="1"/>
      <c r="D50" s="1"/>
      <c r="E50" s="1"/>
      <c r="F50" s="1"/>
      <c r="G50" s="1" t="s">
        <v>21</v>
      </c>
      <c r="H50" s="1" t="s">
        <v>21</v>
      </c>
      <c r="I50" s="1" t="s">
        <v>21</v>
      </c>
      <c r="J50" s="1" t="s">
        <v>21</v>
      </c>
      <c r="K50" s="3"/>
      <c r="L50" s="3"/>
      <c r="M50" s="3" t="s">
        <v>21</v>
      </c>
      <c r="N50" s="3"/>
      <c r="O50" s="3"/>
      <c r="P50" s="5"/>
      <c r="Q50" s="5"/>
      <c r="R50" s="5"/>
      <c r="S50" s="5"/>
      <c r="T50" s="5" t="s">
        <v>21</v>
      </c>
      <c r="U50" s="5" t="s">
        <v>21</v>
      </c>
      <c r="V50" s="5" t="s">
        <v>21</v>
      </c>
    </row>
    <row r="51" spans="1:22" x14ac:dyDescent="0.25">
      <c r="A51" t="s">
        <v>72</v>
      </c>
      <c r="B51">
        <v>3167</v>
      </c>
      <c r="C51" s="1"/>
      <c r="D51" s="1"/>
      <c r="E51" s="1"/>
      <c r="F51" s="1"/>
      <c r="G51" s="1" t="s">
        <v>21</v>
      </c>
      <c r="H51" s="1" t="s">
        <v>21</v>
      </c>
      <c r="I51" s="1" t="s">
        <v>21</v>
      </c>
      <c r="J51" s="1">
        <v>209</v>
      </c>
      <c r="K51" s="3"/>
      <c r="L51" s="3"/>
      <c r="M51" s="3" t="s">
        <v>21</v>
      </c>
      <c r="N51" s="3"/>
      <c r="O51" s="3"/>
      <c r="P51" s="5"/>
      <c r="Q51" s="5"/>
      <c r="R51" s="5"/>
      <c r="S51" s="5"/>
      <c r="T51" s="5"/>
      <c r="U51" s="5" t="s">
        <v>21</v>
      </c>
      <c r="V51" s="5" t="s">
        <v>21</v>
      </c>
    </row>
    <row r="52" spans="1:22" x14ac:dyDescent="0.25">
      <c r="A52" t="s">
        <v>73</v>
      </c>
      <c r="B52">
        <v>2897</v>
      </c>
      <c r="C52" s="1"/>
      <c r="D52" s="1"/>
      <c r="E52" s="1"/>
      <c r="F52" s="1"/>
      <c r="G52" s="1">
        <v>83</v>
      </c>
      <c r="H52" s="1" t="s">
        <v>21</v>
      </c>
      <c r="I52" s="1" t="s">
        <v>21</v>
      </c>
      <c r="J52" s="1" t="s">
        <v>21</v>
      </c>
      <c r="K52" s="3"/>
      <c r="L52" s="3"/>
      <c r="M52" s="3" t="s">
        <v>21</v>
      </c>
      <c r="N52" s="3"/>
      <c r="O52" s="3"/>
      <c r="P52" s="5"/>
      <c r="Q52" s="5"/>
      <c r="R52" s="5"/>
      <c r="S52" s="5"/>
      <c r="T52" s="5" t="s">
        <v>21</v>
      </c>
      <c r="U52" s="5" t="s">
        <v>21</v>
      </c>
      <c r="V52" s="5" t="s">
        <v>21</v>
      </c>
    </row>
    <row r="53" spans="1:22" x14ac:dyDescent="0.25">
      <c r="A53" t="s">
        <v>74</v>
      </c>
      <c r="B53">
        <v>2753</v>
      </c>
      <c r="C53" s="1"/>
      <c r="D53" s="1"/>
      <c r="E53" s="1"/>
      <c r="F53" s="1"/>
      <c r="G53" s="1" t="s">
        <v>21</v>
      </c>
      <c r="H53" s="1" t="s">
        <v>21</v>
      </c>
      <c r="I53" s="1">
        <v>17</v>
      </c>
      <c r="J53" s="1" t="s">
        <v>21</v>
      </c>
      <c r="K53" s="3"/>
      <c r="L53" s="3"/>
      <c r="M53" s="3" t="s">
        <v>21</v>
      </c>
      <c r="N53" s="3"/>
      <c r="O53" s="3"/>
      <c r="P53" s="5"/>
      <c r="Q53" s="5"/>
      <c r="R53" s="5"/>
      <c r="S53" s="5"/>
      <c r="T53" s="5" t="s">
        <v>21</v>
      </c>
      <c r="U53" s="5" t="s">
        <v>21</v>
      </c>
      <c r="V53" s="5" t="s">
        <v>21</v>
      </c>
    </row>
    <row r="54" spans="1:22" x14ac:dyDescent="0.25">
      <c r="A54" t="s">
        <v>75</v>
      </c>
      <c r="B54">
        <v>2628</v>
      </c>
      <c r="C54" s="1"/>
      <c r="D54" s="1"/>
      <c r="E54" s="1"/>
      <c r="F54" s="1"/>
      <c r="G54" s="1">
        <v>171</v>
      </c>
      <c r="H54" s="1" t="s">
        <v>21</v>
      </c>
      <c r="I54" s="1" t="s">
        <v>21</v>
      </c>
      <c r="J54" s="1" t="s">
        <v>21</v>
      </c>
      <c r="K54" s="3"/>
      <c r="L54" s="3">
        <v>19</v>
      </c>
      <c r="M54" s="3" t="s">
        <v>21</v>
      </c>
      <c r="N54" s="3"/>
      <c r="O54" s="3"/>
      <c r="P54" s="5"/>
      <c r="Q54" s="5">
        <f>162-19</f>
        <v>143</v>
      </c>
      <c r="R54" s="5"/>
      <c r="S54" s="5"/>
      <c r="T54" s="5" t="s">
        <v>21</v>
      </c>
      <c r="U54" s="5" t="s">
        <v>21</v>
      </c>
      <c r="V54" s="5" t="s">
        <v>21</v>
      </c>
    </row>
    <row r="55" spans="1:22" x14ac:dyDescent="0.25">
      <c r="A55" t="s">
        <v>76</v>
      </c>
      <c r="B55">
        <v>2581</v>
      </c>
      <c r="C55" s="1"/>
      <c r="D55" s="1"/>
      <c r="E55" s="1"/>
      <c r="F55" s="1"/>
      <c r="G55" s="1" t="s">
        <v>21</v>
      </c>
      <c r="H55" s="1">
        <v>34</v>
      </c>
      <c r="I55" s="1">
        <v>32</v>
      </c>
      <c r="J55" s="1">
        <v>8</v>
      </c>
      <c r="K55" s="3"/>
      <c r="L55" s="3"/>
      <c r="M55" s="3" t="s">
        <v>21</v>
      </c>
      <c r="N55" s="3"/>
      <c r="O55" s="3"/>
      <c r="P55" s="5"/>
      <c r="Q55" s="5"/>
      <c r="R55" s="5"/>
      <c r="S55" s="5"/>
      <c r="T55" s="5" t="s">
        <v>21</v>
      </c>
      <c r="U55" s="5" t="s">
        <v>21</v>
      </c>
      <c r="V55" s="5" t="s">
        <v>21</v>
      </c>
    </row>
    <row r="56" spans="1:22" x14ac:dyDescent="0.25">
      <c r="A56" t="s">
        <v>77</v>
      </c>
      <c r="B56">
        <v>2401</v>
      </c>
      <c r="C56" s="1"/>
      <c r="D56" s="1"/>
      <c r="E56" s="1"/>
      <c r="F56" s="1"/>
      <c r="G56" s="1" t="s">
        <v>21</v>
      </c>
      <c r="H56" s="1">
        <v>40</v>
      </c>
      <c r="I56" s="1">
        <v>104</v>
      </c>
      <c r="J56" s="1">
        <v>33</v>
      </c>
      <c r="K56" s="3"/>
      <c r="L56" s="3"/>
      <c r="M56" s="3" t="s">
        <v>21</v>
      </c>
      <c r="N56" s="3"/>
      <c r="O56" s="3"/>
      <c r="P56" s="5"/>
      <c r="Q56" s="5"/>
      <c r="R56" s="5"/>
      <c r="S56" s="5"/>
      <c r="T56" s="5" t="s">
        <v>21</v>
      </c>
      <c r="U56" s="5" t="s">
        <v>21</v>
      </c>
      <c r="V56" s="5" t="s">
        <v>21</v>
      </c>
    </row>
    <row r="57" spans="1:22" x14ac:dyDescent="0.25">
      <c r="A57" t="s">
        <v>78</v>
      </c>
      <c r="B57">
        <v>2269</v>
      </c>
      <c r="C57" s="1"/>
      <c r="D57" s="1"/>
      <c r="E57" s="1"/>
      <c r="F57" s="1"/>
      <c r="G57" s="1">
        <v>41</v>
      </c>
      <c r="H57" s="1">
        <v>19</v>
      </c>
      <c r="I57" s="1" t="s">
        <v>21</v>
      </c>
      <c r="J57" s="1" t="s">
        <v>21</v>
      </c>
      <c r="K57" s="3"/>
      <c r="L57" s="3">
        <v>11</v>
      </c>
      <c r="M57" s="3" t="s">
        <v>21</v>
      </c>
      <c r="N57" s="3"/>
      <c r="O57" s="3"/>
      <c r="P57" s="5"/>
      <c r="Q57" s="5">
        <v>20</v>
      </c>
      <c r="R57" s="5"/>
      <c r="S57" s="5"/>
      <c r="T57" s="5"/>
      <c r="U57" s="5" t="s">
        <v>21</v>
      </c>
      <c r="V57" s="5" t="s">
        <v>21</v>
      </c>
    </row>
    <row r="58" spans="1:22" x14ac:dyDescent="0.25">
      <c r="A58" t="s">
        <v>79</v>
      </c>
      <c r="B58">
        <v>2226</v>
      </c>
      <c r="C58" s="1"/>
      <c r="D58" s="1"/>
      <c r="E58" s="1"/>
      <c r="F58" s="1"/>
      <c r="G58" s="1">
        <v>67</v>
      </c>
      <c r="H58" s="1" t="s">
        <v>21</v>
      </c>
      <c r="I58" s="1" t="s">
        <v>21</v>
      </c>
      <c r="J58" s="1" t="s">
        <v>21</v>
      </c>
      <c r="K58" s="3"/>
      <c r="L58" s="3"/>
      <c r="M58" s="3" t="s">
        <v>21</v>
      </c>
      <c r="N58" s="3"/>
      <c r="O58" s="3"/>
      <c r="P58" s="5"/>
      <c r="Q58" s="5"/>
      <c r="R58" s="5"/>
      <c r="S58" s="5"/>
      <c r="T58" s="5" t="s">
        <v>21</v>
      </c>
      <c r="U58" s="5" t="s">
        <v>21</v>
      </c>
      <c r="V58" s="5" t="s">
        <v>21</v>
      </c>
    </row>
    <row r="59" spans="1:22" x14ac:dyDescent="0.25">
      <c r="A59" t="s">
        <v>80</v>
      </c>
      <c r="B59">
        <v>2170</v>
      </c>
      <c r="C59" s="1"/>
      <c r="D59" s="1"/>
      <c r="E59" s="1"/>
      <c r="F59" s="1"/>
      <c r="G59" s="1" t="s">
        <v>21</v>
      </c>
      <c r="H59" s="1" t="s">
        <v>21</v>
      </c>
      <c r="I59" s="1" t="s">
        <v>21</v>
      </c>
      <c r="J59" s="1" t="s">
        <v>21</v>
      </c>
      <c r="K59" s="3"/>
      <c r="L59" s="3"/>
      <c r="M59" s="3" t="s">
        <v>21</v>
      </c>
      <c r="N59" s="3"/>
      <c r="O59" s="3"/>
      <c r="P59" s="5"/>
      <c r="Q59" s="5"/>
      <c r="R59" s="5"/>
      <c r="S59" s="5">
        <v>11</v>
      </c>
      <c r="T59" s="5" t="s">
        <v>21</v>
      </c>
      <c r="U59" s="5">
        <v>15</v>
      </c>
      <c r="V59" s="5" t="s">
        <v>21</v>
      </c>
    </row>
    <row r="60" spans="1:22" x14ac:dyDescent="0.25">
      <c r="A60" t="s">
        <v>81</v>
      </c>
      <c r="B60">
        <v>2076</v>
      </c>
      <c r="C60" s="1"/>
      <c r="D60" s="1"/>
      <c r="E60" s="1"/>
      <c r="F60" s="1"/>
      <c r="G60" s="1" t="s">
        <v>21</v>
      </c>
      <c r="H60" s="1" t="s">
        <v>21</v>
      </c>
      <c r="I60" s="1" t="s">
        <v>21</v>
      </c>
      <c r="J60" s="1" t="s">
        <v>21</v>
      </c>
      <c r="K60" s="3"/>
      <c r="L60" s="3"/>
      <c r="M60" s="3" t="s">
        <v>21</v>
      </c>
      <c r="N60" s="3"/>
      <c r="O60" s="3"/>
      <c r="P60" s="5"/>
      <c r="Q60" s="5"/>
      <c r="R60" s="5"/>
      <c r="S60" s="5"/>
      <c r="T60" s="5" t="s">
        <v>21</v>
      </c>
      <c r="U60" s="5" t="s">
        <v>21</v>
      </c>
      <c r="V60" s="5" t="s">
        <v>21</v>
      </c>
    </row>
    <row r="61" spans="1:22" x14ac:dyDescent="0.25">
      <c r="A61" t="s">
        <v>82</v>
      </c>
      <c r="B61">
        <v>1987</v>
      </c>
      <c r="C61" s="1"/>
      <c r="D61" s="1"/>
      <c r="E61" s="1"/>
      <c r="F61" s="1"/>
      <c r="G61" s="1">
        <v>9</v>
      </c>
      <c r="H61" s="1">
        <v>74</v>
      </c>
      <c r="I61" s="1" t="s">
        <v>21</v>
      </c>
      <c r="J61" s="1" t="s">
        <v>21</v>
      </c>
      <c r="K61" s="3"/>
      <c r="L61" s="3"/>
      <c r="M61" s="3" t="s">
        <v>21</v>
      </c>
      <c r="N61" s="3"/>
      <c r="O61" s="3"/>
      <c r="P61" s="5"/>
      <c r="Q61" s="5"/>
      <c r="R61" s="5"/>
      <c r="S61" s="5"/>
      <c r="T61" s="5" t="s">
        <v>21</v>
      </c>
      <c r="U61" s="5">
        <v>11</v>
      </c>
      <c r="V61" s="5">
        <v>93</v>
      </c>
    </row>
    <row r="62" spans="1:22" x14ac:dyDescent="0.25">
      <c r="A62" t="s">
        <v>83</v>
      </c>
      <c r="B62">
        <v>1967</v>
      </c>
      <c r="C62" s="1"/>
      <c r="D62" s="1"/>
      <c r="E62" s="1"/>
      <c r="F62" s="1"/>
      <c r="G62" s="1" t="s">
        <v>21</v>
      </c>
      <c r="H62" s="1" t="s">
        <v>21</v>
      </c>
      <c r="I62" s="1" t="s">
        <v>21</v>
      </c>
      <c r="J62" s="1" t="s">
        <v>21</v>
      </c>
      <c r="K62" s="3"/>
      <c r="L62" s="3"/>
      <c r="M62" s="3" t="s">
        <v>21</v>
      </c>
      <c r="N62" s="3"/>
      <c r="O62" s="3"/>
      <c r="P62" s="5"/>
      <c r="Q62" s="5"/>
      <c r="R62" s="5"/>
      <c r="S62" s="5"/>
      <c r="T62" s="5" t="s">
        <v>21</v>
      </c>
      <c r="U62" s="5" t="s">
        <v>21</v>
      </c>
      <c r="V62" s="5" t="s">
        <v>21</v>
      </c>
    </row>
    <row r="63" spans="1:22" x14ac:dyDescent="0.25">
      <c r="A63" t="s">
        <v>84</v>
      </c>
      <c r="B63">
        <v>1892</v>
      </c>
      <c r="C63" s="1"/>
      <c r="D63" s="1"/>
      <c r="E63" s="1"/>
      <c r="F63" s="1"/>
      <c r="G63" s="1">
        <v>38</v>
      </c>
      <c r="H63" s="1" t="s">
        <v>21</v>
      </c>
      <c r="I63" s="1" t="s">
        <v>21</v>
      </c>
      <c r="J63" s="1" t="s">
        <v>21</v>
      </c>
      <c r="K63" s="3"/>
      <c r="L63" s="3"/>
      <c r="M63" s="3" t="s">
        <v>21</v>
      </c>
      <c r="N63" s="3"/>
      <c r="O63" s="3"/>
      <c r="P63" s="5"/>
      <c r="Q63" s="5"/>
      <c r="R63" s="5"/>
      <c r="S63" s="5"/>
      <c r="T63" s="5" t="s">
        <v>21</v>
      </c>
      <c r="U63" s="5" t="s">
        <v>21</v>
      </c>
      <c r="V63" s="5" t="s">
        <v>21</v>
      </c>
    </row>
    <row r="64" spans="1:22" x14ac:dyDescent="0.25">
      <c r="A64" t="s">
        <v>85</v>
      </c>
      <c r="B64">
        <v>1792</v>
      </c>
      <c r="C64" s="1"/>
      <c r="D64" s="1"/>
      <c r="E64" s="1"/>
      <c r="F64" s="1">
        <v>85</v>
      </c>
      <c r="G64" s="1" t="s">
        <v>21</v>
      </c>
      <c r="H64" s="1">
        <v>11</v>
      </c>
      <c r="I64" s="1">
        <v>40</v>
      </c>
      <c r="J64" s="1" t="s">
        <v>21</v>
      </c>
      <c r="K64" s="3"/>
      <c r="L64" s="3"/>
      <c r="M64" s="3" t="s">
        <v>21</v>
      </c>
      <c r="N64" s="3"/>
      <c r="O64" s="3"/>
      <c r="P64" s="5"/>
      <c r="Q64" s="5"/>
      <c r="R64" s="5"/>
      <c r="S64" s="5"/>
      <c r="T64" s="5" t="s">
        <v>21</v>
      </c>
      <c r="U64" s="5" t="s">
        <v>21</v>
      </c>
      <c r="V64" s="5" t="s">
        <v>21</v>
      </c>
    </row>
    <row r="65" spans="1:22" x14ac:dyDescent="0.25">
      <c r="A65" t="s">
        <v>86</v>
      </c>
      <c r="B65">
        <v>1737</v>
      </c>
      <c r="C65" s="1"/>
      <c r="D65" s="1"/>
      <c r="E65" s="1"/>
      <c r="F65" s="1"/>
      <c r="G65" s="1" t="s">
        <v>21</v>
      </c>
      <c r="H65" s="1" t="s">
        <v>21</v>
      </c>
      <c r="I65" s="1" t="s">
        <v>21</v>
      </c>
      <c r="J65" s="1" t="s">
        <v>21</v>
      </c>
      <c r="K65" s="3">
        <v>20</v>
      </c>
      <c r="L65" s="3"/>
      <c r="M65" s="3" t="s">
        <v>21</v>
      </c>
      <c r="N65" s="3"/>
      <c r="O65" s="3"/>
      <c r="P65" s="5">
        <v>43</v>
      </c>
      <c r="Q65" s="5"/>
      <c r="R65" s="5"/>
      <c r="S65" s="5"/>
      <c r="T65" s="5" t="s">
        <v>21</v>
      </c>
      <c r="U65" s="5" t="s">
        <v>21</v>
      </c>
      <c r="V65" s="5" t="s">
        <v>21</v>
      </c>
    </row>
    <row r="66" spans="1:22" x14ac:dyDescent="0.25">
      <c r="A66" t="s">
        <v>87</v>
      </c>
      <c r="B66">
        <v>1722</v>
      </c>
      <c r="C66" s="1"/>
      <c r="D66" s="1"/>
      <c r="E66" s="1"/>
      <c r="F66" s="1"/>
      <c r="G66" s="1" t="s">
        <v>21</v>
      </c>
      <c r="H66" s="1">
        <v>17</v>
      </c>
      <c r="I66" s="1">
        <v>131</v>
      </c>
      <c r="J66" s="1" t="s">
        <v>21</v>
      </c>
      <c r="K66" s="3">
        <v>67</v>
      </c>
      <c r="L66" s="3"/>
      <c r="M66" s="3" t="s">
        <v>21</v>
      </c>
      <c r="N66" s="3"/>
      <c r="O66" s="3"/>
      <c r="P66" s="5">
        <f>3779-67</f>
        <v>3712</v>
      </c>
      <c r="Q66" s="5"/>
      <c r="R66" s="5"/>
      <c r="S66" s="5"/>
      <c r="T66" s="5" t="s">
        <v>21</v>
      </c>
      <c r="U66" s="5" t="s">
        <v>21</v>
      </c>
      <c r="V66" s="5" t="s">
        <v>21</v>
      </c>
    </row>
    <row r="67" spans="1:22" x14ac:dyDescent="0.25">
      <c r="A67" t="s">
        <v>88</v>
      </c>
      <c r="B67">
        <v>1650</v>
      </c>
      <c r="C67" s="1"/>
      <c r="D67" s="1"/>
      <c r="E67" s="1"/>
      <c r="F67" s="1"/>
      <c r="G67" s="1" t="s">
        <v>21</v>
      </c>
      <c r="H67" s="1" t="s">
        <v>21</v>
      </c>
      <c r="I67" s="1" t="s">
        <v>21</v>
      </c>
      <c r="J67" s="1" t="s">
        <v>21</v>
      </c>
      <c r="K67" s="3"/>
      <c r="L67" s="3"/>
      <c r="M67" s="3" t="s">
        <v>21</v>
      </c>
      <c r="N67" s="3"/>
      <c r="O67" s="3"/>
      <c r="P67" s="5"/>
      <c r="Q67" s="5"/>
      <c r="R67" s="5"/>
      <c r="S67" s="5"/>
      <c r="T67" s="5" t="s">
        <v>21</v>
      </c>
      <c r="U67" s="5" t="s">
        <v>21</v>
      </c>
      <c r="V67" s="5" t="s">
        <v>21</v>
      </c>
    </row>
    <row r="68" spans="1:22" x14ac:dyDescent="0.25">
      <c r="A68" t="s">
        <v>89</v>
      </c>
      <c r="B68">
        <v>1514</v>
      </c>
      <c r="C68" s="1"/>
      <c r="D68" s="1"/>
      <c r="E68" s="1"/>
      <c r="F68" s="1">
        <v>16</v>
      </c>
      <c r="G68" s="1" t="s">
        <v>21</v>
      </c>
      <c r="H68" s="1">
        <v>32</v>
      </c>
      <c r="I68" s="1">
        <v>33</v>
      </c>
      <c r="J68" s="1" t="s">
        <v>21</v>
      </c>
      <c r="K68" s="3"/>
      <c r="L68" s="3"/>
      <c r="M68" s="3" t="s">
        <v>21</v>
      </c>
      <c r="N68" s="3"/>
      <c r="O68" s="3"/>
      <c r="P68" s="5"/>
      <c r="Q68" s="5"/>
      <c r="R68" s="5"/>
      <c r="S68" s="5"/>
      <c r="T68" s="5">
        <v>15</v>
      </c>
      <c r="U68" s="5" t="s">
        <v>21</v>
      </c>
      <c r="V68" s="5" t="s">
        <v>21</v>
      </c>
    </row>
    <row r="69" spans="1:22" x14ac:dyDescent="0.25">
      <c r="A69" t="s">
        <v>90</v>
      </c>
      <c r="B69">
        <v>1447</v>
      </c>
      <c r="C69" s="1">
        <v>35</v>
      </c>
      <c r="D69" s="1"/>
      <c r="E69" s="1"/>
      <c r="F69" s="1"/>
      <c r="G69" s="1" t="s">
        <v>21</v>
      </c>
      <c r="H69" s="1">
        <v>10</v>
      </c>
      <c r="I69" s="1" t="s">
        <v>21</v>
      </c>
      <c r="J69" s="1" t="s">
        <v>21</v>
      </c>
      <c r="K69" s="3"/>
      <c r="L69" s="3"/>
      <c r="M69" s="3" t="s">
        <v>21</v>
      </c>
      <c r="N69" s="3"/>
      <c r="O69" s="3"/>
      <c r="P69" s="5"/>
      <c r="Q69" s="5"/>
      <c r="R69" s="5"/>
      <c r="S69" s="5"/>
      <c r="T69" s="5" t="s">
        <v>21</v>
      </c>
      <c r="U69" s="5">
        <v>13</v>
      </c>
      <c r="V69" s="5" t="s">
        <v>21</v>
      </c>
    </row>
    <row r="70" spans="1:22" x14ac:dyDescent="0.25">
      <c r="A70" t="s">
        <v>91</v>
      </c>
      <c r="B70">
        <v>1446</v>
      </c>
      <c r="C70" s="1"/>
      <c r="D70" s="1"/>
      <c r="E70" s="1"/>
      <c r="F70" s="1"/>
      <c r="G70" s="1" t="s">
        <v>21</v>
      </c>
      <c r="H70" s="1" t="s">
        <v>21</v>
      </c>
      <c r="I70" s="1">
        <v>23</v>
      </c>
      <c r="J70" s="1" t="s">
        <v>21</v>
      </c>
      <c r="K70" s="3"/>
      <c r="L70" s="3"/>
      <c r="M70" s="3" t="s">
        <v>21</v>
      </c>
      <c r="N70" s="3"/>
      <c r="O70" s="3"/>
      <c r="P70" s="5"/>
      <c r="Q70" s="5"/>
      <c r="R70" s="5"/>
      <c r="S70" s="5"/>
      <c r="T70" s="5" t="s">
        <v>21</v>
      </c>
      <c r="U70" s="5" t="s">
        <v>21</v>
      </c>
      <c r="V70" s="5" t="s">
        <v>21</v>
      </c>
    </row>
    <row r="71" spans="1:22" x14ac:dyDescent="0.25">
      <c r="A71" t="s">
        <v>92</v>
      </c>
      <c r="B71">
        <v>1379</v>
      </c>
      <c r="C71" s="1"/>
      <c r="D71" s="1"/>
      <c r="E71" s="1"/>
      <c r="F71" s="1"/>
      <c r="G71" s="1" t="s">
        <v>21</v>
      </c>
      <c r="H71" s="1" t="s">
        <v>21</v>
      </c>
      <c r="I71" s="1" t="s">
        <v>21</v>
      </c>
      <c r="J71" s="1" t="s">
        <v>21</v>
      </c>
      <c r="K71" s="3"/>
      <c r="L71" s="3"/>
      <c r="M71" s="3" t="s">
        <v>21</v>
      </c>
      <c r="N71" s="3"/>
      <c r="O71" s="3"/>
      <c r="P71" s="5"/>
      <c r="Q71" s="5"/>
      <c r="R71" s="5"/>
      <c r="S71" s="5"/>
      <c r="T71" s="5" t="s">
        <v>21</v>
      </c>
      <c r="U71" s="5" t="s">
        <v>21</v>
      </c>
      <c r="V71" s="5" t="s">
        <v>21</v>
      </c>
    </row>
    <row r="72" spans="1:22" x14ac:dyDescent="0.25">
      <c r="A72" t="s">
        <v>93</v>
      </c>
      <c r="B72">
        <v>1263</v>
      </c>
      <c r="C72" s="1"/>
      <c r="D72" s="1"/>
      <c r="E72" s="1"/>
      <c r="F72" s="1"/>
      <c r="G72" s="1" t="s">
        <v>21</v>
      </c>
      <c r="H72" s="1" t="s">
        <v>21</v>
      </c>
      <c r="I72" s="1" t="s">
        <v>21</v>
      </c>
      <c r="J72" s="1" t="s">
        <v>21</v>
      </c>
      <c r="K72" s="3"/>
      <c r="L72" s="3"/>
      <c r="M72" s="3" t="s">
        <v>21</v>
      </c>
      <c r="N72" s="3"/>
      <c r="O72" s="3"/>
      <c r="P72" s="5"/>
      <c r="Q72" s="5"/>
      <c r="R72" s="5"/>
      <c r="S72" s="5"/>
      <c r="T72" s="5" t="s">
        <v>21</v>
      </c>
      <c r="U72" s="5" t="s">
        <v>21</v>
      </c>
      <c r="V72" s="5" t="s">
        <v>21</v>
      </c>
    </row>
    <row r="73" spans="1:22" x14ac:dyDescent="0.25">
      <c r="A73" t="s">
        <v>94</v>
      </c>
      <c r="B73">
        <v>1096</v>
      </c>
      <c r="C73" s="1"/>
      <c r="D73" s="1">
        <v>53</v>
      </c>
      <c r="E73" s="1"/>
      <c r="F73" s="1"/>
      <c r="G73" s="1" t="s">
        <v>21</v>
      </c>
      <c r="H73" s="1" t="s">
        <v>21</v>
      </c>
      <c r="I73" s="1" t="s">
        <v>21</v>
      </c>
      <c r="J73" s="1" t="s">
        <v>21</v>
      </c>
      <c r="K73" s="3"/>
      <c r="L73" s="3"/>
      <c r="M73" s="3" t="s">
        <v>21</v>
      </c>
      <c r="N73" s="3"/>
      <c r="O73" s="3"/>
      <c r="P73" s="5">
        <f>2751-53</f>
        <v>2698</v>
      </c>
      <c r="Q73" s="5"/>
      <c r="R73" s="5"/>
      <c r="S73" s="5"/>
      <c r="T73" s="5"/>
      <c r="U73" s="5" t="s">
        <v>21</v>
      </c>
      <c r="V73" s="5" t="s">
        <v>21</v>
      </c>
    </row>
    <row r="74" spans="1:22" x14ac:dyDescent="0.25">
      <c r="A74" t="s">
        <v>95</v>
      </c>
      <c r="B74">
        <v>801</v>
      </c>
      <c r="C74" s="1"/>
      <c r="D74" s="1"/>
      <c r="E74" s="1"/>
      <c r="F74" s="1"/>
      <c r="G74" s="1" t="s">
        <v>21</v>
      </c>
      <c r="H74" s="1" t="s">
        <v>21</v>
      </c>
      <c r="I74" s="1" t="s">
        <v>21</v>
      </c>
      <c r="J74" s="1" t="s">
        <v>21</v>
      </c>
      <c r="K74" s="3"/>
      <c r="L74" s="3"/>
      <c r="M74" s="3" t="s">
        <v>21</v>
      </c>
      <c r="N74" s="3"/>
      <c r="O74" s="3"/>
      <c r="P74" s="5"/>
      <c r="Q74" s="5"/>
      <c r="R74" s="5"/>
      <c r="S74" s="5"/>
      <c r="T74" s="5" t="s">
        <v>21</v>
      </c>
      <c r="U74" s="5" t="s">
        <v>21</v>
      </c>
      <c r="V74" s="5" t="s">
        <v>21</v>
      </c>
    </row>
    <row r="75" spans="1:22" x14ac:dyDescent="0.25">
      <c r="A75" t="s">
        <v>96</v>
      </c>
      <c r="B75">
        <v>791</v>
      </c>
      <c r="C75" s="1"/>
      <c r="D75" s="1"/>
      <c r="E75" s="1"/>
      <c r="F75" s="1"/>
      <c r="G75" s="1" t="s">
        <v>21</v>
      </c>
      <c r="H75" s="1" t="s">
        <v>21</v>
      </c>
      <c r="I75" s="1" t="s">
        <v>21</v>
      </c>
      <c r="J75" s="1" t="s">
        <v>21</v>
      </c>
      <c r="K75" s="3"/>
      <c r="L75" s="3"/>
      <c r="M75" s="3" t="s">
        <v>21</v>
      </c>
      <c r="N75" s="3"/>
      <c r="O75" s="3"/>
      <c r="P75" s="5"/>
      <c r="Q75" s="5"/>
      <c r="R75" s="5"/>
      <c r="S75" s="5"/>
      <c r="T75" s="5" t="s">
        <v>21</v>
      </c>
      <c r="U75" s="5" t="s">
        <v>21</v>
      </c>
      <c r="V75" s="5" t="s">
        <v>21</v>
      </c>
    </row>
    <row r="76" spans="1:22" x14ac:dyDescent="0.25">
      <c r="A76" t="s">
        <v>97</v>
      </c>
      <c r="B76">
        <v>728</v>
      </c>
      <c r="C76" s="1"/>
      <c r="D76" s="1"/>
      <c r="E76" s="1"/>
      <c r="F76" s="1"/>
      <c r="G76" s="1" t="s">
        <v>21</v>
      </c>
      <c r="H76" s="1" t="s">
        <v>21</v>
      </c>
      <c r="I76" s="1" t="s">
        <v>21</v>
      </c>
      <c r="J76" s="1" t="s">
        <v>21</v>
      </c>
      <c r="K76" s="3"/>
      <c r="L76" s="3"/>
      <c r="M76" s="3" t="s">
        <v>21</v>
      </c>
      <c r="N76" s="3"/>
      <c r="O76" s="3"/>
      <c r="P76" s="5"/>
      <c r="Q76" s="5"/>
      <c r="R76" s="5"/>
      <c r="S76" s="5"/>
      <c r="T76" s="5" t="s">
        <v>21</v>
      </c>
      <c r="U76" s="5" t="s">
        <v>21</v>
      </c>
      <c r="V76" s="5" t="s">
        <v>21</v>
      </c>
    </row>
    <row r="77" spans="1:22" x14ac:dyDescent="0.25">
      <c r="A77" t="s">
        <v>98</v>
      </c>
      <c r="B77">
        <v>717</v>
      </c>
      <c r="C77" s="1"/>
      <c r="D77" s="1"/>
      <c r="E77" s="1"/>
      <c r="F77" s="1"/>
      <c r="G77" s="1" t="s">
        <v>21</v>
      </c>
      <c r="H77" s="1" t="s">
        <v>21</v>
      </c>
      <c r="I77" s="1" t="s">
        <v>21</v>
      </c>
      <c r="J77" s="1" t="s">
        <v>21</v>
      </c>
      <c r="K77" s="3"/>
      <c r="L77" s="3"/>
      <c r="M77" s="3" t="s">
        <v>21</v>
      </c>
      <c r="N77" s="3"/>
      <c r="O77" s="3"/>
      <c r="P77" s="5"/>
      <c r="Q77" s="5"/>
      <c r="R77" s="5"/>
      <c r="S77" s="5"/>
      <c r="T77" s="5" t="s">
        <v>21</v>
      </c>
      <c r="U77" s="5">
        <v>6</v>
      </c>
      <c r="V77" s="5" t="s">
        <v>21</v>
      </c>
    </row>
    <row r="78" spans="1:22" x14ac:dyDescent="0.25">
      <c r="A78" t="s">
        <v>99</v>
      </c>
      <c r="B78">
        <v>584</v>
      </c>
      <c r="C78" s="1"/>
      <c r="D78" s="1"/>
      <c r="E78" s="1"/>
      <c r="F78" s="1"/>
      <c r="G78" s="1" t="s">
        <v>21</v>
      </c>
      <c r="H78" s="1" t="s">
        <v>21</v>
      </c>
      <c r="I78" s="1" t="s">
        <v>21</v>
      </c>
      <c r="J78" s="1" t="s">
        <v>21</v>
      </c>
      <c r="K78" s="3"/>
      <c r="L78" s="3"/>
      <c r="M78" s="3" t="s">
        <v>21</v>
      </c>
      <c r="N78" s="3"/>
      <c r="O78" s="3"/>
      <c r="P78" s="5"/>
      <c r="Q78" s="5"/>
      <c r="R78" s="5"/>
      <c r="S78" s="5"/>
      <c r="T78" s="5" t="s">
        <v>21</v>
      </c>
      <c r="U78" s="5" t="s">
        <v>21</v>
      </c>
      <c r="V78" s="5" t="s">
        <v>21</v>
      </c>
    </row>
    <row r="79" spans="1:22" x14ac:dyDescent="0.25">
      <c r="A79" t="s">
        <v>100</v>
      </c>
      <c r="B79">
        <v>550</v>
      </c>
      <c r="C79" s="1"/>
      <c r="D79" s="1"/>
      <c r="E79" s="1"/>
      <c r="F79" s="1"/>
      <c r="G79" s="1" t="s">
        <v>21</v>
      </c>
      <c r="H79" s="1" t="s">
        <v>21</v>
      </c>
      <c r="I79" s="1" t="s">
        <v>21</v>
      </c>
      <c r="J79" s="1" t="s">
        <v>21</v>
      </c>
      <c r="K79" s="3"/>
      <c r="L79" s="3"/>
      <c r="M79" s="3" t="s">
        <v>21</v>
      </c>
      <c r="N79" s="3"/>
      <c r="O79" s="3"/>
      <c r="P79" s="5"/>
      <c r="Q79" s="5"/>
      <c r="R79" s="5"/>
      <c r="S79" s="5"/>
      <c r="T79" s="5" t="s">
        <v>21</v>
      </c>
      <c r="U79" s="5" t="s">
        <v>21</v>
      </c>
      <c r="V79" s="5" t="s">
        <v>21</v>
      </c>
    </row>
    <row r="80" spans="1:22" x14ac:dyDescent="0.25">
      <c r="A80" t="s">
        <v>101</v>
      </c>
      <c r="B80">
        <v>535</v>
      </c>
      <c r="C80" s="1"/>
      <c r="D80" s="1"/>
      <c r="E80" s="1"/>
      <c r="F80" s="1"/>
      <c r="G80" s="1" t="s">
        <v>21</v>
      </c>
      <c r="H80" s="1" t="s">
        <v>21</v>
      </c>
      <c r="I80" s="1" t="s">
        <v>21</v>
      </c>
      <c r="J80" s="1" t="s">
        <v>21</v>
      </c>
      <c r="K80" s="3">
        <v>35</v>
      </c>
      <c r="L80" s="3"/>
      <c r="M80" s="3" t="s">
        <v>21</v>
      </c>
      <c r="N80" s="3"/>
      <c r="O80" s="3"/>
      <c r="P80" s="5">
        <f>1585-35</f>
        <v>1550</v>
      </c>
      <c r="Q80" s="5"/>
      <c r="R80" s="5"/>
      <c r="S80" s="5"/>
      <c r="T80" s="5" t="s">
        <v>21</v>
      </c>
      <c r="U80" s="5" t="s">
        <v>21</v>
      </c>
      <c r="V80" s="5" t="s">
        <v>21</v>
      </c>
    </row>
    <row r="81" spans="1:22" x14ac:dyDescent="0.25">
      <c r="A81" t="s">
        <v>102</v>
      </c>
      <c r="B81">
        <v>449</v>
      </c>
      <c r="C81" s="1"/>
      <c r="D81" s="1"/>
      <c r="E81" s="1"/>
      <c r="F81" s="1"/>
      <c r="G81" s="1" t="s">
        <v>21</v>
      </c>
      <c r="H81" s="1" t="s">
        <v>21</v>
      </c>
      <c r="I81" s="1" t="s">
        <v>21</v>
      </c>
      <c r="J81" s="1" t="s">
        <v>21</v>
      </c>
      <c r="K81" s="3"/>
      <c r="L81" s="3"/>
      <c r="M81" s="3" t="s">
        <v>21</v>
      </c>
      <c r="N81" s="3"/>
      <c r="O81" s="3"/>
      <c r="P81" s="5"/>
      <c r="Q81" s="5"/>
      <c r="R81" s="5"/>
      <c r="S81" s="5"/>
      <c r="T81" s="5" t="s">
        <v>21</v>
      </c>
      <c r="U81" s="5" t="s">
        <v>21</v>
      </c>
      <c r="V81" s="5" t="s">
        <v>21</v>
      </c>
    </row>
    <row r="82" spans="1:22" x14ac:dyDescent="0.25">
      <c r="A82" t="s">
        <v>103</v>
      </c>
      <c r="B82">
        <v>404</v>
      </c>
      <c r="C82" s="1"/>
      <c r="D82" s="1"/>
      <c r="E82" s="1"/>
      <c r="F82" s="1"/>
      <c r="G82" s="1" t="s">
        <v>21</v>
      </c>
      <c r="H82" s="1" t="s">
        <v>21</v>
      </c>
      <c r="I82" s="1">
        <v>79</v>
      </c>
      <c r="J82" s="1" t="s">
        <v>21</v>
      </c>
      <c r="K82" s="3"/>
      <c r="L82" s="3"/>
      <c r="M82" s="3" t="s">
        <v>21</v>
      </c>
      <c r="N82" s="3"/>
      <c r="O82" s="3"/>
      <c r="P82" s="5"/>
      <c r="Q82" s="5"/>
      <c r="R82" s="5"/>
      <c r="S82" s="5"/>
      <c r="T82" s="5">
        <v>183</v>
      </c>
      <c r="U82" s="5" t="s">
        <v>21</v>
      </c>
      <c r="V82" s="5" t="s">
        <v>21</v>
      </c>
    </row>
    <row r="83" spans="1:22" x14ac:dyDescent="0.25">
      <c r="A83" t="s">
        <v>104</v>
      </c>
      <c r="B83">
        <v>289</v>
      </c>
      <c r="C83" s="1"/>
      <c r="D83" s="1">
        <v>155</v>
      </c>
      <c r="E83" s="1"/>
      <c r="F83" s="1"/>
      <c r="G83" s="1" t="s">
        <v>21</v>
      </c>
      <c r="H83" s="1" t="s">
        <v>21</v>
      </c>
      <c r="I83" s="1" t="s">
        <v>21</v>
      </c>
      <c r="J83" s="1" t="s">
        <v>21</v>
      </c>
      <c r="K83" s="3"/>
      <c r="L83" s="3"/>
      <c r="M83" s="3" t="s">
        <v>21</v>
      </c>
      <c r="N83" s="3"/>
      <c r="O83" s="3"/>
      <c r="P83" s="5">
        <f>716-155</f>
        <v>561</v>
      </c>
      <c r="Q83" s="5"/>
      <c r="R83" s="5"/>
      <c r="S83" s="5"/>
      <c r="T83" s="5" t="s">
        <v>21</v>
      </c>
      <c r="U83" s="5" t="s">
        <v>21</v>
      </c>
      <c r="V83" s="5" t="s">
        <v>21</v>
      </c>
    </row>
    <row r="84" spans="1:22" x14ac:dyDescent="0.25">
      <c r="A84" t="s">
        <v>105</v>
      </c>
      <c r="B84">
        <v>247</v>
      </c>
      <c r="C84" s="1"/>
      <c r="D84" s="1"/>
      <c r="E84" s="1"/>
      <c r="F84" s="1"/>
      <c r="G84" s="1" t="s">
        <v>21</v>
      </c>
      <c r="H84" s="1" t="s">
        <v>21</v>
      </c>
      <c r="I84" s="1" t="s">
        <v>21</v>
      </c>
      <c r="J84" s="1" t="s">
        <v>21</v>
      </c>
      <c r="K84" s="3"/>
      <c r="L84" s="3"/>
      <c r="M84" s="3" t="s">
        <v>21</v>
      </c>
      <c r="N84" s="3"/>
      <c r="O84" s="3"/>
      <c r="P84" s="5"/>
      <c r="Q84" s="5"/>
      <c r="R84" s="5"/>
      <c r="S84" s="5"/>
      <c r="T84" s="5" t="s">
        <v>21</v>
      </c>
      <c r="U84" s="5" t="s">
        <v>21</v>
      </c>
      <c r="V84" s="5" t="s">
        <v>21</v>
      </c>
    </row>
    <row r="85" spans="1:22" x14ac:dyDescent="0.25">
      <c r="A85" t="s">
        <v>106</v>
      </c>
      <c r="B85">
        <v>214</v>
      </c>
      <c r="C85" s="1"/>
      <c r="D85" s="1"/>
      <c r="E85" s="1"/>
      <c r="F85" s="1"/>
      <c r="G85" s="1" t="s">
        <v>21</v>
      </c>
      <c r="H85" s="1" t="s">
        <v>21</v>
      </c>
      <c r="I85" s="1" t="s">
        <v>21</v>
      </c>
      <c r="J85" s="1" t="s">
        <v>21</v>
      </c>
      <c r="K85" s="3"/>
      <c r="L85" s="3"/>
      <c r="M85" s="3" t="s">
        <v>21</v>
      </c>
      <c r="N85" s="3"/>
      <c r="O85" s="3"/>
      <c r="P85" s="5"/>
      <c r="Q85" s="5"/>
      <c r="R85" s="5"/>
      <c r="S85" s="5"/>
      <c r="T85" s="5" t="s">
        <v>21</v>
      </c>
      <c r="U85" s="5" t="s">
        <v>21</v>
      </c>
      <c r="V85" s="5" t="s">
        <v>21</v>
      </c>
    </row>
    <row r="86" spans="1:22" x14ac:dyDescent="0.25">
      <c r="A86" t="s">
        <v>107</v>
      </c>
      <c r="B86">
        <v>132</v>
      </c>
      <c r="C86" s="1"/>
      <c r="D86" s="1"/>
      <c r="E86" s="1"/>
      <c r="F86" s="1"/>
      <c r="G86" s="1" t="s">
        <v>21</v>
      </c>
      <c r="H86" s="1" t="s">
        <v>21</v>
      </c>
      <c r="I86" s="1" t="s">
        <v>21</v>
      </c>
      <c r="J86" s="1" t="s">
        <v>21</v>
      </c>
      <c r="K86" s="3"/>
      <c r="L86" s="3"/>
      <c r="M86" s="3" t="s">
        <v>21</v>
      </c>
      <c r="N86" s="3"/>
      <c r="O86" s="3"/>
      <c r="P86" s="5"/>
      <c r="Q86" s="5"/>
      <c r="R86" s="5"/>
      <c r="S86" s="5"/>
      <c r="T86" s="5" t="s">
        <v>21</v>
      </c>
      <c r="U86" s="5" t="s">
        <v>21</v>
      </c>
      <c r="V86" s="5" t="s">
        <v>21</v>
      </c>
    </row>
    <row r="87" spans="1:22" x14ac:dyDescent="0.25">
      <c r="A87" t="s">
        <v>108</v>
      </c>
      <c r="B87">
        <v>3</v>
      </c>
      <c r="C87" s="1"/>
      <c r="D87" s="1"/>
      <c r="E87" s="1"/>
      <c r="F87" s="1"/>
      <c r="G87" s="1" t="s">
        <v>21</v>
      </c>
      <c r="H87" s="1" t="s">
        <v>21</v>
      </c>
      <c r="I87" s="1" t="s">
        <v>21</v>
      </c>
      <c r="J87" s="1" t="s">
        <v>21</v>
      </c>
      <c r="K87" s="3"/>
      <c r="L87" s="3"/>
      <c r="M87" s="3" t="s">
        <v>21</v>
      </c>
      <c r="N87" s="3"/>
      <c r="O87" s="3"/>
      <c r="P87" s="5"/>
      <c r="Q87" s="5"/>
      <c r="R87" s="5"/>
      <c r="S87" s="5"/>
      <c r="T87" s="5" t="s">
        <v>21</v>
      </c>
      <c r="U87" s="5" t="s">
        <v>21</v>
      </c>
      <c r="V8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Flavio Pisciotta</cp:lastModifiedBy>
  <dcterms:created xsi:type="dcterms:W3CDTF">2015-06-05T18:17:20Z</dcterms:created>
  <dcterms:modified xsi:type="dcterms:W3CDTF">2024-01-26T15:30:58Z</dcterms:modified>
</cp:coreProperties>
</file>