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1315" windowHeight="9795" activeTab="1"/>
  </bookViews>
  <sheets>
    <sheet name="test" sheetId="1" r:id="rId1"/>
    <sheet name="My Polargraph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N59" i="2" l="1"/>
  <c r="N58" i="2"/>
  <c r="N57" i="2"/>
  <c r="N56" i="2"/>
  <c r="N55" i="2"/>
  <c r="H57" i="2"/>
  <c r="F58" i="2" s="1"/>
  <c r="G57" i="2"/>
  <c r="H56" i="2"/>
  <c r="F57" i="2" s="1"/>
  <c r="G56" i="2"/>
  <c r="E57" i="2" s="1"/>
  <c r="H55" i="2"/>
  <c r="F56" i="2" s="1"/>
  <c r="G55" i="2"/>
  <c r="E56" i="2"/>
  <c r="H58" i="2"/>
  <c r="G58" i="2"/>
  <c r="J55" i="2"/>
  <c r="H45" i="2"/>
  <c r="G45" i="2"/>
  <c r="F45" i="2"/>
  <c r="E45" i="2"/>
  <c r="H44" i="2"/>
  <c r="G44" i="2"/>
  <c r="F44" i="2"/>
  <c r="E44" i="2"/>
  <c r="H41" i="2"/>
  <c r="G41" i="2"/>
  <c r="F41" i="2"/>
  <c r="E41" i="2"/>
  <c r="H40" i="2"/>
  <c r="G40" i="2"/>
  <c r="F40" i="2"/>
  <c r="E40" i="2"/>
  <c r="H37" i="2"/>
  <c r="G37" i="2"/>
  <c r="F37" i="2"/>
  <c r="E37" i="2"/>
  <c r="H36" i="2"/>
  <c r="G36" i="2"/>
  <c r="F36" i="2"/>
  <c r="E36" i="2"/>
  <c r="H33" i="2"/>
  <c r="G33" i="2"/>
  <c r="F33" i="2"/>
  <c r="E33" i="2"/>
  <c r="N32" i="2"/>
  <c r="N31" i="2"/>
  <c r="N46" i="2"/>
  <c r="L57" i="2" l="1"/>
  <c r="J57" i="2"/>
  <c r="L56" i="2"/>
  <c r="L55" i="2"/>
  <c r="E58" i="2"/>
  <c r="I58" i="2" s="1"/>
  <c r="L58" i="2"/>
  <c r="J56" i="2"/>
  <c r="J58" i="2"/>
  <c r="K58" i="2"/>
  <c r="I57" i="2"/>
  <c r="K57" i="2"/>
  <c r="I56" i="2"/>
  <c r="K56" i="2"/>
  <c r="I55" i="2"/>
  <c r="K55" i="2"/>
  <c r="K18" i="2"/>
  <c r="K17" i="2"/>
  <c r="L17" i="2" l="1"/>
  <c r="L18" i="2"/>
  <c r="F43" i="2"/>
  <c r="E43" i="2"/>
  <c r="F39" i="2"/>
  <c r="E39" i="2"/>
  <c r="F35" i="2"/>
  <c r="E35" i="2"/>
  <c r="F31" i="2"/>
  <c r="H32" i="2" s="1"/>
  <c r="E31" i="2"/>
  <c r="I31" i="2" s="1"/>
  <c r="I39" i="2"/>
  <c r="F23" i="2"/>
  <c r="D23" i="2"/>
  <c r="F18" i="2"/>
  <c r="D18" i="2"/>
  <c r="F22" i="2"/>
  <c r="D22" i="2"/>
  <c r="F17" i="2"/>
  <c r="D17" i="2"/>
  <c r="C23" i="2"/>
  <c r="G23" i="2"/>
  <c r="G18" i="2"/>
  <c r="D11" i="2"/>
  <c r="C18" i="2" s="1"/>
  <c r="C22" i="2"/>
  <c r="G22" i="2"/>
  <c r="G17" i="2"/>
  <c r="C17" i="2"/>
  <c r="H22" i="2"/>
  <c r="B22" i="2"/>
  <c r="H17" i="2"/>
  <c r="B17" i="2"/>
  <c r="H23" i="2"/>
  <c r="B23" i="2"/>
  <c r="C10" i="2"/>
  <c r="E5" i="2"/>
  <c r="C5" i="2"/>
  <c r="D20" i="1"/>
  <c r="D19" i="1"/>
  <c r="I45" i="2" l="1"/>
  <c r="I44" i="2"/>
  <c r="J44" i="2"/>
  <c r="L45" i="2"/>
  <c r="J43" i="2"/>
  <c r="I43" i="2"/>
  <c r="J39" i="2"/>
  <c r="L40" i="2"/>
  <c r="K37" i="2"/>
  <c r="J37" i="2"/>
  <c r="J36" i="2"/>
  <c r="I35" i="2"/>
  <c r="J35" i="2"/>
  <c r="L36" i="2"/>
  <c r="I36" i="2"/>
  <c r="N36" i="2" s="1"/>
  <c r="F32" i="2"/>
  <c r="G32" i="2"/>
  <c r="J31" i="2"/>
  <c r="E32" i="2"/>
  <c r="K40" i="2"/>
  <c r="K36" i="2"/>
  <c r="I37" i="2"/>
  <c r="D15" i="1"/>
  <c r="D14" i="1"/>
  <c r="E5" i="1"/>
  <c r="C5" i="1"/>
  <c r="N37" i="2" l="1"/>
  <c r="J45" i="2"/>
  <c r="N45" i="2" s="1"/>
  <c r="L44" i="2"/>
  <c r="K44" i="2"/>
  <c r="N44" i="2" s="1"/>
  <c r="K45" i="2"/>
  <c r="J40" i="2"/>
  <c r="I40" i="2"/>
  <c r="N40" i="2" s="1"/>
  <c r="L37" i="2"/>
  <c r="K32" i="2"/>
  <c r="L32" i="2"/>
  <c r="J32" i="2"/>
  <c r="I32" i="2"/>
  <c r="J41" i="2" l="1"/>
  <c r="I41" i="2"/>
  <c r="L41" i="2"/>
  <c r="K41" i="2"/>
  <c r="L33" i="2"/>
  <c r="K33" i="2"/>
  <c r="J33" i="2"/>
  <c r="I33" i="2"/>
  <c r="N33" i="2" s="1"/>
  <c r="N41" i="2" l="1"/>
</calcChain>
</file>

<file path=xl/sharedStrings.xml><?xml version="1.0" encoding="utf-8"?>
<sst xmlns="http://schemas.openxmlformats.org/spreadsheetml/2006/main" count="42" uniqueCount="27">
  <si>
    <t>x</t>
  </si>
  <si>
    <t>o</t>
  </si>
  <si>
    <t>y</t>
  </si>
  <si>
    <t>(0,0)</t>
  </si>
  <si>
    <t>(550,0)</t>
  </si>
  <si>
    <t>L</t>
  </si>
  <si>
    <t>X/2</t>
  </si>
  <si>
    <t>Y0</t>
  </si>
  <si>
    <t>Page</t>
  </si>
  <si>
    <t>rel</t>
  </si>
  <si>
    <t>abs</t>
  </si>
  <si>
    <t>Pol</t>
  </si>
  <si>
    <t>R</t>
  </si>
  <si>
    <t>X</t>
  </si>
  <si>
    <t>Y</t>
  </si>
  <si>
    <t>dtx0</t>
  </si>
  <si>
    <t>dtx1</t>
  </si>
  <si>
    <t>dty0</t>
  </si>
  <si>
    <t>dty1</t>
  </si>
  <si>
    <t>F1000.0</t>
  </si>
  <si>
    <t>Speed</t>
  </si>
  <si>
    <t>Pen Down</t>
  </si>
  <si>
    <t>Pen Up</t>
  </si>
  <si>
    <t>M400;M280 P0 S145;</t>
  </si>
  <si>
    <t>M400;M280 P0 S10;</t>
  </si>
  <si>
    <t>Init</t>
  </si>
  <si>
    <t>G28;G92 X300 Y300;G90;M280 P0 S145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</si>
</sst>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164" fontId="1" fillId="0" borderId="0" xfId="0" applyNumberFormat="1" applyFont="1"/>
    <xf numFmtId="164" fontId="2" fillId="0" borderId="0" xfId="0" applyNumberFormat="1" applyFont="1"/>
    <xf numFmtId="0" fontId="0" fillId="0" borderId="0" xfId="0" quotePrefix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164" fontId="7" fillId="3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0"/>
  <sheetViews>
    <sheetView workbookViewId="0">
      <selection activeCell="D25" sqref="D25"/>
    </sheetView>
  </sheetViews>
  <sheetFormatPr baseColWidth="10" defaultRowHeight="15" x14ac:dyDescent="0.25"/>
  <sheetData>
    <row r="3" spans="1:8" x14ac:dyDescent="0.25">
      <c r="D3" s="1">
        <v>550</v>
      </c>
    </row>
    <row r="4" spans="1:8" x14ac:dyDescent="0.25">
      <c r="B4" s="1" t="s">
        <v>0</v>
      </c>
      <c r="C4" s="1"/>
      <c r="E4" s="1"/>
      <c r="F4" s="1" t="s">
        <v>0</v>
      </c>
    </row>
    <row r="5" spans="1:8" x14ac:dyDescent="0.25">
      <c r="B5" s="1"/>
      <c r="C5" s="3">
        <f>(($D$3/2)^2+$F$6^2)^0.5</f>
        <v>286.40006983239374</v>
      </c>
      <c r="D5" s="1"/>
      <c r="E5" s="3">
        <f>(($D$3/2)^2+$F$6^2)^0.5</f>
        <v>286.40006983239374</v>
      </c>
      <c r="F5" s="1"/>
    </row>
    <row r="6" spans="1:8" x14ac:dyDescent="0.25">
      <c r="A6" s="4" t="s">
        <v>3</v>
      </c>
      <c r="B6" s="1"/>
      <c r="C6" s="1"/>
      <c r="D6" s="1" t="s">
        <v>1</v>
      </c>
      <c r="F6" s="1">
        <v>80</v>
      </c>
      <c r="G6" s="4" t="s">
        <v>4</v>
      </c>
    </row>
    <row r="13" spans="1:8" x14ac:dyDescent="0.25">
      <c r="D13" s="1" t="s">
        <v>5</v>
      </c>
      <c r="H13" s="1"/>
    </row>
    <row r="14" spans="1:8" x14ac:dyDescent="0.25">
      <c r="B14" t="s">
        <v>0</v>
      </c>
      <c r="C14">
        <v>100</v>
      </c>
      <c r="D14" s="2">
        <f>(C14^2+(C15+$F$6)^2)^0.5</f>
        <v>205.91260281974002</v>
      </c>
      <c r="H14" s="2"/>
    </row>
    <row r="15" spans="1:8" x14ac:dyDescent="0.25">
      <c r="B15" t="s">
        <v>2</v>
      </c>
      <c r="C15">
        <v>100</v>
      </c>
      <c r="D15" s="2">
        <f>(($D$3-C14)^2+(C15+$F$6)^2)^0.5</f>
        <v>484.66483264210535</v>
      </c>
      <c r="H15" s="2"/>
    </row>
    <row r="19" spans="2:4" x14ac:dyDescent="0.25">
      <c r="B19" t="s">
        <v>0</v>
      </c>
      <c r="C19">
        <v>300</v>
      </c>
      <c r="D19" s="2">
        <f>(C19^2+(C20+$F$6)^2)^0.5</f>
        <v>349.85711369071805</v>
      </c>
    </row>
    <row r="20" spans="2:4" x14ac:dyDescent="0.25">
      <c r="B20" t="s">
        <v>2</v>
      </c>
      <c r="C20">
        <v>100</v>
      </c>
      <c r="D20" s="2">
        <f>(($D$3-C19)^2+(C20+$F$6)^2)^0.5</f>
        <v>308.05843601498725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9"/>
  <sheetViews>
    <sheetView tabSelected="1" topLeftCell="B37" workbookViewId="0">
      <selection activeCell="M63" sqref="M63"/>
    </sheetView>
  </sheetViews>
  <sheetFormatPr baseColWidth="10" defaultRowHeight="15" x14ac:dyDescent="0.25"/>
  <sheetData>
    <row r="3" spans="1:15" x14ac:dyDescent="0.25">
      <c r="D3" s="1">
        <v>550</v>
      </c>
    </row>
    <row r="4" spans="1:15" x14ac:dyDescent="0.25">
      <c r="B4" s="1" t="s">
        <v>0</v>
      </c>
      <c r="C4" s="1"/>
      <c r="E4" s="1"/>
      <c r="F4" s="1" t="s">
        <v>0</v>
      </c>
    </row>
    <row r="5" spans="1:15" x14ac:dyDescent="0.25">
      <c r="B5" s="1"/>
      <c r="C5" s="3">
        <f>(($D$3/2)^2+$F$6^2)^0.5</f>
        <v>300.04166377354994</v>
      </c>
      <c r="D5" s="1"/>
      <c r="E5" s="3">
        <f>(($D$3/2)^2+$F$6^2)^0.5</f>
        <v>300.04166377354994</v>
      </c>
      <c r="F5" s="1"/>
    </row>
    <row r="6" spans="1:15" x14ac:dyDescent="0.25">
      <c r="A6" s="4" t="s">
        <v>3</v>
      </c>
      <c r="B6" s="1"/>
      <c r="C6" s="1"/>
      <c r="D6" s="1" t="s">
        <v>1</v>
      </c>
      <c r="F6" s="1">
        <v>120</v>
      </c>
      <c r="G6" s="4" t="s">
        <v>4</v>
      </c>
    </row>
    <row r="10" spans="1:15" x14ac:dyDescent="0.25">
      <c r="B10" t="s">
        <v>6</v>
      </c>
      <c r="C10">
        <f>D3/2</f>
        <v>275</v>
      </c>
    </row>
    <row r="11" spans="1:15" x14ac:dyDescent="0.25">
      <c r="B11" t="s">
        <v>7</v>
      </c>
      <c r="C11">
        <v>50</v>
      </c>
      <c r="D11">
        <f>C11+$F$6</f>
        <v>170</v>
      </c>
    </row>
    <row r="13" spans="1:15" x14ac:dyDescent="0.25">
      <c r="B13" t="s">
        <v>8</v>
      </c>
      <c r="C13" s="7">
        <v>210</v>
      </c>
      <c r="H13" s="1"/>
    </row>
    <row r="14" spans="1:15" x14ac:dyDescent="0.25">
      <c r="C14" s="7">
        <v>297</v>
      </c>
      <c r="H14" s="2"/>
    </row>
    <row r="15" spans="1:15" x14ac:dyDescent="0.25">
      <c r="H15" s="2"/>
      <c r="N15" t="s">
        <v>20</v>
      </c>
      <c r="O15" t="s">
        <v>19</v>
      </c>
    </row>
    <row r="16" spans="1:15" x14ac:dyDescent="0.25">
      <c r="B16" s="9" t="s">
        <v>9</v>
      </c>
      <c r="C16" t="s">
        <v>10</v>
      </c>
      <c r="D16" s="10" t="s">
        <v>11</v>
      </c>
      <c r="F16" s="10" t="s">
        <v>11</v>
      </c>
      <c r="G16" s="9" t="s">
        <v>10</v>
      </c>
      <c r="H16" t="s">
        <v>9</v>
      </c>
      <c r="J16" s="9"/>
      <c r="K16" t="s">
        <v>10</v>
      </c>
      <c r="L16" s="10" t="s">
        <v>11</v>
      </c>
      <c r="N16" t="s">
        <v>25</v>
      </c>
      <c r="O16" t="s">
        <v>26</v>
      </c>
    </row>
    <row r="17" spans="1:15" x14ac:dyDescent="0.25">
      <c r="B17">
        <f>-C$13/2</f>
        <v>-105</v>
      </c>
      <c r="C17" s="5">
        <f>B17+$C$10</f>
        <v>170</v>
      </c>
      <c r="D17" s="11">
        <f>(C17^2+C18^2)^0.5</f>
        <v>240.41630560342617</v>
      </c>
      <c r="F17" s="11">
        <f>(G17^2+G18^2)^0.5</f>
        <v>416.29316592997299</v>
      </c>
      <c r="G17" s="8">
        <f>H17+$C$10</f>
        <v>380</v>
      </c>
      <c r="H17" s="6">
        <f>C$13/2</f>
        <v>105</v>
      </c>
      <c r="K17" s="5">
        <f>C10</f>
        <v>275</v>
      </c>
      <c r="L17" s="11">
        <f>(K17^2+K18^2)^0.5</f>
        <v>279.50849718747372</v>
      </c>
      <c r="N17" t="s">
        <v>22</v>
      </c>
      <c r="O17" t="s">
        <v>23</v>
      </c>
    </row>
    <row r="18" spans="1:15" x14ac:dyDescent="0.25">
      <c r="B18">
        <v>0</v>
      </c>
      <c r="C18" s="5">
        <f>B18+$D$11</f>
        <v>170</v>
      </c>
      <c r="D18" s="11">
        <f>(($D$3-C17)^2+C18^2)^0.5</f>
        <v>416.29316592997299</v>
      </c>
      <c r="F18" s="11">
        <f>(($D$3-G17)^2+G18^2)^0.5</f>
        <v>240.41630560342617</v>
      </c>
      <c r="G18" s="8">
        <f>H18+$D$11</f>
        <v>170</v>
      </c>
      <c r="H18" s="6">
        <v>0</v>
      </c>
      <c r="K18" s="5">
        <f>C11</f>
        <v>50</v>
      </c>
      <c r="L18" s="11">
        <f>(($D$3-K17)^2+K18^2)^0.5</f>
        <v>279.50849718747372</v>
      </c>
      <c r="M18" s="1"/>
      <c r="N18" t="s">
        <v>21</v>
      </c>
      <c r="O18" t="s">
        <v>24</v>
      </c>
    </row>
    <row r="19" spans="1:15" x14ac:dyDescent="0.25">
      <c r="G19" s="9"/>
      <c r="H19" s="6"/>
      <c r="M19" s="2"/>
    </row>
    <row r="20" spans="1:15" x14ac:dyDescent="0.25">
      <c r="G20" s="9"/>
      <c r="H20" s="6"/>
      <c r="M20" s="2"/>
    </row>
    <row r="21" spans="1:15" x14ac:dyDescent="0.25">
      <c r="G21" s="9"/>
      <c r="H21" s="6"/>
    </row>
    <row r="22" spans="1:15" x14ac:dyDescent="0.25">
      <c r="B22">
        <f>-C$13/2</f>
        <v>-105</v>
      </c>
      <c r="C22" s="5">
        <f>B22+$C$10</f>
        <v>170</v>
      </c>
      <c r="D22" s="11">
        <f>(C22^2+C23^2)^0.5</f>
        <v>496.97987886835017</v>
      </c>
      <c r="F22" s="11">
        <f>(G22^2+G23^2)^0.5</f>
        <v>602.07059386752974</v>
      </c>
      <c r="G22" s="8">
        <f>H22+$C$10</f>
        <v>380</v>
      </c>
      <c r="H22" s="6">
        <f>C$13/2</f>
        <v>105</v>
      </c>
    </row>
    <row r="23" spans="1:15" x14ac:dyDescent="0.25">
      <c r="B23">
        <f>C14</f>
        <v>297</v>
      </c>
      <c r="C23" s="5">
        <f>B23+$D$11</f>
        <v>467</v>
      </c>
      <c r="D23" s="11">
        <f>(($D$3-C22)^2+C23^2)^0.5</f>
        <v>602.07059386752974</v>
      </c>
      <c r="F23" s="11">
        <f>(($D$3-E22)^2+E23^2)^0.5</f>
        <v>550</v>
      </c>
      <c r="G23" s="8">
        <f>H23+$D$11</f>
        <v>467</v>
      </c>
      <c r="H23" s="6">
        <f>C14</f>
        <v>297</v>
      </c>
    </row>
    <row r="24" spans="1:15" x14ac:dyDescent="0.25">
      <c r="M24" s="2"/>
    </row>
    <row r="25" spans="1:15" x14ac:dyDescent="0.25">
      <c r="M25" s="2"/>
    </row>
    <row r="30" spans="1:15" x14ac:dyDescent="0.25">
      <c r="A30" s="1" t="s">
        <v>15</v>
      </c>
      <c r="B30" s="1" t="s">
        <v>16</v>
      </c>
      <c r="C30" s="1" t="s">
        <v>17</v>
      </c>
      <c r="D30" s="1" t="s">
        <v>18</v>
      </c>
      <c r="E30" s="1" t="s">
        <v>13</v>
      </c>
      <c r="F30" s="1" t="s">
        <v>14</v>
      </c>
      <c r="I30" s="1" t="s">
        <v>5</v>
      </c>
      <c r="J30" s="1" t="s">
        <v>12</v>
      </c>
    </row>
    <row r="31" spans="1:15" x14ac:dyDescent="0.25">
      <c r="E31" s="1">
        <f>C17</f>
        <v>170</v>
      </c>
      <c r="F31" s="1">
        <f>C18</f>
        <v>170</v>
      </c>
      <c r="I31" s="13">
        <f>(E31^2+F31^2)^0.5</f>
        <v>240.41630560342617</v>
      </c>
      <c r="J31" s="13">
        <f>(($D$3-E31)^2+F31^2)^0.5</f>
        <v>416.29316592997299</v>
      </c>
      <c r="N31" t="str">
        <f>$O$16</f>
        <v>G28;G92 X300 Y300;G90;M280 P0 S145</v>
      </c>
    </row>
    <row r="32" spans="1:15" x14ac:dyDescent="0.25">
      <c r="A32" s="12">
        <v>-10</v>
      </c>
      <c r="B32" s="12">
        <v>10</v>
      </c>
      <c r="C32" s="12">
        <v>0</v>
      </c>
      <c r="D32" s="12">
        <v>0</v>
      </c>
      <c r="E32" s="1">
        <f>E31+A32</f>
        <v>160</v>
      </c>
      <c r="F32" s="1">
        <f>F31+C32</f>
        <v>170</v>
      </c>
      <c r="G32" s="1">
        <f>E31+B32</f>
        <v>180</v>
      </c>
      <c r="H32" s="1">
        <f>F31+D32</f>
        <v>170</v>
      </c>
      <c r="I32" s="11">
        <f>(E32^2+F32^2)^0.5</f>
        <v>233.45235059857504</v>
      </c>
      <c r="J32" s="11">
        <f>(($D$3-E32)^2+F32^2)^0.5</f>
        <v>425.44094772365293</v>
      </c>
      <c r="K32" s="11">
        <f>(G32^2+H32^2)^0.5</f>
        <v>247.58836806279893</v>
      </c>
      <c r="L32" s="11">
        <f>(($D$3-G32)^2+H32^2)^0.5</f>
        <v>407.18546143004664</v>
      </c>
      <c r="N32" t="str">
        <f>SUBSTITUTE("G0 X"&amp;FIXED(I32,1)&amp;" Y"&amp;FIXED(J32,1)&amp;";"&amp;$O$18&amp;"G1 X"&amp;FIXED(K32,1)&amp;" Y"&amp;FIXED(L32,1)&amp;" "&amp;$O$15,",",".")&amp;";"&amp;$O$17</f>
        <v>G0 X233.5 Y425.4;M400;M280 P0 S10;G1 X247.6 Y407.2 F1000.0;M400;M280 P0 S145;</v>
      </c>
    </row>
    <row r="33" spans="1:14" x14ac:dyDescent="0.25">
      <c r="A33" s="12">
        <v>0</v>
      </c>
      <c r="B33" s="12">
        <v>0</v>
      </c>
      <c r="C33" s="12">
        <v>-10</v>
      </c>
      <c r="D33" s="12">
        <v>10</v>
      </c>
      <c r="E33" s="1">
        <f>E31+A33</f>
        <v>170</v>
      </c>
      <c r="F33" s="1">
        <f>F31+C33</f>
        <v>160</v>
      </c>
      <c r="G33" s="1">
        <f>E31+B33</f>
        <v>170</v>
      </c>
      <c r="H33" s="1">
        <f>F31+D33</f>
        <v>180</v>
      </c>
      <c r="I33" s="11">
        <f>(E33^2+F33^2)^0.5</f>
        <v>233.45235059857504</v>
      </c>
      <c r="J33" s="11">
        <f>(($D$3-E33)^2+F33^2)^0.5</f>
        <v>412.31056256176606</v>
      </c>
      <c r="K33" s="11">
        <f>(G33^2+H33^2)^0.5</f>
        <v>247.58836806279893</v>
      </c>
      <c r="L33" s="11">
        <f>(($D$3-G33)^2+H33^2)^0.5</f>
        <v>420.47592083257274</v>
      </c>
      <c r="N33" t="str">
        <f>SUBSTITUTE("G0 X"&amp;FIXED(I33,1)&amp;" Y"&amp;FIXED(J33,1)&amp;";"&amp;$O$18&amp;"G1 X"&amp;FIXED(K33,1)&amp;" Y"&amp;FIXED(L33,1)&amp;" "&amp;$O$15,",",".")&amp;";"&amp;$O$17</f>
        <v>G0 X233.5 Y412.3;M400;M280 P0 S10;G1 X247.6 Y420.5 F1000.0;M400;M280 P0 S145;</v>
      </c>
    </row>
    <row r="35" spans="1:14" x14ac:dyDescent="0.25">
      <c r="E35" s="1">
        <f>G17</f>
        <v>380</v>
      </c>
      <c r="F35" s="1">
        <f>G18</f>
        <v>170</v>
      </c>
      <c r="I35" s="13">
        <f>(E35^2+F35^2)^0.5</f>
        <v>416.29316592997299</v>
      </c>
      <c r="J35" s="13">
        <f>(($D$3-E35)^2+F35^2)^0.5</f>
        <v>240.41630560342617</v>
      </c>
    </row>
    <row r="36" spans="1:14" x14ac:dyDescent="0.25">
      <c r="A36" s="12">
        <v>-10</v>
      </c>
      <c r="B36" s="12">
        <v>10</v>
      </c>
      <c r="C36" s="12">
        <v>0</v>
      </c>
      <c r="D36" s="12">
        <v>0</v>
      </c>
      <c r="E36" s="1">
        <f>E35+A36</f>
        <v>370</v>
      </c>
      <c r="F36" s="1">
        <f>F35+C36</f>
        <v>170</v>
      </c>
      <c r="G36" s="1">
        <f>E35+B36</f>
        <v>390</v>
      </c>
      <c r="H36" s="1">
        <f>F35+D36</f>
        <v>170</v>
      </c>
      <c r="I36" s="11">
        <f>(E36^2+F36^2)^0.5</f>
        <v>407.18546143004664</v>
      </c>
      <c r="J36" s="11">
        <f>(($D$3-E36)^2+F36^2)^0.5</f>
        <v>247.58836806279893</v>
      </c>
      <c r="K36" s="11">
        <f>(G36^2+H36^2)^0.5</f>
        <v>425.44094772365293</v>
      </c>
      <c r="L36" s="11">
        <f>(($D$3-G36)^2+H36^2)^0.5</f>
        <v>233.45235059857504</v>
      </c>
      <c r="N36" t="str">
        <f>SUBSTITUTE("G0 X"&amp;FIXED(I36,1)&amp;" Y"&amp;FIXED(J36,1)&amp;";"&amp;$O$18&amp;"G1 X"&amp;FIXED(K36,1)&amp;" Y"&amp;FIXED(L36,1)&amp;" "&amp;$O$15,",",".")&amp;";"&amp;$O$17</f>
        <v>G0 X407.2 Y247.6;M400;M280 P0 S10;G1 X425.4 Y233.5 F1000.0;M400;M280 P0 S145;</v>
      </c>
    </row>
    <row r="37" spans="1:14" x14ac:dyDescent="0.25">
      <c r="A37" s="12">
        <v>0</v>
      </c>
      <c r="B37" s="12">
        <v>0</v>
      </c>
      <c r="C37" s="12">
        <v>-10</v>
      </c>
      <c r="D37" s="12">
        <v>10</v>
      </c>
      <c r="E37" s="1">
        <f>E35+A37</f>
        <v>380</v>
      </c>
      <c r="F37" s="1">
        <f>F35+C37</f>
        <v>160</v>
      </c>
      <c r="G37" s="1">
        <f>E35+B37</f>
        <v>380</v>
      </c>
      <c r="H37" s="1">
        <f>F35+D37</f>
        <v>180</v>
      </c>
      <c r="I37" s="11">
        <f>(E37^2+F37^2)^0.5</f>
        <v>412.31056256176606</v>
      </c>
      <c r="J37" s="11">
        <f>(($D$3-E37)^2+F37^2)^0.5</f>
        <v>233.45235059857504</v>
      </c>
      <c r="K37" s="11">
        <f>(G37^2+H37^2)^0.5</f>
        <v>420.47592083257274</v>
      </c>
      <c r="L37" s="11">
        <f>(($D$3-G37)^2+H37^2)^0.5</f>
        <v>247.58836806279893</v>
      </c>
      <c r="N37" t="str">
        <f>SUBSTITUTE("G0 X"&amp;FIXED(I37,1)&amp;" Y"&amp;FIXED(J37,1)&amp;";"&amp;$O$18&amp;"G1 X"&amp;FIXED(K37,1)&amp;" Y"&amp;FIXED(L37,1)&amp;" "&amp;$O$15,",",".")&amp;";"&amp;$O$17</f>
        <v>G0 X412.3 Y233.5;M400;M280 P0 S10;G1 X420.5 Y247.6 F1000.0;M400;M280 P0 S145;</v>
      </c>
    </row>
    <row r="39" spans="1:14" x14ac:dyDescent="0.25">
      <c r="E39" s="1">
        <f>G22</f>
        <v>380</v>
      </c>
      <c r="F39" s="1">
        <f>G23</f>
        <v>467</v>
      </c>
      <c r="I39" s="13">
        <f>(E39^2+F39^2)^0.5</f>
        <v>602.07059386752974</v>
      </c>
      <c r="J39" s="13">
        <f>(($D$3-E39)^2+F39^2)^0.5</f>
        <v>496.97987886835017</v>
      </c>
    </row>
    <row r="40" spans="1:14" x14ac:dyDescent="0.25">
      <c r="A40" s="12">
        <v>-10</v>
      </c>
      <c r="B40" s="12">
        <v>10</v>
      </c>
      <c r="C40" s="12">
        <v>0</v>
      </c>
      <c r="D40" s="12">
        <v>0</v>
      </c>
      <c r="E40" s="1">
        <f>E39+A40</f>
        <v>370</v>
      </c>
      <c r="F40" s="1">
        <f>F39+C40</f>
        <v>467</v>
      </c>
      <c r="G40" s="1">
        <f>E39+B40</f>
        <v>390</v>
      </c>
      <c r="H40" s="1">
        <f>F39+D40</f>
        <v>467</v>
      </c>
      <c r="I40" s="11">
        <f>(E40^2+F40^2)^0.5</f>
        <v>595.80953332419915</v>
      </c>
      <c r="J40" s="11">
        <f>(($D$3-E40)^2+F40^2)^0.5</f>
        <v>500.48876111257482</v>
      </c>
      <c r="K40" s="11">
        <f>(G40^2+H40^2)^0.5</f>
        <v>608.43159023837677</v>
      </c>
      <c r="L40" s="11">
        <f>(($D$3-G40)^2+H40^2)^0.5</f>
        <v>493.64866048638277</v>
      </c>
      <c r="N40" t="str">
        <f>SUBSTITUTE("G0 X"&amp;FIXED(I40,1)&amp;" Y"&amp;FIXED(J40,1)&amp;";"&amp;$O$18&amp;"G1 X"&amp;FIXED(K40,1)&amp;" Y"&amp;FIXED(L40,1)&amp;" "&amp;$O$15,",",".")&amp;";"&amp;$O$17</f>
        <v>G0 X595.8 Y500.5;M400;M280 P0 S10;G1 X608.4 Y493.6 F1000.0;M400;M280 P0 S145;</v>
      </c>
    </row>
    <row r="41" spans="1:14" x14ac:dyDescent="0.25">
      <c r="A41" s="12">
        <v>0</v>
      </c>
      <c r="B41" s="12">
        <v>0</v>
      </c>
      <c r="C41" s="12">
        <v>-10</v>
      </c>
      <c r="D41" s="12">
        <v>10</v>
      </c>
      <c r="E41" s="1">
        <f>E39+A41</f>
        <v>380</v>
      </c>
      <c r="F41" s="1">
        <f>F39+C41</f>
        <v>457</v>
      </c>
      <c r="G41" s="1">
        <f>E39+B41</f>
        <v>380</v>
      </c>
      <c r="H41" s="1">
        <f>F39+D41</f>
        <v>477</v>
      </c>
      <c r="I41" s="11">
        <f>(E41^2+F41^2)^0.5</f>
        <v>594.34754142673125</v>
      </c>
      <c r="J41" s="11">
        <f>(($D$3-E41)^2+F41^2)^0.5</f>
        <v>487.5951189255282</v>
      </c>
      <c r="K41" s="11">
        <f>(G41^2+H41^2)^0.5</f>
        <v>609.85981995865245</v>
      </c>
      <c r="L41" s="11">
        <f>(($D$3-G41)^2+H41^2)^0.5</f>
        <v>506.38819101554884</v>
      </c>
      <c r="N41" t="str">
        <f>SUBSTITUTE("G0 X"&amp;FIXED(I41,1)&amp;" Y"&amp;FIXED(J41,1)&amp;";"&amp;$O$18&amp;"G1 X"&amp;FIXED(K41,1)&amp;" Y"&amp;FIXED(L41,1)&amp;" "&amp;$O$15,",",".")&amp;";"&amp;$O$17</f>
        <v>G0 X594.3 Y487.6;M400;M280 P0 S10;G1 X609.9 Y506.4 F1000.0;M400;M280 P0 S145;</v>
      </c>
    </row>
    <row r="43" spans="1:14" x14ac:dyDescent="0.25">
      <c r="E43" s="1">
        <f>C22</f>
        <v>170</v>
      </c>
      <c r="F43" s="1">
        <f>C23</f>
        <v>467</v>
      </c>
      <c r="I43" s="13">
        <f>(E43^2+F43^2)^0.5</f>
        <v>496.97987886835017</v>
      </c>
      <c r="J43" s="13">
        <f>(($D$3-E43)^2+F43^2)^0.5</f>
        <v>602.07059386752974</v>
      </c>
    </row>
    <row r="44" spans="1:14" x14ac:dyDescent="0.25">
      <c r="A44" s="12">
        <v>-10</v>
      </c>
      <c r="B44" s="12">
        <v>10</v>
      </c>
      <c r="C44" s="12">
        <v>0</v>
      </c>
      <c r="D44" s="12">
        <v>0</v>
      </c>
      <c r="E44" s="1">
        <f>E43+A44</f>
        <v>160</v>
      </c>
      <c r="F44" s="1">
        <f>F43+C44</f>
        <v>467</v>
      </c>
      <c r="G44" s="1">
        <f>E43+B44</f>
        <v>180</v>
      </c>
      <c r="H44" s="1">
        <f>F43+D44</f>
        <v>467</v>
      </c>
      <c r="I44" s="11">
        <f>(E44^2+F44^2)^0.5</f>
        <v>493.64866048638277</v>
      </c>
      <c r="J44" s="11">
        <f>(($D$3-E44)^2+F44^2)^0.5</f>
        <v>608.43159023837677</v>
      </c>
      <c r="K44" s="11">
        <f>(G44^2+H44^2)^0.5</f>
        <v>500.48876111257482</v>
      </c>
      <c r="L44" s="11">
        <f>(($D$3-G44)^2+H44^2)^0.5</f>
        <v>595.80953332419915</v>
      </c>
      <c r="N44" t="str">
        <f>SUBSTITUTE("G0 X"&amp;FIXED(I44,1)&amp;" Y"&amp;FIXED(J44,1)&amp;";"&amp;$O$18&amp;"G1 X"&amp;FIXED(K44,1)&amp;" Y"&amp;FIXED(L44,1)&amp;" "&amp;$O$15,",",".")&amp;";"&amp;$O$17</f>
        <v>G0 X493.6 Y608.4;M400;M280 P0 S10;G1 X500.5 Y595.8 F1000.0;M400;M280 P0 S145;</v>
      </c>
    </row>
    <row r="45" spans="1:14" x14ac:dyDescent="0.25">
      <c r="A45" s="12">
        <v>0</v>
      </c>
      <c r="B45" s="12">
        <v>0</v>
      </c>
      <c r="C45" s="12">
        <v>-10</v>
      </c>
      <c r="D45" s="12">
        <v>10</v>
      </c>
      <c r="E45" s="1">
        <f>E43+A45</f>
        <v>170</v>
      </c>
      <c r="F45" s="1">
        <f>F43+C45</f>
        <v>457</v>
      </c>
      <c r="G45" s="1">
        <f>E43+B45</f>
        <v>170</v>
      </c>
      <c r="H45" s="1">
        <f>F43+D45</f>
        <v>477</v>
      </c>
      <c r="I45" s="11">
        <f>(E45^2+F45^2)^0.5</f>
        <v>487.5951189255282</v>
      </c>
      <c r="J45" s="11">
        <f>(($D$3-E45)^2+F45^2)^0.5</f>
        <v>594.34754142673125</v>
      </c>
      <c r="K45" s="11">
        <f>(G45^2+H45^2)^0.5</f>
        <v>506.38819101554884</v>
      </c>
      <c r="L45" s="11">
        <f>(($D$3-G45)^2+H45^2)^0.5</f>
        <v>609.85981995865245</v>
      </c>
      <c r="N45" t="str">
        <f>SUBSTITUTE("G0 X"&amp;FIXED(I45,1)&amp;" Y"&amp;FIXED(J45,1)&amp;";"&amp;$O$18&amp;"G1 X"&amp;FIXED(K45,1)&amp;" Y"&amp;FIXED(L45,1)&amp;" "&amp;$O$15,",",".")&amp;";"&amp;$O$17</f>
        <v>G0 X487.6 Y594.3;M400;M280 P0 S10;G1 X506.4 Y609.9 F1000.0;M400;M280 P0 S145;</v>
      </c>
    </row>
    <row r="46" spans="1:14" x14ac:dyDescent="0.25">
      <c r="N46" t="str">
        <f>SUBSTITUTE("G0 X"&amp;FIXED(C5,1)&amp;" Y"&amp;FIXED(E5,1),",",".")</f>
        <v>G0 X300.0 Y300.0</v>
      </c>
    </row>
    <row r="55" spans="5:14" x14ac:dyDescent="0.25">
      <c r="E55" s="1">
        <v>170</v>
      </c>
      <c r="F55" s="1">
        <v>170</v>
      </c>
      <c r="G55" s="1">
        <f>E35</f>
        <v>380</v>
      </c>
      <c r="H55" s="1">
        <f>F35</f>
        <v>170</v>
      </c>
      <c r="I55" s="11">
        <f>(E55^2+F55^2)^0.5</f>
        <v>240.41630560342617</v>
      </c>
      <c r="J55" s="11">
        <f>(($D$3-E55)^2+F55^2)^0.5</f>
        <v>416.29316592997299</v>
      </c>
      <c r="K55" s="11">
        <f>(G55^2+H55^2)^0.5</f>
        <v>416.29316592997299</v>
      </c>
      <c r="L55" s="11">
        <f>(($D$3-G55)^2+H55^2)^0.5</f>
        <v>240.41630560342617</v>
      </c>
      <c r="N55" t="str">
        <f>SUBSTITUTE("G1 X"&amp;FIXED(I55,1)&amp;" Y"&amp;FIXED(J55,1)&amp;";"&amp;"G1 X"&amp;FIXED(K55,1)&amp;" Y"&amp;FIXED(L55,1)&amp;" "&amp;$O$15,",",".")&amp;";"</f>
        <v>G1 X240.4 Y416.3;G1 X416.3 Y240.4 F1000.0;</v>
      </c>
    </row>
    <row r="56" spans="5:14" x14ac:dyDescent="0.25">
      <c r="E56" s="14">
        <f>G55</f>
        <v>380</v>
      </c>
      <c r="F56" s="14">
        <f>H55</f>
        <v>170</v>
      </c>
      <c r="G56" s="1">
        <f>E39</f>
        <v>380</v>
      </c>
      <c r="H56" s="1">
        <f>F39</f>
        <v>467</v>
      </c>
      <c r="I56" s="11">
        <f>(E56^2+F56^2)^0.5</f>
        <v>416.29316592997299</v>
      </c>
      <c r="J56" s="11">
        <f>(($D$3-E56)^2+F56^2)^0.5</f>
        <v>240.41630560342617</v>
      </c>
      <c r="K56" s="11">
        <f>(G56^2+H56^2)^0.5</f>
        <v>602.07059386752974</v>
      </c>
      <c r="L56" s="11">
        <f>(($D$3-G56)^2+H56^2)^0.5</f>
        <v>496.97987886835017</v>
      </c>
      <c r="N56" t="str">
        <f t="shared" ref="N56:N58" si="0">SUBSTITUTE("G1 X"&amp;FIXED(I56,1)&amp;" Y"&amp;FIXED(J56,1)&amp;";"&amp;"G1 X"&amp;FIXED(K56,1)&amp;" Y"&amp;FIXED(L56,1)&amp;" "&amp;$O$15,",",".")&amp;";"</f>
        <v>G1 X416.3 Y240.4;G1 X602.1 Y497.0 F1000.0;</v>
      </c>
    </row>
    <row r="57" spans="5:14" x14ac:dyDescent="0.25">
      <c r="E57" s="14">
        <f t="shared" ref="E57:E58" si="1">G56</f>
        <v>380</v>
      </c>
      <c r="F57" s="14">
        <f t="shared" ref="F57:F58" si="2">H56</f>
        <v>467</v>
      </c>
      <c r="G57" s="1">
        <f>E43</f>
        <v>170</v>
      </c>
      <c r="H57" s="1">
        <f>F43</f>
        <v>467</v>
      </c>
      <c r="I57" s="11">
        <f>(E57^2+F57^2)^0.5</f>
        <v>602.07059386752974</v>
      </c>
      <c r="J57" s="11">
        <f>(($D$3-E57)^2+F57^2)^0.5</f>
        <v>496.97987886835017</v>
      </c>
      <c r="K57" s="11">
        <f>(G57^2+H57^2)^0.5</f>
        <v>496.97987886835017</v>
      </c>
      <c r="L57" s="11">
        <f>(($D$3-G57)^2+H57^2)^0.5</f>
        <v>602.07059386752974</v>
      </c>
      <c r="N57" t="str">
        <f t="shared" si="0"/>
        <v>G1 X602.1 Y497.0;G1 X497.0 Y602.1 F1000.0;</v>
      </c>
    </row>
    <row r="58" spans="5:14" x14ac:dyDescent="0.25">
      <c r="E58" s="14">
        <f t="shared" si="1"/>
        <v>170</v>
      </c>
      <c r="F58" s="14">
        <f t="shared" si="2"/>
        <v>467</v>
      </c>
      <c r="G58" s="14">
        <f>E55</f>
        <v>170</v>
      </c>
      <c r="H58" s="14">
        <f>E55</f>
        <v>170</v>
      </c>
      <c r="I58" s="11">
        <f>(E58^2+F58^2)^0.5</f>
        <v>496.97987886835017</v>
      </c>
      <c r="J58" s="11">
        <f>(($D$3-E58)^2+F58^2)^0.5</f>
        <v>602.07059386752974</v>
      </c>
      <c r="K58" s="11">
        <f>(G58^2+H58^2)^0.5</f>
        <v>240.41630560342617</v>
      </c>
      <c r="L58" s="11">
        <f>(($D$3-G58)^2+H58^2)^0.5</f>
        <v>416.29316592997299</v>
      </c>
      <c r="N58" t="str">
        <f t="shared" si="0"/>
        <v>G1 X497.0 Y602.1;G1 X240.4 Y416.3 F1000.0;</v>
      </c>
    </row>
    <row r="59" spans="5:14" x14ac:dyDescent="0.25">
      <c r="N59" t="str">
        <f>O17&amp;N46</f>
        <v>M400;M280 P0 S145;G0 X300.0 Y300.0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test</vt:lpstr>
      <vt:lpstr>My Polargraph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Frédéric LAFFORGUE</dc:creator>
  <cp:lastModifiedBy>Frédéric LAFFORGUE</cp:lastModifiedBy>
  <dcterms:created xsi:type="dcterms:W3CDTF">2022-08-28T07:37:46Z</dcterms:created>
  <dcterms:modified xsi:type="dcterms:W3CDTF">2022-08-28T18:35:46Z</dcterms:modified>
</cp:coreProperties>
</file>