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eron\Desktop\Rad\Coursera\Excel exams\"/>
    </mc:Choice>
  </mc:AlternateContent>
  <xr:revisionPtr revIDLastSave="0" documentId="13_ncr:1_{28ACA80B-04E4-4D1D-9D8A-B5F91243C6F7}" xr6:coauthVersionLast="47" xr6:coauthVersionMax="47" xr10:uidLastSave="{00000000-0000-0000-0000-000000000000}"/>
  <bookViews>
    <workbookView xWindow="-110" yWindow="-110" windowWidth="25820" windowHeight="15500" xr2:uid="{00000000-000D-0000-FFFF-FFFF00000000}"/>
  </bookViews>
  <sheets>
    <sheet name="Dashboard" sheetId="20" r:id="rId1"/>
    <sheet name="Total Sales" sheetId="18" r:id="rId2"/>
    <sheet name="Sales by Country" sheetId="21"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54" i="17"/>
  <c r="N669" i="17"/>
  <c r="N86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11" i="17"/>
  <c r="O11" i="17" s="1"/>
  <c r="J15" i="17"/>
  <c r="O15" i="17" s="1"/>
  <c r="J4" i="17"/>
  <c r="O4" i="17" s="1"/>
  <c r="J3" i="17"/>
  <c r="O3" i="17" s="1"/>
  <c r="J5" i="17"/>
  <c r="O5" i="17" s="1"/>
  <c r="J6" i="17"/>
  <c r="O6" i="17" s="1"/>
  <c r="J7" i="17"/>
  <c r="O7" i="17" s="1"/>
  <c r="J8" i="17"/>
  <c r="O8" i="17" s="1"/>
  <c r="J9" i="17"/>
  <c r="O9" i="17" s="1"/>
  <c r="J10" i="17"/>
  <c r="O10" i="17" s="1"/>
  <c r="J12" i="17"/>
  <c r="O12" i="17" s="1"/>
  <c r="J13" i="17"/>
  <c r="O13" i="17" s="1"/>
  <c r="J14" i="17"/>
  <c r="O14"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9" i="17"/>
  <c r="N9" i="17" s="1"/>
  <c r="I3" i="17"/>
  <c r="N3" i="17" s="1"/>
  <c r="I4" i="17"/>
  <c r="N4" i="17" s="1"/>
  <c r="I5" i="17"/>
  <c r="N5" i="17" s="1"/>
  <c r="I6" i="17"/>
  <c r="N6" i="17" s="1"/>
  <c r="I7" i="17"/>
  <c r="N7" i="17" s="1"/>
  <c r="I8" i="17"/>
  <c r="N8"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997" i="17"/>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<sst xmlns="http://schemas.openxmlformats.org/spreadsheetml/2006/main" count="11097" uniqueCount="6220">
  <si>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</si>
  <si>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</si>
  <si>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</si>
  <si>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</si>
  <si>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</si>
  <si>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</si>
  <si>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</si>
  <si>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</si>
  <si>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</si>
  <si>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</si>
  <si>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</si>
  <si>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</si>
  <si>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</si>
  <si>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</si>
  <si>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</si>
  <si>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</si>
  <si>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</si>
  <si>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</si>
  <si>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</si>
  <si>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</si>
  <si>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</si>
  <si>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</si>
  <si>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</si>
  <si>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</si>
  <si>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</si>
  <si>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</si>
  <si>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</si>
  <si>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</si>
  <si>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</si>
  <si>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</si>
  <si>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</si>
  <si>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</si>
  <si>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</si>
  <si>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</si>
  <si>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</si>
  <si>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</si>
  <si>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</si>
  <si>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</si>
  <si>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</si>
  <si>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</si>
  <si>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</si>
  <si>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</si>
  <si>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</si>
  <si>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</si>
  <si>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</si>
  <si>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</si>
  <si>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</si>
  <si>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</si>
  <si>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</si>
  <si>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</si>
  <si>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</si>
  <si>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</si>
  <si>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</si>
  <si>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</si>
  <si>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</si>
  <si>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</si>
  <si>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</si>
  <si>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</si>
  <si>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</si>
  <si>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</si>
  <si>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</si>
  <si>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</si>
  <si>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</si>
  <si>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</si>
  <si>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</si>
  <si>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</si>
  <si>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</si>
  <si>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</si>
  <si>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</si>
  <si>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</si>
  <si>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</si>
  <si>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</si>
  <si>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</si>
  <si>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</si>
  <si>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</si>
  <si>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</si>
  <si>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</si>
  <si>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</si>
  <si>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</si>
  <si>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</si>
  <si>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</si>
  <si>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</si>
  <si>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</si>
  <si>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</si>
  <si>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</si>
  <si>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</si>
  <si>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</si>
  <si>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</si>
  <si>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</si>
  <si>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</si>
  <si>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</si>
  <si>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</si>
  <si>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</si>
  <si>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</si>
  <si>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</si>
  <si>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</si>
  <si>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</si>
  <si>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</si>
  <si>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</si>
  <si>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</si>
  <si>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</si>
  <si>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</si>
  <si>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</si>
  <si>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</si>
  <si>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</si>
  <si>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</si>
  <si>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</si>
  <si>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</si>
  <si>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</si>
  <si>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</si>
  <si>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</si>
  <si>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</si>
  <si>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</si>
  <si>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</si>
  <si>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</si>
  <si>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</si>
  <si>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</si>
  <si>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</si>
  <si>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</si>
  <si>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</si>
  <si>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</si>
  <si>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</si>
  <si>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</si>
  <si>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</si>
  <si>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</si>
  <si>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</si>
  <si>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</si>
  <si>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</si>
  <si>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</si>
  <si>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</si>
  <si>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</si>
  <si>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</si>
  <si>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</si>
  <si>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</si>
  <si>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</si>
  <si>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</si>
  <si>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</si>
  <si>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</si>
  <si>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</si>
  <si>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</si>
  <si>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</si>
  <si>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</si>
  <si>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</si>
  <si>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</si>
  <si>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</si>
  <si>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</si>
  <si>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</si>
  <si>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</si>
  <si>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</si>
  <si>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</si>
  <si>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</si>
  <si>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</si>
  <si>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</si>
  <si>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</si>
  <si>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</si>
  <si>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</si>
  <si>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</si>
  <si>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</si>
  <si>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</si>
  <si>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</si>
  <si>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</si>
  <si>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</si>
  <si>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</si>
  <si>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</si>
  <si>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</si>
  <si>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</si>
  <si>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</si>
  <si>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</si>
  <si>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</si>
  <si>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</si>
  <si>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</si>
  <si>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</si>
  <si>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</si>
  <si>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</si>
  <si>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</si>
  <si>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</si>
  <si>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</si>
  <si>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</si>
  <si>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</si>
  <si>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</si>
  <si>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</si>
  <si>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</si>
  <si>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</si>
  <si>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</si>
  <si>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</si>
  <si>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</si>
  <si>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</si>
  <si>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</si>
  <si>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</si>
  <si>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</si>
  <si>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</si>
  <si>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</si>
  <si>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</si>
  <si>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</si>
  <si>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</si>
  <si>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</si>
  <si>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</si>
  <si>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</si>
  <si>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</si>
  <si>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</si>
  <si>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</si>
  <si>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</si>
  <si>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</si>
  <si>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</si>
  <si>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</si>
  <si>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</si>
  <si>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</si>
  <si>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</si>
  <si>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</si>
  <si>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</si>
  <si>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</si>
  <si>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</si>
  <si>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</si>
  <si>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</si>
  <si>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</si>
  <si>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</si>
  <si>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</si>
  <si>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</si>
  <si>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</si>
  <si>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</si>
  <si>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</si>
  <si>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</si>
  <si>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</si>
  <si>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</si>
  <si>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</si>
  <si>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</si>
  <si>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</si>
  <si>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</si>
  <si>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</si>
  <si>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</si>
  <si>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</si>
  <si>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</si>
  <si>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</si>
  <si>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</si>
  <si>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</si>
  <si>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</si>
  <si>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</si>
  <si>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</si>
  <si>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</si>
  <si>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</si>
  <si>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</si>
  <si>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</si>
  <si>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</si>
  <si>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</si>
  <si>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</si>
  <si>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</si>
  <si>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</si>
  <si>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</si>
  <si>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</si>
  <si>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</si>
  <si>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</si>
  <si>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</si>
  <si>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</si>
  <si>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</si>
  <si>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</si>
  <si>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</si>
  <si>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</si>
  <si>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</si>
  <si>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</si>
  <si>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</si>
  <si>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</si>
  <si>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</si>
  <si>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</si>
  <si>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</si>
  <si>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</si>
  <si>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</si>
  <si>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</si>
  <si>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</si>
  <si>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</si>
  <si>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</si>
  <si>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</si>
  <si>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</si>
  <si>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</si>
  <si>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</si>
  <si>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</si>
  <si>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</si>
  <si>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</si>
  <si>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</si>
  <si>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</si>
  <si>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</si>
  <si>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</si>
  <si>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</si>
  <si>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</si>
  <si>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</si>
  <si>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</si>
  <si>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</si>
  <si>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</si>
  <si>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</si>
  <si>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</si>
  <si>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</si>
  <si>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</si>
  <si>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</si>
  <si>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</si>
  <si>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</si>
  <si>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</si>
  <si>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</si>
  <si>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</si>
  <si>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</si>
  <si>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</si>
  <si>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</si>
  <si>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</si>
  <si>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</si>
  <si>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</si>
  <si>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</si>
  <si>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</si>
  <si>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</si>
  <si>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</si>
  <si>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</si>
  <si>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</si>
  <si>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</si>
  <si>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</si>
  <si>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</si>
  <si>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</si>
  <si>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</si>
  <si>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</si>
  <si>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</si>
  <si>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</si>
  <si>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</si>
  <si>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</si>
  <si>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</si>
  <si>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</si>
  <si>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</si>
  <si>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</si>
  <si>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</si>
  <si>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</si>
  <si>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</si>
  <si>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</si>
  <si>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</si>
  <si>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</si>
  <si>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</si>
  <si>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</si>
  <si>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</si>
  <si>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</si>
  <si>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</si>
  <si>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</si>
  <si>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</si>
  <si>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</si>
  <si>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</si>
  <si>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</si>
  <si>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</si>
  <si>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</si>
  <si>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</si>
  <si>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</si>
  <si>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</si>
  <si>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</si>
  <si>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</si>
  <si>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</si>
  <si>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</si>
  <si>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</si>
  <si>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</si>
  <si>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</si>
  <si>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</si>
  <si>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</si>
  <si>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</si>
  <si>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</si>
  <si>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</si>
  <si>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</si>
  <si>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</si>
  <si>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</si>
  <si>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</si>
  <si>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</si>
  <si>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</si>
  <si>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</si>
  <si>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</si>
  <si>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</si>
  <si>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</si>
  <si>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</si>
  <si>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</si>
  <si>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</si>
  <si>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</si>
  <si>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</si>
  <si>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</si>
  <si>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</si>
  <si>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</si>
  <si>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</si>
  <si>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</si>
  <si>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</si>
  <si>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</si>
  <si>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</si>
  <si>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</si>
  <si>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</si>
  <si>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</si>
  <si>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</si>
  <si>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</si>
  <si>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</si>
  <si>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</si>
  <si>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</si>
  <si>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</si>
  <si>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</si>
  <si>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</si>
  <si>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</si>
  <si>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</si>
  <si>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</si>
  <si>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</si>
  <si>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</si>
  <si>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</si>
  <si>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</si>
  <si>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</si>
  <si>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</si>
  <si>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</si>
  <si>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</si>
  <si>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</si>
  <si>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</si>
  <si>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</si>
  <si>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</si>
  <si>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</si>
  <si>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</si>
  <si>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</si>
  <si>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</si>
  <si>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</si>
  <si>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</si>
  <si>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</si>
  <si>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</si>
  <si>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</si>
  <si>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</si>
  <si>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</si>
  <si>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</si>
  <si>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</si>
  <si>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</si>
  <si>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</si>
  <si>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</si>
  <si>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</si>
  <si>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</si>
  <si>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</si>
  <si>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</si>
  <si>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</si>
  <si>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</si>
  <si>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</si>
  <si>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</si>
  <si>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</si>
  <si>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</si>
  <si>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</si>
  <si>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</si>
  <si>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</si>
  <si>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</si>
  <si>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</si>
  <si>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</si>
  <si>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</si>
  <si>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</si>
  <si>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</si>
  <si>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</si>
  <si>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</si>
  <si>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</si>
  <si>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</si>
  <si>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</si>
  <si>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</si>
  <si>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</si>
  <si>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</si>
  <si>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</si>
  <si>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</si>
  <si>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</si>
  <si>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</si>
  <si>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</si>
  <si>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</si>
  <si>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</si>
  <si>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</si>
  <si>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</si>
  <si>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</si>
  <si>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</si>
  <si>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</si>
  <si>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</si>
  <si>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</si>
  <si>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</si>
  <si>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</si>
  <si>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</si>
  <si>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</si>
  <si>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</si>
  <si>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</si>
  <si>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</si>
  <si>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</si>
  <si>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</si>
  <si>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</si>
  <si>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</si>
  <si>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</si>
  <si>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</si>
  <si>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</si>
  <si>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</si>
  <si>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</si>
  <si>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</si>
  <si>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</si>
  <si>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</si>
  <si>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</si>
  <si>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</si>
  <si>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</si>
  <si>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</si>
  <si>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</si>
  <si>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</si>
  <si>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</si>
  <si>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</si>
  <si>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</si>
  <si>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</si>
  <si>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</si>
  <si>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</si>
  <si>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</si>
  <si>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</si>
  <si>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</si>
  <si>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</si>
  <si>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</si>
  <si>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</si>
  <si>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</si>
  <si>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</si>
  <si>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</si>
  <si>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</si>
  <si>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</si>
  <si>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</si>
  <si>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</si>
  <si>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</si>
  <si>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</si>
  <si>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</si>
  <si>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</si>
  <si>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</si>
  <si>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</si>
  <si>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</si>
  <si>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</si>
  <si>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</si>
  <si>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</si>
  <si>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</si>
  <si>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</si>
  <si>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</si>
  <si>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</si>
  <si>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</si>
  <si>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</si>
  <si>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</si>
  <si>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</si>
  <si>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</si>
  <si>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</si>
  <si>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</si>
  <si>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</si>
  <si>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</si>
  <si>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</si>
  <si>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</si>
  <si>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</si>
  <si>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</si>
  <si>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</si>
  <si>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</si>
  <si>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</si>
  <si>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</si>
  <si>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</si>
  <si>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</si>
  <si>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</si>
  <si>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</si>
  <si>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</si>
  <si>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</si>
  <si>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</si>
  <si>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</si>
  <si>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</si>
  <si>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</si>
  <si>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</si>
  <si>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</si>
  <si>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</si>
  <si>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</si>
  <si>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</si>
  <si>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</si>
  <si>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</si>
  <si>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</si>
  <si>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</si>
  <si>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</si>
  <si>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</si>
  <si>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</si>
  <si>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</si>
  <si>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</si>
  <si>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</si>
  <si>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</si>
  <si>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</si>
  <si>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</si>
  <si>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</si>
  <si>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</si>
  <si>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</si>
  <si>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</si>
  <si>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</si>
  <si>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</si>
  <si>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</si>
  <si>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</si>
  <si>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</si>
  <si>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</si>
  <si>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</si>
  <si>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</si>
  <si>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</si>
  <si>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</si>
  <si>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</si>
  <si>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</si>
  <si>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</si>
  <si>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</si>
  <si>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</si>
  <si>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</si>
  <si>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</si>
  <si>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</si>
  <si>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</si>
  <si>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</si>
  <si>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</si>
  <si>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</si>
  <si>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</si>
  <si>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</si>
  <si>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</si>
  <si>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</si>
  <si>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</si>
  <si>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</si>
  <si>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</si>
  <si>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</si>
  <si>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</si>
  <si>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</si>
  <si>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</si>
  <si>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</si>
  <si>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</si>
  <si>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</si>
  <si>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</si>
  <si>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</si>
  <si>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</si>
  <si>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</si>
  <si>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</si>
  <si>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</si>
  <si>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</si>
  <si>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</si>
  <si>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</si>
  <si>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</si>
  <si>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</si>
  <si>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</si>
  <si>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</si>
  <si>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</si>
  <si>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</si>
  <si>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</si>
  <si>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</si>
  <si>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</si>
  <si>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</si>
  <si>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</si>
  <si>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</si>
  <si>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</si>
  <si>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</si>
  <si>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</si>
  <si>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</si>
  <si>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</si>
  <si>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</si>
  <si>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</si>
  <si>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</si>
  <si>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</si>
  <si>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</si>
  <si>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</si>
  <si>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</si>
  <si>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</si>
  <si>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</si>
  <si>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</si>
  <si>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</si>
  <si>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</si>
  <si>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</si>
  <si>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</si>
  <si>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</si>
  <si>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</si>
  <si>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</si>
  <si>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</si>
  <si>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</si>
  <si>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</si>
  <si>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</si>
  <si>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</si>
  <si>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</si>
  <si>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</si>
  <si>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</si>
  <si>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</si>
  <si>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</si>
  <si>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</si>
  <si>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</si>
  <si>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</si>
  <si>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</si>
  <si>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</si>
  <si>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</si>
  <si>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</si>
  <si>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</si>
  <si>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</si>
  <si>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</si>
  <si>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</si>
  <si>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</si>
  <si>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</si>
  <si>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</si>
  <si>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</si>
  <si>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</si>
  <si>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</si>
  <si>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</si>
  <si>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</si>
  <si>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</si>
  <si>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</si>
  <si>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</si>
  <si>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</si>
  <si>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</si>
  <si>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</si>
  <si>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</si>
  <si>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</si>
  <si>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</si>
  <si>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</si>
  <si>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</si>
  <si>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</si>
  <si>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</si>
  <si>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</si>
  <si>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</si>
  <si>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</si>
  <si>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</si>
  <si>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</si>
  <si>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</si>
  <si>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</si>
  <si>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</si>
  <si>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</si>
  <si>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</si>
  <si>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</si>
  <si>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</si>
  <si>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</si>
  <si>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</si>
  <si>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</si>
  <si>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</si>
  <si>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</si>
  <si>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</si>
  <si>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</si>
  <si>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</si>
  <si>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</si>
  <si>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</si>
  <si>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</si>
  <si>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</si>
  <si>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</si>
  <si>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</si>
  <si>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</si>
  <si>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</si>
  <si>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</si>
  <si>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</si>
  <si>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</si>
  <si>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</si>
  <si>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</si>
  <si>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</si>
  <si>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</si>
  <si>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</si>
  <si>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</si>
  <si>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</si>
  <si>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</si>
  <si>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</si>
  <si>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</si>
  <si>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</si>
  <si>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</si>
  <si>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</si>
  <si>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</si>
  <si>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</si>
  <si>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</si>
  <si>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</si>
  <si>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</si>
  <si>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</si>
  <si>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</si>
  <si>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</si>
  <si>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</si>
  <si>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</si>
  <si>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</si>
  <si>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</si>
  <si>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</si>
  <si>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</si>
  <si>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</si>
  <si>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</si>
  <si>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</si>
  <si>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</si>
  <si>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</si>
  <si>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</si>
  <si>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</si>
  <si>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</si>
  <si>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</si>
  <si>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</si>
  <si>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</si>
  <si>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</si>
  <si>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</si>
  <si>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</si>
  <si>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</si>
  <si>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</si>
  <si>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</si>
  <si>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</si>
  <si>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</si>
  <si>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</si>
  <si>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</si>
  <si>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</si>
  <si>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</si>
  <si>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</si>
  <si>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</si>
  <si>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</si>
  <si>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</si>
  <si>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</si>
  <si>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</si>
  <si>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</si>
  <si>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</si>
  <si>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</si>
  <si>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</si>
  <si>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</si>
  <si>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</si>
  <si>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</si>
  <si>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</si>
  <si>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</si>
  <si>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</si>
  <si>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</si>
  <si>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</si>
  <si>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</si>
  <si>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</si>
  <si>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</si>
  <si>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</si>
  <si>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</si>
  <si>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</si>
  <si>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</si>
  <si>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</si>
  <si>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</si>
  <si>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</si>
  <si>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</si>
  <si>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</si>
  <si>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</si>
  <si>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</si>
  <si>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</si>
  <si>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</si>
  <si>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</si>
  <si>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</si>
  <si>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</si>
  <si>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</si>
  <si>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</si>
  <si>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</si>
  <si>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</si>
  <si>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</si>
  <si>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</si>
  <si>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</si>
  <si>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</si>
  <si>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</si>
  <si>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</si>
  <si>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</si>
  <si>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</si>
  <si>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</si>
  <si>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</si>
  <si>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</si>
  <si>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</si>
  <si>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</si>
  <si>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</si>
  <si>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</si>
  <si>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</si>
  <si>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</si>
  <si>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</si>
  <si>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</si>
  <si>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</si>
  <si>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</si>
  <si>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</si>
  <si>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</si>
  <si>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</si>
  <si>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</si>
  <si>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</si>
  <si>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</si>
  <si>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</si>
  <si>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</si>
  <si>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</si>
  <si>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</si>
  <si>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</si>
  <si>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</si>
  <si>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</si>
  <si>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</si>
  <si>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</si>
  <si>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</si>
  <si>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</si>
  <si>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</si>
  <si>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</si>
  <si>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</si>
  <si>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</si>
  <si>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</si>
  <si>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</si>
  <si>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</si>
  <si>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</si>
  <si>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</si>
  <si>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</si>
  <si>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</si>
  <si>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</si>
  <si>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</si>
  <si>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</si>
  <si>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</si>
  <si>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</si>
  <si>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</si>
  <si>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</si>
  <si>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</si>
  <si>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</si>
  <si>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</si>
  <si>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</si>
  <si>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</si>
  <si>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</si>
  <si>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</si>
  <si>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</si>
  <si>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</si>
  <si>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</si>
  <si>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</si>
  <si>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</si>
  <si>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</si>
  <si>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</si>
  <si>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</si>
  <si>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</si>
  <si>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</si>
  <si>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</si>
  <si>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</si>
  <si>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</si>
  <si>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</si>
  <si>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</si>
  <si>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</si>
  <si>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</si>
  <si>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</si>
  <si>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</si>
  <si>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</si>
  <si>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</si>
  <si>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</si>
  <si>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</si>
  <si>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</si>
  <si>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</si>
  <si>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</si>
  <si>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</si>
  <si>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</si>
  <si>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</si>
  <si>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</si>
  <si>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</si>
  <si>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</si>
  <si>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</si>
  <si>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</si>
  <si>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</si>
  <si>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</si>
  <si>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</si>
  <si>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</si>
  <si>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</si>
  <si>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</si>
  <si>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</si>
  <si>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</si>
  <si>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</si>
  <si>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</si>
  <si>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</si>
  <si>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</si>
  <si>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</si>
  <si>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</si>
  <si>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</si>
  <si>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</si>
  <si>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</si>
  <si>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</si>
  <si>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</si>
  <si>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</si>
  <si>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</si>
  <si>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</si>
  <si>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</si>
  <si>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</si>
  <si>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</si>
  <si>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</si>
  <si>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</si>
  <si>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</si>
  <si>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</si>
  <si>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</si>
  <si>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</si>
  <si>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</si>
  <si>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</si>
  <si>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</si>
  <si>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</si>
  <si>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</si>
  <si>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</si>
  <si>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</si>
  <si>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</si>
  <si>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</si>
  <si>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</si>
  <si>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</si>
  <si>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</si>
  <si>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</si>
  <si>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</si>
  <si>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</si>
  <si>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</si>
  <si>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</si>
  <si>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</si>
  <si>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</si>
  <si>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</si>
  <si>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</si>
  <si>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</si>
  <si>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</si>
  <si>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</si>
  <si>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</si>
  <si>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</si>
  <si>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</si>
  <si>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</si>
  <si>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</si>
  <si>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</si>
  <si>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</si>
  <si>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</si>
  <si>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</si>
  <si>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</si>
  <si>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</si>
  <si>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</si>
  <si>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</si>
  <si>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</si>
  <si>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</si>
  <si>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</si>
  <si>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</si>
  <si>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</si>
  <si>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</si>
  <si>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</si>
  <si>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</si>
  <si>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</si>
  <si>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</si>
  <si>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</si>
  <si>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</si>
  <si>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</si>
  <si>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</si>
  <si>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</si>
  <si>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</si>
  <si>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</si>
  <si>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</si>
  <si>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</si>
  <si>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</si>
  <si>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</si>
  <si>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</si>
  <si>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</si>
  <si>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</si>
  <si>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</si>
  <si>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</si>
  <si>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</si>
  <si>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</si>
  <si>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</si>
  <si>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</si>
  <si>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</si>
  <si>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</si>
  <si>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</si>
  <si>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</si>
  <si>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</si>
  <si>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</si>
  <si>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</si>
  <si>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</si>
  <si>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</si>
  <si>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</si>
  <si>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</si>
  <si>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</si>
  <si>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</si>
  <si>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</si>
  <si>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</si>
  <si>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</si>
  <si>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</si>
  <si>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</si>
  <si>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</si>
  <si>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</si>
  <si>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</si>
  <si>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</si>
  <si>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</si>
  <si>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</si>
  <si>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</si>
  <si>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</si>
  <si>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</si>
  <si>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</si>
  <si>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</si>
  <si>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</si>
  <si>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</si>
  <si>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</si>
  <si>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</si>
  <si>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</si>
  <si>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</si>
  <si>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</si>
  <si>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</si>
  <si>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</si>
  <si>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</si>
  <si>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</si>
  <si>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</si>
  <si>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</si>
  <si>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</si>
  <si>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</si>
  <si>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</si>
  <si>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</si>
  <si>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</si>
  <si>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</si>
  <si>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</si>
  <si>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</si>
  <si>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</si>
  <si>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</si>
  <si>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</si>
  <si>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</si>
  <si>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</si>
  <si>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</si>
  <si>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</si>
  <si>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</si>
  <si>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</si>
  <si>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</si>
  <si>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</si>
  <si>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</si>
  <si>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</si>
  <si>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</si>
  <si>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</si>
  <si>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</si>
  <si>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</si>
  <si>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</si>
  <si>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</si>
  <si>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</si>
  <si>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</si>
  <si>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</si>
  <si>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</si>
  <si>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</si>
  <si>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</si>
  <si>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</si>
  <si>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</si>
  <si>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</si>
  <si>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</si>
  <si>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</si>
  <si>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</si>
  <si>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</si>
  <si>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</si>
  <si>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</si>
  <si>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</si>
  <si>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</si>
  <si>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</si>
  <si>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</si>
  <si>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</si>
  <si>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</si>
  <si>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</si>
  <si>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</si>
  <si>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</si>
  <si>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</si>
  <si>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</si>
  <si>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</si>
  <si>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</si>
  <si>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</si>
  <si>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</si>
  <si>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</si>
  <si>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</si>
  <si>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</si>
  <si>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</si>
  <si>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</si>
  <si>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</si>
  <si>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</si>
  <si>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</si>
  <si>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</si>
  <si>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</si>
  <si>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</si>
  <si>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</si>
  <si>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</si>
  <si>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</si>
  <si>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</si>
  <si>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</si>
  <si>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</si>
  <si>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</si>
  <si>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</si>
  <si>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</si>
  <si>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</si>
  <si>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</si>
  <si>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</si>
  <si>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</si>
  <si>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</si>
  <si>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</si>
  <si>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</si>
  <si>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</si>
  <si>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</si>
  <si>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</si>
  <si>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</si>
  <si>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</si>
  <si>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</si>
  <si>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</si>
  <si>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</si>
  <si>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</si>
  <si>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</si>
  <si>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</si>
  <si>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</si>
  <si>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</si>
  <si>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</si>
  <si>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</si>
  <si>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</si>
  <si>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</si>
  <si>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</si>
  <si>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</si>
  <si>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</si>
  <si>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</si>
  <si>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</si>
  <si>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</si>
  <si>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</si>
  <si>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</si>
  <si>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</si>
  <si>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</si>
  <si>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</si>
  <si>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</si>
  <si>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</si>
  <si>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</si>
  <si>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</si>
  <si>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</si>
  <si>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</si>
  <si>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</si>
  <si>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</si>
  <si>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</si>
  <si>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</si>
  <si>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</si>
  <si>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</si>
  <si>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</si>
  <si>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</si>
  <si>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</si>
  <si>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</si>
  <si>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</si>
  <si>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</si>
  <si>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</si>
  <si>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</si>
  <si>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</si>
  <si>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</si>
  <si>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</si>
  <si>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</si>
  <si>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</si>
  <si>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</si>
  <si>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</si>
  <si>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</si>
  <si>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</si>
  <si>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</si>
  <si>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</si>
  <si>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</si>
  <si>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</si>
  <si>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</si>
  <si>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</si>
  <si>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</si>
  <si>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</si>
  <si>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</si>
  <si>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</si>
  <si>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</si>
  <si>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</si>
  <si>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</si>
  <si>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</si>
  <si>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</si>
  <si>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</si>
  <si>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</si>
  <si>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</si>
  <si>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</si>
  <si>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</si>
  <si>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</si>
  <si>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</si>
  <si>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</si>
  <si>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</si>
  <si>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</si>
  <si>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</si>
  <si>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</si>
  <si>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</si>
  <si>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</si>
  <si>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</si>
  <si>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</si>
  <si>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</si>
  <si>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</si>
  <si>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</si>
  <si>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</si>
  <si>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</si>
  <si>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</si>
  <si>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</si>
  <si>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</si>
  <si>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</si>
  <si>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</si>
  <si>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</si>
  <si>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</si>
  <si>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</si>
  <si>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</si>
  <si>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</si>
  <si>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</si>
  <si>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</si>
  <si>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</si>
  <si>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</si>
  <si>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</si>
  <si>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</si>
  <si>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</si>
  <si>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</si>
  <si>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</si>
  <si>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</si>
  <si>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</si>
  <si>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</si>
  <si>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</si>
  <si>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</si>
  <si>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</si>
  <si>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</si>
  <si>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</si>
  <si>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</si>
  <si>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</si>
  <si>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</si>
  <si>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</si>
  <si>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</si>
  <si>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</si>
  <si>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</si>
  <si>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</si>
  <si>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</si>
  <si>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</si>
  <si>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</si>
  <si>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</si>
  <si>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</si>
  <si>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</si>
  <si>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</si>
  <si>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</si>
  <si>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</si>
  <si>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</si>
  <si>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</si>
  <si>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</si>
  <si>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</si>
  <si>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</si>
  <si>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</si>
  <si>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</si>
  <si>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</si>
  <si>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</si>
  <si>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</si>
  <si>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</si>
  <si>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</si>
  <si>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</si>
  <si>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</si>
  <si>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</si>
  <si>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</si>
  <si>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</si>
  <si>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</si>
  <si>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</si>
  <si>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</si>
  <si>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</si>
  <si>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</si>
  <si>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</si>
  <si>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</si>
  <si>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</si>
  <si>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</si>
  <si>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</si>
  <si>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</si>
  <si>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</si>
  <si>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</si>
  <si>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</si>
  <si>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</si>
  <si>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</si>
  <si>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</si>
  <si>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</si>
  <si>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</si>
  <si>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</si>
  <si>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</si>
  <si>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</si>
  <si>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</si>
  <si>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</si>
  <si>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</si>
  <si>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</si>
  <si>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</si>
  <si>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</si>
  <si>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</si>
  <si>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</si>
  <si>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</si>
  <si>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</si>
  <si>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</si>
  <si>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</si>
  <si>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</si>
  <si>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</si>
  <si>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</si>
  <si>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</si>
  <si>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</si>
  <si>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</si>
  <si>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</si>
  <si>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</si>
  <si>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</si>
  <si>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</si>
  <si>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</si>
  <si>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</si>
  <si>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</si>
  <si>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</si>
  <si>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</si>
  <si>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</si>
  <si>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</si>
  <si>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</si>
  <si>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</si>
  <si>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</si>
  <si>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</si>
  <si>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</si>
  <si>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</si>
  <si>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</si>
  <si>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</si>
  <si>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</si>
  <si>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</si>
  <si>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</si>
  <si>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</si>
  <si>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</si>
  <si>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</si>
  <si>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</si>
  <si>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</si>
  <si>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</si>
  <si>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</si>
  <si>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</si>
  <si>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</si>
  <si>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</si>
  <si>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</si>
  <si>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</si>
  <si>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</si>
  <si>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</si>
  <si>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</si>
  <si>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</si>
  <si>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</si>
  <si>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</si>
  <si>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</si>
  <si>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</si>
  <si>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</si>
  <si>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</si>
  <si>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</si>
  <si>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</si>
  <si>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</si>
  <si>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</si>
  <si>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</si>
  <si>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</si>
  <si>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</si>
  <si>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</si>
  <si>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</si>
  <si>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</si>
  <si>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</si>
  <si>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</si>
  <si>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</si>
  <si>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</si>
  <si>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</si>
  <si>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</si>
  <si>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</si>
  <si>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</si>
  <si>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</si>
  <si>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</si>
  <si>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</si>
  <si>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</si>
  <si>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</si>
  <si>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</si>
  <si>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</si>
  <si>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</si>
  <si>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</si>
  <si>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</si>
  <si>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</si>
  <si>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</si>
  <si>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</si>
  <si>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</si>
  <si>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</si>
  <si>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</si>
  <si>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</si>
  <si>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</si>
  <si>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</si>
  <si>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</si>
  <si>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</si>
  <si>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</si>
  <si>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</si>
  <si>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</si>
  <si>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</si>
  <si>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</si>
  <si>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</si>
  <si>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</si>
  <si>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</si>
  <si>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</si>
  <si>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</si>
  <si>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</si>
  <si>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</si>
  <si>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</si>
  <si>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</si>
  <si>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</si>
  <si>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</si>
  <si>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</si>
  <si>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</si>
  <si>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</si>
  <si>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</si>
  <si>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</si>
  <si>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</si>
  <si>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</si>
  <si>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</si>
  <si>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</si>
  <si>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</si>
  <si>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</si>
  <si>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</si>
  <si>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</si>
  <si>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</si>
  <si>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</si>
  <si>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</si>
  <si>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</si>
  <si>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</si>
  <si>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</si>
  <si>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</si>
  <si>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</si>
  <si>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</si>
  <si>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</si>
  <si>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</si>
  <si>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</si>
  <si>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</si>
  <si>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</si>
  <si>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</si>
  <si>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</si>
  <si>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</si>
  <si>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</si>
  <si>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</si>
  <si>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</si>
  <si>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</si>
  <si>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</si>
  <si>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</si>
  <si>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</si>
  <si>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</si>
  <si>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</si>
  <si>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</si>
  <si>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</si>
  <si>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</si>
  <si>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</si>
  <si>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</si>
  <si>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</si>
  <si>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</si>
  <si>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</si>
  <si>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</si>
  <si>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</si>
  <si>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</si>
  <si>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</si>
  <si>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</si>
  <si>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</si>
  <si>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</si>
  <si>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</si>
  <si>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</si>
  <si>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</si>
  <si>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</si>
  <si>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</si>
  <si>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</si>
  <si>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</si>
  <si>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</si>
  <si>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</si>
  <si>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</si>
  <si>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</si>
  <si>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</si>
  <si>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</si>
  <si>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</si>
  <si>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</si>
  <si>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</si>
  <si>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</si>
  <si>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</si>
  <si>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</si>
  <si>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</si>
  <si>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</si>
  <si>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</si>
  <si>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</si>
  <si>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</si>
  <si>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</si>
  <si>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</si>
  <si>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</si>
  <si>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</si>
  <si>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</si>
  <si>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</si>
  <si>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</si>
  <si>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</si>
  <si>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</si>
  <si>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</si>
  <si>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</si>
  <si>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</si>
  <si>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</si>
  <si>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</si>
  <si>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</si>
  <si>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</si>
  <si>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</si>
  <si>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</si>
  <si>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</si>
  <si>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</si>
  <si>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</si>
  <si>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</si>
  <si>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</si>
  <si>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</si>
  <si>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</si>
  <si>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</si>
  <si>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</si>
  <si>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</si>
  <si>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</si>
  <si>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</si>
  <si>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</si>
  <si>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</si>
  <si>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</si>
  <si>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</si>
  <si>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</si>
  <si>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</si>
  <si>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</si>
  <si>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</si>
  <si>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</si>
  <si>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</si>
  <si>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</si>
  <si>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</si>
  <si>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</si>
  <si>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</si>
  <si>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</si>
  <si>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</si>
  <si>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</si>
  <si>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</si>
  <si>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</si>
  <si>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</si>
  <si>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</si>
  <si>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</si>
  <si>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</si>
  <si>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</si>
  <si>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</si>
  <si>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</si>
  <si>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</si>
  <si>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</si>
  <si>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</si>
  <si>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</si>
  <si>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</si>
  <si>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</si>
  <si>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</si>
  <si>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</si>
  <si>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</si>
  <si>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</si>
  <si>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</si>
  <si>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</si>
  <si>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</si>
  <si>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</si>
  <si>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</si>
  <si>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</si>
  <si>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</si>
  <si>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</si>
  <si>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</si>
  <si>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</si>
  <si>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</si>
  <si>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</si>
  <si>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</si>
  <si>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</si>
  <si>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</si>
  <si>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</si>
  <si>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</si>
  <si>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</si>
  <si>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</si>
  <si>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</si>
  <si>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</si>
  <si>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</si>
  <si>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</si>
  <si>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</si>
  <si>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</si>
  <si>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</si>
  <si>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</si>
  <si>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</si>
  <si>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</si>
  <si>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</si>
  <si>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</si>
  <si>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</si>
  <si>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</si>
  <si>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</si>
  <si>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</si>
  <si>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</si>
  <si>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</si>
  <si>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</si>
  <si>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</si>
  <si>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</si>
  <si>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</si>
  <si>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</si>
  <si>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</si>
  <si>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</si>
  <si>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</si>
  <si>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</si>
  <si>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</si>
  <si>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</si>
  <si>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</si>
  <si>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</si>
  <si>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</si>
  <si>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</si>
  <si>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</si>
  <si>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</si>
  <si>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</si>
  <si>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</si>
  <si>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</si>
  <si>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</si>
  <si>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</si>
  <si>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</si>
  <si>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</si>
  <si>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</si>
  <si>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</si>
  <si>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</si>
  <si>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</si>
  <si>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</si>
  <si>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</si>
  <si>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</si>
  <si>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</si>
  <si>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</si>
  <si>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</si>
  <si>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</si>
  <si>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</si>
  <si>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</si>
  <si>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</si>
  <si>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</si>
  <si>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</si>
  <si>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</si>
  <si>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</si>
  <si>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</si>
  <si>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</si>
  <si>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</si>
  <si>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</si>
  <si>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</si>
  <si>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</si>
  <si>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</si>
  <si>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</si>
  <si>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</si>
  <si>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</si>
  <si>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</si>
  <si>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</si>
  <si>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</si>
  <si>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</si>
  <si>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</si>
  <si>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</si>
  <si>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</si>
  <si>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</si>
  <si>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</si>
  <si>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</si>
  <si>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</si>
  <si>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</si>
  <si>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</si>
  <si>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</si>
  <si>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</si>
  <si>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</si>
  <si>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</si>
  <si>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</si>
  <si>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</si>
  <si>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</si>
  <si>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</si>
  <si>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</si>
  <si>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</si>
  <si>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</si>
  <si>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</si>
  <si>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</si>
  <si>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</si>
  <si>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</si>
  <si>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</si>
  <si>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</si>
  <si>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</si>
  <si>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</si>
  <si>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</si>
  <si>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</si>
  <si>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</si>
  <si>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</si>
  <si>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</si>
  <si>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</si>
  <si>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</si>
  <si>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</si>
  <si>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</si>
  <si>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</si>
  <si>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</si>
  <si>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</si>
  <si>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</si>
  <si>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</si>
  <si>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</si>
  <si>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</si>
  <si>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</si>
  <si>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</si>
  <si>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</si>
  <si>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</si>
  <si>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</si>
  <si>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</si>
  <si>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</si>
  <si>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</si>
  <si>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</si>
  <si>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</si>
  <si>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</si>
  <si>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</si>
  <si>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</si>
  <si>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</si>
  <si>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</si>
  <si>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</si>
  <si>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</si>
  <si>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</si>
  <si>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</si>
  <si>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</si>
  <si>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</si>
  <si>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</si>
  <si>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</si>
  <si>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</si>
  <si>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</si>
  <si>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</si>
  <si>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</si>
  <si>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</si>
  <si>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</si>
  <si>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</si>
  <si>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</si>
  <si>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</si>
  <si>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</si>
  <si>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</si>
  <si>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</si>
  <si>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</si>
  <si>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</si>
  <si>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</si>
  <si>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</si>
  <si>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</si>
  <si>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</si>
  <si>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</si>
  <si>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</si>
  <si>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</si>
  <si>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</si>
  <si>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</si>
  <si>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</si>
  <si>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</si>
  <si>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</si>
  <si>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</si>
  <si>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</si>
  <si>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</si>
  <si>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</si>
  <si>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</si>
  <si>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</si>
  <si>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</si>
  <si>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</si>
  <si>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</si>
  <si>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</si>
  <si>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</si>
  <si>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</si>
  <si>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</si>
  <si>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</si>
  <si>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</si>
  <si>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</si>
  <si>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</si>
  <si>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</si>
  <si>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</si>
  <si>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</si>
  <si>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</si>
  <si>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</si>
  <si>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</si>
  <si>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</si>
  <si>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</si>
  <si>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</si>
  <si>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</si>
  <si>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</si>
  <si>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</si>
  <si>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</si>
  <si>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</si>
  <si>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</si>
  <si>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</si>
  <si>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</si>
  <si>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</si>
  <si>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</si>
  <si>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</si>
  <si>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</si>
  <si>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</si>
  <si>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</si>
  <si>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</si>
  <si>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</si>
  <si>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</si>
  <si>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</si>
  <si>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</si>
  <si>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</si>
  <si>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</si>
  <si>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</si>
  <si>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</si>
  <si>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</si>
  <si>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</si>
  <si>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</si>
  <si>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</si>
  <si>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</si>
  <si>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</si>
  <si>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</si>
  <si>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</si>
  <si>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</si>
  <si>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</si>
  <si>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</si>
  <si>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</si>
  <si>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</si>
  <si>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</si>
  <si>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</si>
  <si>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</si>
  <si>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</si>
  <si>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</si>
  <si>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</si>
  <si>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</si>
  <si>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</si>
  <si>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</si>
  <si>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</si>
  <si>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</si>
  <si>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</si>
  <si>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</si>
  <si>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</si>
  <si>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</si>
  <si>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</si>
  <si>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</si>
  <si>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</si>
  <si>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</si>
  <si>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</si>
  <si>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</si>
  <si>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</si>
  <si>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</si>
  <si>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</si>
  <si>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</si>
  <si>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</si>
  <si>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</si>
  <si>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</si>
  <si>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</si>
  <si>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</si>
  <si>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</si>
  <si>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</si>
  <si>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</si>
  <si>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</si>
  <si>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</si>
  <si>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</si>
  <si>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</si>
  <si>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</si>
  <si>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</si>
  <si>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</si>
  <si>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</si>
  <si>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</si>
  <si>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</si>
  <si>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</si>
  <si>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</si>
  <si>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</si>
  <si>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</si>
  <si>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</si>
  <si>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</si>
  <si>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</si>
  <si>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</si>
  <si>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</si>
  <si>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</si>
  <si>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</si>
  <si>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</si>
  <si>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</si>
  <si>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</si>
  <si>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</si>
  <si>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</si>
  <si>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</si>
  <si>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</si>
  <si>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</si>
  <si>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</si>
  <si>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</si>
  <si>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</si>
  <si>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</si>
  <si>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</si>
  <si>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</si>
  <si>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</si>
  <si>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</si>
  <si>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</si>
  <si>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</si>
  <si>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</si>
  <si>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</si>
  <si>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</si>
  <si>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</si>
  <si>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</si>
  <si>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</si>
  <si>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</si>
  <si>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</si>
  <si>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</si>
  <si>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</si>
  <si>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</si>
  <si>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</si>
  <si>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</si>
  <si>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</si>
  <si>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</si>
  <si>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</si>
  <si>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</si>
  <si>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</si>
  <si>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</si>
  <si>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</si>
  <si>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</si>
  <si>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</si>
  <si>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</si>
  <si>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</si>
  <si>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</si>
  <si>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</si>
  <si>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</si>
  <si>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</si>
  <si>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</si>
  <si>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</si>
  <si>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</si>
  <si>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</si>
  <si>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</si>
  <si>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</si>
  <si>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</si>
  <si>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</si>
  <si>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</si>
  <si>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</si>
  <si>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</si>
  <si>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</si>
  <si>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</si>
  <si>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</si>
  <si>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</si>
  <si>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</si>
  <si>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</si>
  <si>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</si>
  <si>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</si>
  <si>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</si>
  <si>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</si>
  <si>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</si>
  <si>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</si>
  <si>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</si>
  <si>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</si>
  <si>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</si>
  <si>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</si>
  <si>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</si>
  <si>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</si>
  <si>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</si>
  <si>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</si>
  <si>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</si>
  <si>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</si>
  <si>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</si>
  <si>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</si>
  <si>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</si>
  <si>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</si>
  <si>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</si>
  <si>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</si>
  <si>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</si>
  <si>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</si>
  <si>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</si>
  <si>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</si>
  <si>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</si>
  <si>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</si>
  <si>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</si>
  <si>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</si>
  <si>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</si>
  <si>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</si>
  <si>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</si>
  <si>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</si>
  <si>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</si>
  <si>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</si>
  <si>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</si>
  <si>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</si>
  <si>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</si>
  <si>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</si>
  <si>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</si>
  <si>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</si>
  <si>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</si>
  <si>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</si>
  <si>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</si>
  <si>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</si>
  <si>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</si>
  <si>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</si>
  <si>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</si>
  <si>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</si>
  <si>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</si>
  <si>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</si>
  <si>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</si>
  <si>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</si>
  <si>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</si>
  <si>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</si>
  <si>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</si>
  <si>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</si>
  <si>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</si>
  <si>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</si>
  <si>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</si>
  <si>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</si>
  <si>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</si>
  <si>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</si>
  <si>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</si>
  <si>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</si>
  <si>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</si>
  <si>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</si>
  <si>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</si>
  <si>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</si>
  <si>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</si>
  <si>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</si>
  <si>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</si>
  <si>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</si>
  <si>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</si>
  <si>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</si>
  <si>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</si>
  <si>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</si>
  <si>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</si>
  <si>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</si>
  <si>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</si>
  <si>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</si>
  <si>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</si>
  <si>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</si>
  <si>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</si>
  <si>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</si>
  <si>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</si>
  <si>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</si>
  <si>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</si>
  <si>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</si>
  <si>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</si>
  <si>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</si>
  <si>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</si>
  <si>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</si>
  <si>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</si>
  <si>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</si>
  <si>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</si>
  <si>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</si>
  <si>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</si>
  <si>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</si>
  <si>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</si>
  <si>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</si>
  <si>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</si>
  <si>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</si>
  <si>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</si>
  <si>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</si>
  <si>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</si>
  <si>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</si>
  <si>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</si>
  <si>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</si>
  <si>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</si>
  <si>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</si>
  <si>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</si>
  <si>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</si>
  <si>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</si>
  <si>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</si>
  <si>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</si>
  <si>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</si>
  <si>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</si>
  <si>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</si>
  <si>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</si>
  <si>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</si>
  <si>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</si>
  <si>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</si>
  <si>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</si>
  <si>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</si>
  <si>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</si>
  <si>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</si>
  <si>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</si>
  <si>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</si>
  <si>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</si>
  <si>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</si>
  <si>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</si>
  <si>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</si>
  <si>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</si>
  <si>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</si>
  <si>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</si>
  <si>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</si>
  <si>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</si>
  <si>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</si>
  <si>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</si>
  <si>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</si>
  <si>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</si>
  <si>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</si>
  <si>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</si>
  <si>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</si>
  <si>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</si>
  <si>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</si>
  <si>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</si>
  <si>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</si>
  <si>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</si>
  <si>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</si>
  <si>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</si>
  <si>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</si>
  <si>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</si>
  <si>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</si>
  <si>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</si>
  <si>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</si>
  <si>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</si>
  <si>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</si>
  <si>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</si>
  <si>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</si>
  <si>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</si>
  <si>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</si>
  <si>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</si>
  <si>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</si>
  <si>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</si>
  <si>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</si>
  <si>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</si>
  <si>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</si>
  <si>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</si>
  <si>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</si>
  <si>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</si>
  <si>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</si>
  <si>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</si>
  <si>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</si>
  <si>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</si>
  <si>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</si>
  <si>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</si>
  <si>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</si>
  <si>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</si>
  <si>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</si>
  <si>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</si>
  <si>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</si>
  <si>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</si>
  <si>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</si>
  <si>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</si>
  <si>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</si>
  <si>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</si>
  <si>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</si>
  <si>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</si>
  <si>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</si>
  <si>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</si>
  <si>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</si>
  <si>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</si>
  <si>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</si>
  <si>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</si>
  <si>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</si>
  <si>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</si>
  <si>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</si>
  <si>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</si>
  <si>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</si>
  <si>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</si>
  <si>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</si>
  <si>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</si>
  <si>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</si>
  <si>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</si>
  <si>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</si>
  <si>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</si>
  <si>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</si>
  <si>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</si>
  <si>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</si>
  <si>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</si>
  <si>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</si>
  <si>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</si>
  <si>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</si>
  <si>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</si>
  <si>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</si>
  <si>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</si>
  <si>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</si>
  <si>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</si>
  <si>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</si>
  <si>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</si>
  <si>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</si>
  <si>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</si>
  <si>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</si>
  <si>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</si>
  <si>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</si>
  <si>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</si>
  <si>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</si>
  <si>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</si>
  <si>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</si>
  <si>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</si>
  <si>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</si>
  <si>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</si>
  <si>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</si>
  <si>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</si>
  <si>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</si>
  <si>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</si>
  <si>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</si>
  <si>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</si>
  <si>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</si>
  <si>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</si>
  <si>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</si>
  <si>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</si>
  <si>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</si>
  <si>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</si>
  <si>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</si>
  <si>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</si>
  <si>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</si>
  <si>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</si>
  <si>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</si>
  <si>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</si>
  <si>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</si>
  <si>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</si>
  <si>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</si>
  <si>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</si>
  <si>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</si>
  <si>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</si>
  <si>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</si>
  <si>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</si>
  <si>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</si>
  <si>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</si>
  <si>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</si>
  <si>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</si>
  <si>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</si>
  <si>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</si>
  <si>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</si>
  <si>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</si>
  <si>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</si>
  <si>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</si>
  <si>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</si>
  <si>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</si>
  <si>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</si>
  <si>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</si>
  <si>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</si>
  <si>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</si>
  <si>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</si>
  <si>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</si>
  <si>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</si>
  <si>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</si>
  <si>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</si>
  <si>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</si>
  <si>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</si>
  <si>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</si>
  <si>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</si>
  <si>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</si>
  <si>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</si>
  <si>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</si>
  <si>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</si>
  <si>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</si>
  <si>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</si>
  <si>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</si>
  <si>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</si>
  <si>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</si>
  <si>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</si>
  <si>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</si>
  <si>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</si>
  <si>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</si>
  <si>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</si>
  <si>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</si>
  <si>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</si>
  <si>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</si>
  <si>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</si>
  <si>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</si>
  <si>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</si>
  <si>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</si>
  <si>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</si>
  <si>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</si>
  <si>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</si>
  <si>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</si>
  <si>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</si>
  <si>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</si>
  <si>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</si>
  <si>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</si>
  <si>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</si>
  <si>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</si>
  <si>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</si>
  <si>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</si>
  <si>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</si>
  <si>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</si>
  <si>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</si>
  <si>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</si>
  <si>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</si>
  <si>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</si>
  <si>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</si>
  <si>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</si>
  <si>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</si>
  <si>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</si>
  <si>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</si>
  <si>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</si>
  <si>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</si>
  <si>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</si>
  <si>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</si>
  <si>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</si>
  <si>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</si>
  <si>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</si>
  <si>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</si>
  <si>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</si>
  <si>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</si>
  <si>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</si>
  <si>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</si>
  <si>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</si>
  <si>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</si>
  <si>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</si>
  <si>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</si>
  <si>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</si>
  <si>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</si>
  <si>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</si>
  <si>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</si>
  <si>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</si>
  <si>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</si>
  <si>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</si>
  <si>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</si>
  <si>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</si>
  <si>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</si>
  <si>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</si>
  <si>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</si>
  <si>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</si>
  <si>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</si>
  <si>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</si>
  <si>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</si>
  <si>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</si>
  <si>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</si>
  <si>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</si>
  <si>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</si>
  <si>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</si>
  <si>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</si>
  <si>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</si>
  <si>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</si>
  <si>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</si>
  <si>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</si>
  <si>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</si>
  <si>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</si>
  <si>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</si>
  <si>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</si>
  <si>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</si>
  <si>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</si>
  <si>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</si>
  <si>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</si>
  <si>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</si>
  <si>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</si>
  <si>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</si>
  <si>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</si>
  <si>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</si>
  <si>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</si>
  <si>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</si>
  <si>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</si>
  <si>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</si>
  <si>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</si>
  <si>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</si>
  <si>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</si>
  <si>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</si>
  <si>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</si>
  <si>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</si>
  <si>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</si>
  <si>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</si>
  <si>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</si>
  <si>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</si>
  <si>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</si>
  <si>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</si>
  <si>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</si>
  <si>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</si>
  <si>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</si>
  <si>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</si>
  <si>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</si>
  <si>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</si>
  <si>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</si>
  <si>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</si>
  <si>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</si>
  <si>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</si>
  <si>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</si>
  <si>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</si>
  <si>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</si>
  <si>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</si>
  <si>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</si>
  <si>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</si>
  <si>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</si>
  <si>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</si>
  <si>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</si>
  <si>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</si>
  <si>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</si>
  <si>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</si>
  <si>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</si>
  <si>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</si>
  <si>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</si>
  <si>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</si>
  <si>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</si>
  <si>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</si>
  <si>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</si>
  <si>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</si>
  <si>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</si>
  <si>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</si>
  <si>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</si>
  <si>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</si>
  <si>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</si>
  <si>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</si>
  <si>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</si>
  <si>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</si>
  <si>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</si>
  <si>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</si>
  <si>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</si>
  <si>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</si>
  <si>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</si>
  <si>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</si>
  <si>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</si>
  <si>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</si>
  <si>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</si>
  <si>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</si>
  <si>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</si>
  <si>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</si>
  <si>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</si>
  <si>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</si>
  <si>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</si>
  <si>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</si>
  <si>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</si>
  <si>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</si>
  <si>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</si>
  <si>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</si>
  <si>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</si>
  <si>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</si>
  <si>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</si>
  <si>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</si>
  <si>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</si>
  <si>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</si>
  <si>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</si>
  <si>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</si>
  <si>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</si>
  <si>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</si>
  <si>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</si>
  <si>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</si>
  <si>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</si>
  <si>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</si>
  <si>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</si>
  <si>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</si>
  <si>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</si>
  <si>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</si>
  <si>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</si>
  <si>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</si>
  <si>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</si>
  <si>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</si>
  <si>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</si>
  <si>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</si>
  <si>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</si>
  <si>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</si>
  <si>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</si>
  <si>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</si>
  <si>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</si>
  <si>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</si>
  <si>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</si>
  <si>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</si>
  <si>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</si>
  <si>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</si>
  <si>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</si>
  <si>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</si>
  <si>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</si>
  <si>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</si>
  <si>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</si>
  <si>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</si>
  <si>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</si>
  <si>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</si>
  <si>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</si>
  <si>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</si>
  <si>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</si>
  <si>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</si>
  <si>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</si>
  <si>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</si>
  <si>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</si>
  <si>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</si>
  <si>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</si>
  <si>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</si>
  <si>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</si>
  <si>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</si>
  <si>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</si>
  <si>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</si>
  <si>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</si>
  <si>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</si>
  <si>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</si>
  <si>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</si>
  <si>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</si>
  <si>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</si>
  <si>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</si>
  <si>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</si>
  <si>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</si>
  <si>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</si>
  <si>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</si>
  <si>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</si>
  <si>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</si>
  <si>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</si>
  <si>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</si>
  <si>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</si>
  <si>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</si>
  <si>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</si>
  <si>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</si>
  <si>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</si>
  <si>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</si>
  <si>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</si>
  <si>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</si>
  <si>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</si>
  <si>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</si>
  <si>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</si>
  <si>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</si>
  <si>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</si>
  <si>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</si>
  <si>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</si>
  <si>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</si>
  <si>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</si>
  <si>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</si>
  <si>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</si>
  <si>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</si>
  <si>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</si>
  <si>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</si>
  <si>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</si>
  <si>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</si>
  <si>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</si>
  <si>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</si>
  <si>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</si>
  <si>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</si>
  <si>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</si>
  <si>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</si>
  <si>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</si>
  <si>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</si>
  <si>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</si>
  <si>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</si>
  <si>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</si>
  <si>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</si>
  <si>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</si>
  <si>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</si>
  <si>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</si>
  <si>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</si>
  <si>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</si>
  <si>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</si>
  <si>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</si>
  <si>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</si>
  <si>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</si>
  <si>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</si>
  <si>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</si>
  <si>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</si>
  <si>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</si>
  <si>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</si>
  <si>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</si>
  <si>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</si>
  <si>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</si>
  <si>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</si>
  <si>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</si>
  <si>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</si>
  <si>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</si>
  <si>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</si>
  <si>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</si>
  <si>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</si>
  <si>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</si>
  <si>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</si>
  <si>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</si>
  <si>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</si>
  <si>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</si>
  <si>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</si>
  <si>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</si>
  <si>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</si>
  <si>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</si>
  <si>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</si>
  <si>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</si>
  <si>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</si>
  <si>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</si>
  <si>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</si>
  <si>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</si>
  <si>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</si>
  <si>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</si>
  <si>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</si>
  <si>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</si>
  <si>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</si>
  <si>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</si>
  <si>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</si>
  <si>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</si>
  <si>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</si>
  <si>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</si>
  <si>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</si>
  <si>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</si>
  <si>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</si>
  <si>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</si>
  <si>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</si>
  <si>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</si>
  <si>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</si>
  <si>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</si>
  <si>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</si>
  <si>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</si>
  <si>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</si>
  <si>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</si>
  <si>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</si>
  <si>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</si>
  <si>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</si>
  <si>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</si>
  <si>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</si>
  <si>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</si>
  <si>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</si>
  <si>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</si>
  <si>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</si>
  <si>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</si>
  <si>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</si>
  <si>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</si>
  <si>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</si>
  <si>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</si>
  <si>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</si>
  <si>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</si>
  <si>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</si>
  <si>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</si>
  <si>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</si>
  <si>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</si>
  <si>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</si>
  <si>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</si>
  <si>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</si>
  <si>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</si>
  <si>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</si>
  <si>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</si>
  <si>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</si>
  <si>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</si>
  <si>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</si>
  <si>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</si>
  <si>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</si>
  <si>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</si>
  <si>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</si>
  <si>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</si>
  <si>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</si>
  <si>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</si>
  <si>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</si>
  <si>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</si>
  <si>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</si>
  <si>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</si>
  <si>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</si>
  <si>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</si>
  <si>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</si>
  <si>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</si>
  <si>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</si>
  <si>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</si>
  <si>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</si>
  <si>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</si>
  <si>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</si>
  <si>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</si>
  <si>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</si>
  <si>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</si>
  <si>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</si>
  <si>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</si>
  <si>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</si>
  <si>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</si>
  <si>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</si>
  <si>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</si>
  <si>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</si>
  <si>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</si>
  <si>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</si>
  <si>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</si>
  <si>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</si>
  <si>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</si>
  <si>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</si>
  <si>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</si>
  <si>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</si>
  <si>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</si>
  <si>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</si>
  <si>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</si>
  <si>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</si>
  <si>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</si>
  <si>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</si>
  <si>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</si>
  <si>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</si>
  <si>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</si>
  <si>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</si>
  <si>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</si>
  <si>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</si>
  <si>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</si>
  <si>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</si>
  <si>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</si>
  <si>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</si>
  <si>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</si>
  <si>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</si>
  <si>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</si>
  <si>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</si>
  <si>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</si>
  <si>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</si>
  <si>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</si>
  <si>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</si>
  <si>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</si>
  <si>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</si>
  <si>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</si>
  <si>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</si>
  <si>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</si>
  <si>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</si>
  <si>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</si>
  <si>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</si>
  <si>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</si>
  <si>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</si>
  <si>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</si>
  <si>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</si>
  <si>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</si>
  <si>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</si>
  <si>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</si>
  <si>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</si>
  <si>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</si>
  <si>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</si>
  <si>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</si>
  <si>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</si>
  <si>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</si>
  <si>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</si>
  <si>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</si>
  <si>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</si>
  <si>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</si>
  <si>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</si>
  <si>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</si>
  <si>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</si>
  <si>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</si>
  <si>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</si>
  <si>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</si>
  <si>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</si>
  <si>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</si>
  <si>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</si>
  <si>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</si>
  <si>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</si>
  <si>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</si>
  <si>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</si>
  <si>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</si>
  <si>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</si>
  <si>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</si>
  <si>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</si>
  <si>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</si>
  <si>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</si>
  <si>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</si>
  <si>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</si>
  <si>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</si>
  <si>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</si>
  <si>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</si>
  <si>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</si>
  <si>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</si>
  <si>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</si>
  <si>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</si>
  <si>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</si>
  <si>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</si>
  <si>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</si>
  <si>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</si>
  <si>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</si>
  <si>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</si>
  <si>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</si>
  <si>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</si>
  <si>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</si>
  <si>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</si>
  <si>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</si>
  <si>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</si>
  <si>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</si>
  <si>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</si>
  <si>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</si>
  <si>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</si>
  <si>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</si>
  <si>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</si>
  <si>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</si>
  <si>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</si>
  <si>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</si>
  <si>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</si>
  <si>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</si>
  <si>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</si>
  <si>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</si>
  <si>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</si>
  <si>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</si>
  <si>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</si>
  <si>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</si>
  <si>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</si>
  <si>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</si>
  <si>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</si>
  <si>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</si>
  <si>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</si>
  <si>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</si>
  <si>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</si>
  <si>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</si>
  <si>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</si>
  <si>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</si>
  <si>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</si>
  <si>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</si>
  <si>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</si>
  <si>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</si>
  <si>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</si>
  <si>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</si>
  <si>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</si>
  <si>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</si>
  <si>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</si>
  <si>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</si>
  <si>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</si>
  <si>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</si>
  <si>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</si>
  <si>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</si>
  <si>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</si>
  <si>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</si>
  <si>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</si>
  <si>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</si>
  <si>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</si>
  <si>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</si>
  <si>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</si>
  <si>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</si>
  <si>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</si>
  <si>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</si>
  <si>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</si>
  <si>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</si>
  <si>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</si>
  <si>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</si>
  <si>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</si>
  <si>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</si>
  <si>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</si>
  <si>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</si>
  <si>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</si>
  <si>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</si>
  <si>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</si>
  <si>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</si>
  <si>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</si>
  <si>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</si>
  <si>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</si>
  <si>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</si>
  <si>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</si>
  <si>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</si>
  <si>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</si>
  <si>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</si>
  <si>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</si>
  <si>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</si>
  <si>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</si>
  <si>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</si>
  <si>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</si>
  <si>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</si>
  <si>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</si>
  <si>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</si>
  <si>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</si>
  <si>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</si>
  <si>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</si>
  <si>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</si>
  <si>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</si>
  <si>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</si>
  <si>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</si>
  <si>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</si>
  <si>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</si>
  <si>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</si>
  <si>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</si>
  <si>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</si>
  <si>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</si>
  <si>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</si>
  <si>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</si>
  <si>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</si>
  <si>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</si>
  <si>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</si>
  <si>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</si>
  <si>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</si>
  <si>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</si>
  <si>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</si>
  <si>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</si>
  <si>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</si>
  <si>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</si>
  <si>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</si>
  <si>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</si>
  <si>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</si>
  <si>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</si>
  <si>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</si>
  <si>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</si>
  <si>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</si>
  <si>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</si>
  <si>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</si>
  <si>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</si>
  <si>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</si>
  <si>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</si>
  <si>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</si>
  <si>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</si>
  <si>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</si>
  <si>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</si>
  <si>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</si>
  <si>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</si>
  <si>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</si>
  <si>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</si>
  <si>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</si>
  <si>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</si>
  <si>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</si>
  <si>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</si>
  <si>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</si>
  <si>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</si>
  <si>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</si>
  <si>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</si>
  <si>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</si>
  <si>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</si>
  <si>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</si>
  <si>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</si>
  <si>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</si>
  <si>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</si>
  <si>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</si>
  <si>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</si>
  <si>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</si>
  <si>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</si>
  <si>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</si>
  <si>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</si>
  <si>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</si>
  <si>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</si>
  <si>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</si>
  <si>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</si>
  <si>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</si>
  <si>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</si>
  <si>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</si>
  <si>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</si>
  <si>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</si>
  <si>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</si>
  <si>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</si>
  <si>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</si>
  <si>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</si>
  <si>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</si>
  <si>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</si>
  <si>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</si>
  <si>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</si>
  <si>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</si>
  <si>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</si>
  <si>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</si>
  <si>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</si>
  <si>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</si>
  <si>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</si>
  <si>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</si>
  <si>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</si>
  <si>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</si>
  <si>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</si>
  <si>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</si>
  <si>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</si>
  <si>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</si>
  <si>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</si>
  <si>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</si>
  <si>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</si>
  <si>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</si>
  <si>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</si>
  <si>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</si>
  <si>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</si>
  <si>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</si>
  <si>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</si>
  <si>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</si>
  <si>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</si>
  <si>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</si>
  <si>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</si>
  <si>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</si>
  <si>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</si>
  <si>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</si>
  <si>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</si>
  <si>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</si>
  <si>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</si>
  <si>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</si>
  <si>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</si>
  <si>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</si>
  <si>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</si>
  <si>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</si>
  <si>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</si>
  <si>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</si>
  <si>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</si>
  <si>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</si>
  <si>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</si>
  <si>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</si>
  <si>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</si>
  <si>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</si>
  <si>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</si>
  <si>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</si>
  <si>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</si>
  <si>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</si>
  <si>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</si>
  <si>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</si>
  <si>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</si>
  <si>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</si>
  <si>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</si>
  <si>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</si>
  <si>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</si>
  <si>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</si>
  <si>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</si>
  <si>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</si>
  <si>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</si>
  <si>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</si>
  <si>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</si>
  <si>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</si>
  <si>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</si>
  <si>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</si>
  <si>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</si>
  <si>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</si>
  <si>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</si>
  <si>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</si>
  <si>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</si>
  <si>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</si>
  <si>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</si>
  <si>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</si>
  <si>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</si>
  <si>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</si>
  <si>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</si>
  <si>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</si>
  <si>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</si>
  <si>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</si>
  <si>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</si>
  <si>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</si>
  <si>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</si>
  <si>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</si>
  <si>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</si>
  <si>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</si>
  <si>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</si>
  <si>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</si>
  <si>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</si>
  <si>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</si>
  <si>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</si>
  <si>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</si>
  <si>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</si>
  <si>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</si>
  <si>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</si>
  <si>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</si>
  <si>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</si>
  <si>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</si>
  <si>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</si>
  <si>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</si>
  <si>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</si>
  <si>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</si>
  <si>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</si>
  <si>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</si>
  <si>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</si>
  <si>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</si>
  <si>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</si>
  <si>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</si>
  <si>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</si>
  <si>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</si>
  <si>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</si>
  <si>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</si>
  <si>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</si>
  <si>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</si>
  <si>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</si>
  <si>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</si>
  <si>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</si>
  <si>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</si>
  <si>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</si>
  <si>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</si>
  <si>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</si>
  <si>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</si>
  <si>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</si>
  <si>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</si>
  <si>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</si>
  <si>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</si>
  <si>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</si>
  <si>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</si>
  <si>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</si>
  <si>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</si>
  <si>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</si>
  <si>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</si>
  <si>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</si>
  <si>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</si>
  <si>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</si>
  <si>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</si>
  <si>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</si>
  <si>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</si>
  <si>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</si>
  <si>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</si>
  <si>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</si>
  <si>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</si>
  <si>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</si>
  <si>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</si>
  <si>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</si>
  <si>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</si>
  <si>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</si>
  <si>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</si>
  <si>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</si>
  <si>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</si>
  <si>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</si>
  <si>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</si>
  <si>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</si>
  <si>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</si>
  <si>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</si>
  <si>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</si>
  <si>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</si>
  <si>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</si>
  <si>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</si>
  <si>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</si>
  <si>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</si>
  <si>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</si>
  <si>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</si>
  <si>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</si>
  <si>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</si>
  <si>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</si>
  <si>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</si>
  <si>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</si>
  <si>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</si>
  <si>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</si>
  <si>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</si>
  <si>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</si>
  <si>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</si>
  <si>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</si>
  <si>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</si>
  <si>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</si>
  <si>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</si>
  <si>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</si>
  <si>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</si>
  <si>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</si>
  <si>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</si>
  <si>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</si>
  <si>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</si>
  <si>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</si>
  <si>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</si>
  <si>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</si>
  <si>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</si>
  <si>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</si>
  <si>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</si>
  <si>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</si>
  <si>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</si>
  <si>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</si>
  <si>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</si>
  <si>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</si>
  <si>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</si>
  <si>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</si>
  <si>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</si>
  <si>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</si>
  <si>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</si>
  <si>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</si>
  <si>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</si>
  <si>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</si>
  <si>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</si>
  <si>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</si>
  <si>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</si>
  <si>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</si>
  <si>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</si>
  <si>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</si>
  <si>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</si>
  <si>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</si>
  <si>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</si>
  <si>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</si>
  <si>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</si>
  <si>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</si>
  <si>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</si>
  <si>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</si>
  <si>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</si>
  <si>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</si>
  <si>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</si>
  <si>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</si>
  <si>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</si>
  <si>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</si>
  <si>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</si>
  <si>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</si>
  <si>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</si>
  <si>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</si>
  <si>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</si>
  <si>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</si>
  <si>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</si>
  <si>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</si>
  <si>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</si>
  <si>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</si>
  <si>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</si>
  <si>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</si>
  <si>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</si>
  <si>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</si>
  <si>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</si>
  <si>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</si>
  <si>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</si>
  <si>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</si>
  <si>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</si>
  <si>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</si>
  <si>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</si>
  <si>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</si>
  <si>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</si>
  <si>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</si>
  <si>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</si>
  <si>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</si>
  <si>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</si>
  <si>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</si>
  <si>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</si>
  <si>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</si>
  <si>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</si>
  <si>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</si>
  <si>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</si>
  <si>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</si>
  <si>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</si>
  <si>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</si>
  <si>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</si>
  <si>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</si>
  <si>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</si>
  <si>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</si>
  <si>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</si>
  <si>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</si>
  <si>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</si>
  <si>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</si>
  <si>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</si>
  <si>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</si>
  <si>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</si>
  <si>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</si>
  <si>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</si>
  <si>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</si>
  <si>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</si>
  <si>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</si>
  <si>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</si>
  <si>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</si>
  <si>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</si>
  <si>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</si>
  <si>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</si>
  <si>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</si>
  <si>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</si>
  <si>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</si>
  <si>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</si>
  <si>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</si>
  <si>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</si>
  <si>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</si>
  <si>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</si>
  <si>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</si>
  <si>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</si>
  <si>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</si>
  <si>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</si>
  <si>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</si>
  <si>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</si>
  <si>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</si>
  <si>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</si>
  <si>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</si>
  <si>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</si>
  <si>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</si>
  <si>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</si>
  <si>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</si>
  <si>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</si>
  <si>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</si>
  <si>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</si>
  <si>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</si>
  <si>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</si>
  <si>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</si>
  <si>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</si>
  <si>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</si>
  <si>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</si>
  <si>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</si>
  <si>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</si>
  <si>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</si>
  <si>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</si>
  <si>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</si>
  <si>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</si>
  <si>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</si>
  <si>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</si>
  <si>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</si>
  <si>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</si>
  <si>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</si>
  <si>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</si>
  <si>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</si>
  <si>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</si>
  <si>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</si>
  <si>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</si>
  <si>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</si>
  <si>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</si>
  <si>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</si>
  <si>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</si>
  <si>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</si>
  <si>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</si>
  <si>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</si>
  <si>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</si>
  <si>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</si>
  <si>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</si>
  <si>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</si>
  <si>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</si>
  <si>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</si>
  <si>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</si>
  <si>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</si>
  <si>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</si>
  <si>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</si>
  <si>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</si>
  <si>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</si>
  <si>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</si>
  <si>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</si>
  <si>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</si>
  <si>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</si>
  <si>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</si>
  <si>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</si>
  <si>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</si>
  <si>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</si>
  <si>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</si>
  <si>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</si>
  <si>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</si>
  <si>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</si>
  <si>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</si>
  <si>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</si>
  <si>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</si>
  <si>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</si>
  <si>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</si>
  <si>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</si>
  <si>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</si>
  <si>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</si>
  <si>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</si>
  <si>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</si>
  <si>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</si>
  <si>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</si>
  <si>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</si>
  <si>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</si>
  <si>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</si>
  <si>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</si>
  <si>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</si>
  <si>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</si>
  <si>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</si>
  <si>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</si>
  <si>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</si>
  <si>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</si>
  <si>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</si>
  <si>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</si>
  <si>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</si>
  <si>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</si>
  <si>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</si>
  <si>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</si>
  <si>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</si>
  <si>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</si>
  <si>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</si>
  <si>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</si>
  <si>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</si>
  <si>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</si>
  <si>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</si>
  <si>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</si>
  <si>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</si>
  <si>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</si>
  <si>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</si>
  <si>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</si>
  <si>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</si>
  <si>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</si>
  <si>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</si>
  <si>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</si>
  <si>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</si>
  <si>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</si>
  <si>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</si>
  <si>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</si>
  <si>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</si>
  <si>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</si>
  <si>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</si>
  <si>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</si>
  <si>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</si>
  <si>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</si>
  <si>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</si>
  <si>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</si>
  <si>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</si>
  <si>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</si>
  <si>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</si>
  <si>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</si>
  <si>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</si>
  <si>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</si>
  <si>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</si>
  <si>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</si>
  <si>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</si>
  <si>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</si>
  <si>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</si>
  <si>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</si>
  <si>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</si>
  <si>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</si>
  <si>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</si>
  <si>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</si>
  <si>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</si>
  <si>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</si>
  <si>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</si>
  <si>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</si>
  <si>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</si>
  <si>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</si>
  <si>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</si>
  <si>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</si>
  <si>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</si>
  <si>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</si>
  <si>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</si>
  <si>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</si>
  <si>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</si>
  <si>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</si>
  <si>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</si>
  <si>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</si>
  <si>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</si>
  <si>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</si>
  <si>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</si>
  <si>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</si>
  <si>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</si>
  <si>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</si>
  <si>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</si>
  <si>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</si>
  <si>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</si>
  <si>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</si>
  <si>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</si>
  <si>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</si>
  <si>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</si>
  <si>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</si>
  <si>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</si>
  <si>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</si>
  <si>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</si>
  <si>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</si>
  <si>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</si>
  <si>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</si>
  <si>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</si>
  <si>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</si>
  <si>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</si>
  <si>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</si>
  <si>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</si>
  <si>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</si>
  <si>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</si>
  <si>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</si>
  <si>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</si>
  <si>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</si>
  <si>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</si>
  <si>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</si>
  <si>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</si>
  <si>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</si>
  <si>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</si>
  <si>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</si>
  <si>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</si>
  <si>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</si>
  <si>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</si>
  <si>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</si>
  <si>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</si>
  <si>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</si>
  <si>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</si>
  <si>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</si>
  <si>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</si>
  <si>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</si>
  <si>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</si>
  <si>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</si>
  <si>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</si>
  <si>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</si>
  <si>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</si>
  <si>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</si>
  <si>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</si>
  <si>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</si>
  <si>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</si>
  <si>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</si>
  <si>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</si>
  <si>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</si>
  <si>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</si>
  <si>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</si>
  <si>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</si>
  <si>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</si>
  <si>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</si>
  <si>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</si>
  <si>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</si>
  <si>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</si>
  <si>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</si>
  <si>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</si>
  <si>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</si>
  <si>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</si>
  <si>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</si>
  <si>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</si>
  <si>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</si>
  <si>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</si>
  <si>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</si>
  <si>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</si>
  <si>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</si>
  <si>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</si>
  <si>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</si>
  <si>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</si>
  <si>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</si>
  <si>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</si>
  <si>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</si>
  <si>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</si>
  <si>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</si>
  <si>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</si>
  <si>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</si>
  <si>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</si>
  <si>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</si>
  <si>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</si>
  <si>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</si>
  <si>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</si>
  <si>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</si>
  <si>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</si>
  <si>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</si>
  <si>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</si>
  <si>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</si>
  <si>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</si>
  <si>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</si>
  <si>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</si>
  <si>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</si>
  <si>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</si>
  <si>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</si>
  <si>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</si>
  <si>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</si>
  <si>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</si>
  <si>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</si>
  <si>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</si>
  <si>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</si>
  <si>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</si>
  <si>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</si>
  <si>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</si>
  <si>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</si>
  <si>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</si>
  <si>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</si>
  <si>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</si>
  <si>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</si>
  <si>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</si>
  <si>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</si>
  <si>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</si>
  <si>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</si>
  <si>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</si>
  <si>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</si>
  <si>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</si>
  <si>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</si>
  <si>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</si>
  <si>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</si>
  <si>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</si>
  <si>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</si>
  <si>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</si>
  <si>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</si>
  <si>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</si>
  <si>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</si>
  <si>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</si>
  <si>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</si>
  <si>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</si>
  <si>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</si>
  <si>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</si>
  <si>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</si>
  <si>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</si>
  <si>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</si>
  <si>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</si>
  <si>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</si>
  <si>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</si>
  <si>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</si>
  <si>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</si>
  <si>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</si>
  <si>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</si>
  <si>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</si>
  <si>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</si>
  <si>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</si>
  <si>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</si>
  <si>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</si>
  <si>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</si>
  <si>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</si>
  <si>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</si>
  <si>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</si>
  <si>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</si>
  <si>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</si>
  <si>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</si>
  <si>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</si>
  <si>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</si>
  <si>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</si>
  <si>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</si>
  <si>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</si>
  <si>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</si>
  <si>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</si>
  <si>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</si>
  <si>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</si>
  <si>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</si>
  <si>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</si>
  <si>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</si>
  <si>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</si>
  <si>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</si>
  <si>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</si>
  <si>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</si>
  <si>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</si>
  <si>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</si>
  <si>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</si>
  <si>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</si>
  <si>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</si>
  <si>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</si>
  <si>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</si>
  <si>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</si>
  <si>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</si>
  <si>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</si>
  <si>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</si>
  <si>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</si>
  <si>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</si>
  <si>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</si>
  <si>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</si>
  <si>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</si>
  <si>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</si>
  <si>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</si>
  <si>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</si>
  <si>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</si>
  <si>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</si>
  <si>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</si>
  <si>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</si>
  <si>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</si>
  <si>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</si>
  <si>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</si>
  <si>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</si>
  <si>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</si>
  <si>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</si>
  <si>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</si>
  <si>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</si>
  <si>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</si>
  <si>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</si>
  <si>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</si>
  <si>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</si>
  <si>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</si>
  <si>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</si>
  <si>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</si>
  <si>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</si>
  <si>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</si>
  <si>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</si>
  <si>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</si>
  <si>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</si>
  <si>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</si>
  <si>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</si>
  <si>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</si>
  <si>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</si>
  <si>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</si>
  <si>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</si>
  <si>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</si>
  <si>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</si>
  <si>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</si>
  <si>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</si>
  <si>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</si>
  <si>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</si>
  <si>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</si>
  <si>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</si>
  <si>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</si>
  <si>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</si>
  <si>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</si>
  <si>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</si>
  <si>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</si>
  <si>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</si>
  <si>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</si>
  <si>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</si>
  <si>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</si>
  <si>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</si>
  <si>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</si>
  <si>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</si>
  <si>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</si>
  <si>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</si>
  <si>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</si>
  <si>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</si>
  <si>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</si>
  <si>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</si>
  <si>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</si>
  <si>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</si>
  <si>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</si>
  <si>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</si>
  <si>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</si>
  <si>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</si>
  <si>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</si>
  <si>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</si>
  <si>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</si>
  <si>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</si>
  <si>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</si>
  <si>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</si>
  <si>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</si>
  <si>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</si>
  <si>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</si>
  <si>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</si>
  <si>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</si>
  <si>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</si>
  <si>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</si>
  <si>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</si>
  <si>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</si>
  <si>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</si>
  <si>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</si>
  <si>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</si>
  <si>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</si>
  <si>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</si>
  <si>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</si>
  <si>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</si>
  <si>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</si>
  <si>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</si>
  <si>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</si>
  <si>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</si>
  <si>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</si>
  <si>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</si>
  <si>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</si>
  <si>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</si>
  <si>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</si>
  <si>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</si>
  <si>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</si>
  <si>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</si>
  <si>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</si>
  <si>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</si>
  <si>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</si>
  <si>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</si>
  <si>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</si>
  <si>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</si>
  <si>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</si>
  <si>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</si>
  <si>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</si>
  <si>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</si>
  <si>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</si>
  <si>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</si>
  <si>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</si>
  <si>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</si>
  <si>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</si>
  <si>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</si>
  <si>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</si>
  <si>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</si>
  <si>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</si>
  <si>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</si>
  <si>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</si>
  <si>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</si>
  <si>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</si>
  <si>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</si>
  <si>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</si>
  <si>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</si>
  <si>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</si>
  <si>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</si>
  <si>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</si>
  <si>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</si>
  <si>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</si>
  <si>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</si>
  <si>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</si>
  <si>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</si>
  <si>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</si>
  <si>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</si>
  <si>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</si>
  <si>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</si>
  <si>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</si>
  <si>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</si>
  <si>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</si>
  <si>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</si>
  <si>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</si>
  <si>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</si>
  <si>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</si>
  <si>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</si>
  <si>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</si>
  <si>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</si>
  <si>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</si>
  <si>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</si>
  <si>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</si>
  <si>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</si>
  <si>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</si>
  <si>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</si>
  <si>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</si>
  <si>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</si>
  <si>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</si>
  <si>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</si>
  <si>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</si>
  <si>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</si>
  <si>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</si>
  <si>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</si>
  <si>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</si>
  <si>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</si>
  <si>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</si>
  <si>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</si>
  <si>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</si>
  <si>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</si>
  <si>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</si>
  <si>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</si>
  <si>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</si>
  <si>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</si>
  <si>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</si>
  <si>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</si>
  <si>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</si>
  <si>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</si>
  <si>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</si>
  <si>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</si>
  <si>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</si>
  <si>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</si>
  <si>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</si>
  <si>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</si>
  <si>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</si>
  <si>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</si>
  <si>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</si>
  <si>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</si>
  <si>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</si>
  <si>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</si>
  <si>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</si>
  <si>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</si>
  <si>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</si>
  <si>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</si>
  <si>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</si>
  <si>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</si>
  <si>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</si>
  <si>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</si>
  <si>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</si>
  <si>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</si>
  <si>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</si>
  <si>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</si>
  <si>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</si>
  <si>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</si>
  <si>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</si>
  <si>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</si>
  <si>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</si>
  <si>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</si>
  <si>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</si>
  <si>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</si>
  <si>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</si>
  <si>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</si>
  <si>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</si>
  <si>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</si>
  <si>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</si>
  <si>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</si>
  <si>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</si>
  <si>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</si>
  <si>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</si>
  <si>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</si>
  <si>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</si>
  <si>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</si>
  <si>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</si>
  <si>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</si>
  <si>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</si>
  <si>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</si>
  <si>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</si>
  <si>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</si>
  <si>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</si>
  <si>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</si>
  <si>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</si>
  <si>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</si>
  <si>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</si>
  <si>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</si>
  <si>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</si>
  <si>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</si>
  <si>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</si>
  <si>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</si>
  <si>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</si>
  <si>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</si>
  <si>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</si>
  <si>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</si>
  <si>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</si>
  <si>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</si>
  <si>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</si>
  <si>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</si>
  <si>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</si>
  <si>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</si>
  <si>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</si>
  <si>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</si>
  <si>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</si>
  <si>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</si>
  <si>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</si>
  <si>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</si>
  <si>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</si>
  <si>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</si>
  <si>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</si>
  <si>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</si>
  <si>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</si>
  <si>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</si>
  <si>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</si>
  <si>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</si>
  <si>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</si>
  <si>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</si>
  <si>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</si>
  <si>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</si>
  <si>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</si>
  <si>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</si>
  <si>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</si>
  <si>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</si>
  <si>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</si>
  <si>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</si>
  <si>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</si>
  <si>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</si>
  <si>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</si>
  <si>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</si>
  <si>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</si>
  <si>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</si>
  <si>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</si>
  <si>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</si>
  <si>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</si>
  <si>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</si>
  <si>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</si>
  <si>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</si>
  <si>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</si>
  <si>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</si>
  <si>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</si>
  <si>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</si>
  <si>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</si>
  <si>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</si>
  <si>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</si>
  <si>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</si>
  <si>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</si>
  <si>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</si>
  <si>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</si>
  <si>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</si>
  <si>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</si>
  <si>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</si>
  <si>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</si>
  <si>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</si>
  <si>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</si>
  <si>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</si>
  <si>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</si>
  <si>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</si>
  <si>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</si>
  <si>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</si>
  <si>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</si>
  <si>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</si>
  <si>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</si>
  <si>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</si>
  <si>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</si>
  <si>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</si>
  <si>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</si>
  <si>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</si>
  <si>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</si>
  <si>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</si>
  <si>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</si>
  <si>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</si>
  <si>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</si>
  <si>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</si>
  <si>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</si>
  <si>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</si>
  <si>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</si>
  <si>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</si>
  <si>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</si>
  <si>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</si>
  <si>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</si>
  <si>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</si>
  <si>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</si>
  <si>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</si>
  <si>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</si>
  <si>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</si>
  <si>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</si>
  <si>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</si>
  <si>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</si>
  <si>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</si>
  <si>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</si>
  <si>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</si>
  <si>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</si>
  <si>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</si>
  <si>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</si>
  <si>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</si>
  <si>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</si>
  <si>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</si>
  <si>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</si>
  <si>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</si>
  <si>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</si>
  <si>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</si>
  <si>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</si>
  <si>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</si>
  <si>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</si>
  <si>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</si>
  <si>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</si>
  <si>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</si>
  <si>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</si>
  <si>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</si>
  <si>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</si>
  <si>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</si>
  <si>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</si>
  <si>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</si>
  <si>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</si>
  <si>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</si>
  <si>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</si>
  <si>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</si>
  <si>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</si>
  <si>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</si>
  <si>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</si>
  <si>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</si>
  <si>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</si>
  <si>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</si>
  <si>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</si>
  <si>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</si>
  <si>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</si>
  <si>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</si>
  <si>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</si>
  <si>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</si>
  <si>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</si>
  <si>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</si>
  <si>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</si>
  <si>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</si>
  <si>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</si>
  <si>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</si>
  <si>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</si>
  <si>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</si>
  <si>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</si>
  <si>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</si>
  <si>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</si>
  <si>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</si>
  <si>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</si>
  <si>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</si>
  <si>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</si>
  <si>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</si>
  <si>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</si>
  <si>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</si>
  <si>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</si>
  <si>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</si>
  <si>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</si>
  <si>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</si>
  <si>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</si>
  <si>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</si>
  <si>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</si>
  <si>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</si>
  <si>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</si>
  <si>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</si>
  <si>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</si>
  <si>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</si>
  <si>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</si>
  <si>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</si>
  <si>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</si>
  <si>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</si>
  <si>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</si>
  <si>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</si>
  <si>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</si>
  <si>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</si>
  <si>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</si>
  <si>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</si>
  <si>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</si>
  <si>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</si>
  <si>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</si>
  <si>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</si>
  <si>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</si>
  <si>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</si>
  <si>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</si>
  <si>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</si>
  <si>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</si>
  <si>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</si>
  <si>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</si>
  <si>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</si>
  <si>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</si>
  <si>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</si>
  <si>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</si>
  <si>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</si>
  <si>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</si>
  <si>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</si>
  <si>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</si>
  <si>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</si>
  <si>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</si>
  <si>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</si>
  <si>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</si>
  <si>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</si>
  <si>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</si>
  <si>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</si>
  <si>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</si>
  <si>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</si>
  <si>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</si>
  <si>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</si>
  <si>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</si>
  <si>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</si>
  <si>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</si>
  <si>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</si>
  <si>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</si>
  <si>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</si>
  <si>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</si>
  <si>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</si>
  <si>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</si>
  <si>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</si>
  <si>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</si>
  <si>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</si>
  <si>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</si>
  <si>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</si>
  <si>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</si>
  <si>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</si>
  <si>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</si>
  <si>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</si>
  <si>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</si>
  <si>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</si>
  <si>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</si>
  <si>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</si>
  <si>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</si>
  <si>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</si>
  <si>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</si>
  <si>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</si>
  <si>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</si>
  <si>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</si>
  <si>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</si>
  <si>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</si>
  <si>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</si>
  <si>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</si>
  <si>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</si>
  <si>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</si>
  <si>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</si>
  <si>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</si>
  <si>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</si>
  <si>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</si>
  <si>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</si>
  <si>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</si>
  <si>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</si>
  <si>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</si>
  <si>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</si>
  <si>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</si>
  <si>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</si>
  <si>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</si>
  <si>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</si>
  <si>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</si>
  <si>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</si>
  <si>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</si>
  <si>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</si>
  <si>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</si>
  <si>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</si>
  <si>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</si>
  <si>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</si>
  <si>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</si>
  <si>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</si>
  <si>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</si>
  <si>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</si>
  <si>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</si>
  <si>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</si>
  <si>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</si>
  <si>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</si>
  <si>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</si>
  <si>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</si>
  <si>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</si>
  <si>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</si>
  <si>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</si>
  <si>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</si>
  <si>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</si>
  <si>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</si>
  <si>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</si>
  <si>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</si>
  <si>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</si>
  <si>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</si>
  <si>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</si>
  <si>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</si>
  <si>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</si>
  <si>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</si>
  <si>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</si>
  <si>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</si>
  <si>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</si>
  <si>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</si>
  <si>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</si>
  <si>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</si>
  <si>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</si>
  <si>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</si>
  <si>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</si>
  <si>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</si>
  <si>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</si>
  <si>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</si>
  <si>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</si>
  <si>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</si>
  <si>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</si>
  <si>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</si>
  <si>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</si>
  <si>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</si>
  <si>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</si>
  <si>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</si>
  <si>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</si>
  <si>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</si>
  <si>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</si>
  <si>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</si>
  <si>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</si>
  <si>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</si>
  <si>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</si>
  <si>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</si>
  <si>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</si>
  <si>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</si>
  <si>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</si>
  <si>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</si>
  <si>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</si>
  <si>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</si>
  <si>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</si>
  <si>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</si>
  <si>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</si>
  <si>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</si>
  <si>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</si>
  <si>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</si>
  <si>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</si>
  <si>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</si>
  <si>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</si>
  <si>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</si>
  <si>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</si>
  <si>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</si>
  <si>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</si>
  <si>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</si>
  <si>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</si>
  <si>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</si>
  <si>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</si>
  <si>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</si>
  <si>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</si>
  <si>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</si>
  <si>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</si>
  <si>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</si>
  <si>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</si>
  <si>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</si>
  <si>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</si>
  <si>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</si>
  <si>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</si>
  <si>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</si>
  <si>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</si>
  <si>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</si>
  <si>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</si>
  <si>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</si>
  <si>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</si>
  <si>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</si>
  <si>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</si>
  <si>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</si>
  <si>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</si>
  <si>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</si>
  <si>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</si>
  <si>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</si>
  <si>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</si>
  <si>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</si>
  <si>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</si>
  <si>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</si>
  <si>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</si>
  <si>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</si>
  <si>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</si>
  <si>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</si>
  <si>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</si>
  <si>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</si>
  <si>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</si>
  <si>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</si>
  <si>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</si>
  <si>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</si>
  <si>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</si>
  <si>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</si>
  <si>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</si>
  <si>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</si>
  <si>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</si>
  <si>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</si>
  <si>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</si>
  <si>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</si>
  <si>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</si>
  <si>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</si>
  <si>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</si>
  <si>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</si>
  <si>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</si>
  <si>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</si>
  <si>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</si>
  <si>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</si>
  <si>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</si>
  <si>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</si>
  <si>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</si>
  <si>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</si>
  <si>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</si>
  <si>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</si>
  <si>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</si>
  <si>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</si>
  <si>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</si>
  <si>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</si>
  <si>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</si>
  <si>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</si>
  <si>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</si>
  <si>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</si>
  <si>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</si>
  <si>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</si>
  <si>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</si>
  <si>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</si>
  <si>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</si>
  <si>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</si>
  <si>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</si>
  <si>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</si>
  <si>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</si>
  <si>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</si>
  <si>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</si>
  <si>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</si>
  <si>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</si>
  <si>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</si>
  <si>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</si>
  <si>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</si>
  <si>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</si>
  <si>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</si>
  <si>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</si>
  <si>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</si>
  <si>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</si>
  <si>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</si>
  <si>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</si>
  <si>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</si>
  <si>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</si>
  <si>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</si>
  <si>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</si>
  <si>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</si>
  <si>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</si>
  <si>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</si>
  <si>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</si>
  <si>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</si>
  <si>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</si>
  <si>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</si>
  <si>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</si>
  <si>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</si>
  <si>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</si>
  <si>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</si>
  <si>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</si>
  <si>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</si>
  <si>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</si>
  <si>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</si>
  <si>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</si>
  <si>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</si>
  <si>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</si>
  <si>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</si>
  <si>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</si>
  <si>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</si>
  <si>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</si>
  <si>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</si>
  <si>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</si>
  <si>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</si>
  <si>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</si>
  <si>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</si>
  <si>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</si>
  <si>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</si>
  <si>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</si>
  <si>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</si>
  <si>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</si>
  <si>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</si>
  <si>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</si>
  <si>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</si>
  <si>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</si>
  <si>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</si>
  <si>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</si>
  <si>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</si>
  <si>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</si>
  <si>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</si>
  <si>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</si>
  <si>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</si>
  <si>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</si>
  <si>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</si>
  <si>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</si>
  <si>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</si>
  <si>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</si>
  <si>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</si>
  <si>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</si>
  <si>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</si>
  <si>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</si>
  <si>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</si>
  <si>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</si>
  <si>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</si>
  <si>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</si>
  <si>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</si>
  <si>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</si>
  <si>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</si>
  <si>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</si>
  <si>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</si>
  <si>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</si>
  <si>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</si>
  <si>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</si>
  <si>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</si>
  <si>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</si>
  <si>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</si>
  <si>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</si>
  <si>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</si>
  <si>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</si>
  <si>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</si>
  <si>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</si>
  <si>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</si>
  <si>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</si>
  <si>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</si>
  <si>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</si>
  <si>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</si>
  <si>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</si>
  <si>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</si>
  <si>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</si>
  <si>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</si>
  <si>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</si>
  <si>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</si>
  <si>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</si>
  <si>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</si>
  <si>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</si>
  <si>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</si>
  <si>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</si>
  <si>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</si>
  <si>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</si>
  <si>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</si>
  <si>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</si>
  <si>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</si>
  <si>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</si>
  <si>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</si>
  <si>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</si>
  <si>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</si>
  <si>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</si>
  <si>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</si>
  <si>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</si>
  <si>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</si>
  <si>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</si>
  <si>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</si>
  <si>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</si>
  <si>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</si>
  <si>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</si>
  <si>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</si>
  <si>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</si>
  <si>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</si>
  <si>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</si>
  <si>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</si>
  <si>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</si>
  <si>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</si>
  <si>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</si>
  <si>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</si>
  <si>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</si>
  <si>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</si>
  <si>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</si>
  <si>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</si>
  <si>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</si>
  <si>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</si>
  <si>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</si>
  <si>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</si>
  <si>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</si>
  <si>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</si>
  <si>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</si>
  <si>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</si>
  <si>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</si>
  <si>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</si>
  <si>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</si>
  <si>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</si>
  <si>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</si>
  <si>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</si>
  <si>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</si>
  <si>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</si>
  <si>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</si>
  <si>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</si>
  <si>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</si>
  <si>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</si>
  <si>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</si>
  <si>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</si>
  <si>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</si>
  <si>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</si>
  <si>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</si>
  <si>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</si>
  <si>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</si>
  <si>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</si>
  <si>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</si>
  <si>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</si>
  <si>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</si>
  <si>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</si>
  <si>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</si>
  <si>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</si>
  <si>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</si>
  <si>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</si>
  <si>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</si>
  <si>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</si>
  <si>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</si>
  <si>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</si>
  <si>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</si>
  <si>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</si>
  <si>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</si>
  <si>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</si>
  <si>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</si>
  <si>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</si>
  <si>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</si>
  <si>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</si>
  <si>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</si>
  <si>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</si>
  <si>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</si>
  <si>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</si>
  <si>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</si>
  <si>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</si>
  <si>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</si>
  <si>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</si>
  <si>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</si>
  <si>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</si>
  <si>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</si>
  <si>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</si>
  <si>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</si>
  <si>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</si>
  <si>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</si>
  <si>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</si>
  <si>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</si>
  <si>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</si>
  <si>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</si>
  <si>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</si>
  <si>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</si>
  <si>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</si>
  <si>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</si>
  <si>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</si>
  <si>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</si>
  <si>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</si>
  <si>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</si>
  <si>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</si>
  <si>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</si>
  <si>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</si>
  <si>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</si>
  <si>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</si>
  <si>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</si>
  <si>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</si>
  <si>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</si>
  <si>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</si>
  <si>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</si>
  <si>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</si>
  <si>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</si>
  <si>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</si>
  <si>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</si>
  <si>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</si>
  <si>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</si>
  <si>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</si>
  <si>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</si>
  <si>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</si>
  <si>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</si>
  <si>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</si>
  <si>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</si>
  <si>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</si>
  <si>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</si>
  <si>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</si>
  <si>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</si>
  <si>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</si>
  <si>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</si>
  <si>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</si>
  <si>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</si>
  <si>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</si>
  <si>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</si>
  <si>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</si>
  <si>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</si>
  <si>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</si>
  <si>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</si>
  <si>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</si>
  <si>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</si>
  <si>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</si>
  <si>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</si>
  <si>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</si>
  <si>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</si>
  <si>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</si>
  <si>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</si>
  <si>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</si>
  <si>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</si>
  <si>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</si>
  <si>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</si>
  <si>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</si>
  <si>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</si>
  <si>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</si>
  <si>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</si>
  <si>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</si>
  <si>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</si>
  <si>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</si>
  <si>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</si>
  <si>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</si>
  <si>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</si>
  <si>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</si>
  <si>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</si>
  <si>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</si>
  <si>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</si>
  <si>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</si>
  <si>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</si>
  <si>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</si>
  <si>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</si>
  <si>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</si>
  <si>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</si>
  <si>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</si>
  <si>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</si>
  <si>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</si>
  <si>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</si>
  <si>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</si>
  <si>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</si>
  <si>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</si>
  <si>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</si>
  <si>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</si>
  <si>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</si>
  <si>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</si>
  <si>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</si>
  <si>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</si>
  <si>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</si>
  <si>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</si>
  <si>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</si>
  <si>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</si>
  <si>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</si>
  <si>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</si>
  <si>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</si>
  <si>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</si>
  <si>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</si>
  <si>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</si>
  <si>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</si>
  <si>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</si>
  <si>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</si>
  <si>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</si>
  <si>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</si>
  <si>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</si>
  <si>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</si>
  <si>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</si>
  <si>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</si>
  <si>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</si>
  <si>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</si>
  <si>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</si>
  <si>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</si>
  <si>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</si>
  <si>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</si>
  <si>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</si>
  <si>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</si>
  <si>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</si>
  <si>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</si>
  <si>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</si>
  <si>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</si>
  <si>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</si>
  <si>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</si>
  <si>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</si>
  <si>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</si>
  <si>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</si>
  <si>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</si>
  <si>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</si>
  <si>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</si>
  <si>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</si>
  <si>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</si>
  <si>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</si>
  <si>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</si>
  <si>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</si>
  <si>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</si>
  <si>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</si>
  <si>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</si>
  <si>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</si>
  <si>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</si>
  <si>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</si>
  <si>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</si>
  <si>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</si>
  <si>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</si>
  <si>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</si>
  <si>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</si>
  <si>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</si>
  <si>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</si>
  <si>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</si>
  <si>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</si>
  <si>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</si>
  <si>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</si>
  <si>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</si>
  <si>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</si>
  <si>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</si>
  <si>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</si>
  <si>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</si>
  <si>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</si>
  <si>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</si>
  <si>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</si>
  <si>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</si>
  <si>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</si>
  <si>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</si>
  <si>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</si>
  <si>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</si>
  <si>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</si>
  <si>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</si>
  <si>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</si>
  <si>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</si>
  <si>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</si>
  <si>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</si>
  <si>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</si>
  <si>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</si>
  <si>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</si>
  <si>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</si>
  <si>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</si>
  <si>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</si>
  <si>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</si>
  <si>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</si>
  <si>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</si>
  <si>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</si>
  <si>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</si>
  <si>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</si>
  <si>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</si>
  <si>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</si>
  <si>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</si>
  <si>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</si>
  <si>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</si>
  <si>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</si>
  <si>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</si>
  <si>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</si>
  <si>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</si>
  <si>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</si>
  <si>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</si>
  <si>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</si>
  <si>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</si>
  <si>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</si>
  <si>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</si>
  <si>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</si>
  <si>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</si>
  <si>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</si>
  <si>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</si>
  <si>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</si>
  <si>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</si>
  <si>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</si>
  <si>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</si>
  <si>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</si>
  <si>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</si>
  <si>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</si>
  <si>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</si>
  <si>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</si>
  <si>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</si>
  <si>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</si>
  <si>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</si>
  <si>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</si>
  <si>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</si>
  <si>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</si>
  <si>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</si>
  <si>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</si>
  <si>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</si>
  <si>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</si>
  <si>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</si>
  <si>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</si>
  <si>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</si>
  <si>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</si>
  <si>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</si>
  <si>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</si>
  <si>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</si>
  <si>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</si>
  <si>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</si>
  <si>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</si>
  <si>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</si>
  <si>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</si>
  <si>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</si>
  <si>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</si>
  <si>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</si>
  <si>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</si>
  <si>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</si>
  <si>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</si>
  <si>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</si>
  <si>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</si>
  <si>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</si>
  <si>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</si>
  <si>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</si>
  <si>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</si>
  <si>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</si>
  <si>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</si>
  <si>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</si>
  <si>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</si>
  <si>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</si>
  <si>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</si>
  <si>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</si>
  <si>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</si>
  <si>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</si>
  <si>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</si>
  <si>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</si>
  <si>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</si>
  <si>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</si>
  <si>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</si>
  <si>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</si>
  <si>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</si>
  <si>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</si>
  <si>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</si>
  <si>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</si>
  <si>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</si>
  <si>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</si>
  <si>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</si>
  <si>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</si>
  <si>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</si>
  <si>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</si>
  <si>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</si>
  <si>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</si>
  <si>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</si>
  <si>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</si>
  <si>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</si>
  <si>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</si>
  <si>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</si>
  <si>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</si>
  <si>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</si>
  <si>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</si>
  <si>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</si>
  <si>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</si>
  <si>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</si>
  <si>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</si>
  <si>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</si>
  <si>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</si>
  <si>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</si>
  <si>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</si>
  <si>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</si>
  <si>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</si>
  <si>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</si>
  <si>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</si>
  <si>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</si>
  <si>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</si>
  <si>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</si>
  <si>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</si>
  <si>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</si>
  <si>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</si>
  <si>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</si>
  <si>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</si>
  <si>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</si>
  <si>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</si>
  <si>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</si>
  <si>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</si>
  <si>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</si>
  <si>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</si>
  <si>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</si>
  <si>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</si>
  <si>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</si>
  <si>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</si>
  <si>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</si>
  <si>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</si>
  <si>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</si>
  <si>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</si>
  <si>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</si>
  <si>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</si>
  <si>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</si>
  <si>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</si>
  <si>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</si>
  <si>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</si>
  <si>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</si>
  <si>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</si>
  <si>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</si>
  <si>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</si>
  <si>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</si>
  <si>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</si>
  <si>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</si>
  <si>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</si>
  <si>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</si>
  <si>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</si>
  <si>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</si>
  <si>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</si>
  <si>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</si>
  <si>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</si>
  <si>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</si>
  <si>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</si>
  <si>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</si>
  <si>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</si>
  <si>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</si>
  <si>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</si>
  <si>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</si>
  <si>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</si>
  <si>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</si>
  <si>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</si>
  <si>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</si>
  <si>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</si>
  <si>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</si>
  <si>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</si>
  <si>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</si>
  <si>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</si>
  <si>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</si>
  <si>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</si>
  <si>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</si>
  <si>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</si>
  <si>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</si>
  <si>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</si>
  <si>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</si>
  <si>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</si>
  <si>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</si>
  <si>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</si>
  <si>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</si>
  <si>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</si>
  <si>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</si>
  <si>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</si>
  <si>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</si>
  <si>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</si>
  <si>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</si>
  <si>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</si>
  <si>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</si>
  <si>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</si>
  <si>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</si>
  <si>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</si>
  <si>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</si>
  <si>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</si>
  <si>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</si>
  <si>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</si>
  <si>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</si>
  <si>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</si>
  <si>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</si>
  <si>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</si>
  <si>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</si>
  <si>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</si>
  <si>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</si>
  <si>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</si>
  <si>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</si>
  <si>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</si>
  <si>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</si>
  <si>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</si>
  <si>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</si>
  <si>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</si>
  <si>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</si>
  <si>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</si>
  <si>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</si>
  <si>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</si>
  <si>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</si>
  <si>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</si>
  <si>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</si>
  <si>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</si>
  <si>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</si>
  <si>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</si>
  <si>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</si>
  <si>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</si>
  <si>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</si>
  <si>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</si>
  <si>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</si>
  <si>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</si>
  <si>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</si>
  <si>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</si>
  <si>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</si>
  <si>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</si>
  <si>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</si>
  <si>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</si>
  <si>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</si>
  <si>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</si>
  <si>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</si>
  <si>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</si>
  <si>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</si>
  <si>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</si>
  <si>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</si>
  <si>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</si>
  <si>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</si>
  <si>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</si>
  <si>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</si>
  <si>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</si>
  <si>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</si>
  <si>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</si>
  <si>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</si>
  <si>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</si>
  <si>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</si>
  <si>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</si>
  <si>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</si>
  <si>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</si>
  <si>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</si>
  <si>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</si>
  <si>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</si>
  <si>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</si>
  <si>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</si>
  <si>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</si>
  <si>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</si>
  <si>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</si>
  <si>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</si>
  <si>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</si>
  <si>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</si>
  <si>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</si>
  <si>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</si>
  <si>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</si>
  <si>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</si>
  <si>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</si>
  <si>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</si>
  <si>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</si>
  <si>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</si>
  <si>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</si>
  <si>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</si>
  <si>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</si>
  <si>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</si>
  <si>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</si>
  <si>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</si>
  <si>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</si>
  <si>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</si>
  <si>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</si>
  <si>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</si>
  <si>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</si>
  <si>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</si>
  <si>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</si>
  <si>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</si>
  <si>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</si>
  <si>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</si>
  <si>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</si>
  <si>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</si>
  <si>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</si>
  <si>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</si>
  <si>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</si>
  <si>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</si>
  <si>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</si>
  <si>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</si>
  <si>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</si>
  <si>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</si>
  <si>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</si>
  <si>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</si>
  <si>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</si>
  <si>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</si>
  <si>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</si>
  <si>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</si>
  <si>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</si>
  <si>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</si>
  <si>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</si>
  <si>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</si>
  <si>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</si>
  <si>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</si>
  <si>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</si>
  <si>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</si>
  <si>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</si>
  <si>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</si>
  <si>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</si>
  <si>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</si>
  <si>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</si>
  <si>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</si>
  <si>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</si>
  <si>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</si>
  <si>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</si>
  <si>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</si>
  <si>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</si>
  <si>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</si>
  <si>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</si>
  <si>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</si>
  <si>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</si>
  <si>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</si>
  <si>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</si>
  <si>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</si>
  <si>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</si>
  <si>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</si>
  <si>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</si>
  <si>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</si>
  <si>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</si>
  <si>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</si>
  <si>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</si>
  <si>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</si>
  <si>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</si>
  <si>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</si>
  <si>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</si>
  <si>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</si>
  <si>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</si>
  <si>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</si>
  <si>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</si>
  <si>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</si>
  <si>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</si>
  <si>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</si>
  <si>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</si>
  <si>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</si>
  <si>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</si>
  <si>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</si>
  <si>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</si>
  <si>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</si>
  <si>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</si>
  <si>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</si>
  <si>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</si>
  <si>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</si>
  <si>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</si>
  <si>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</si>
  <si>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</si>
  <si>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</si>
  <si>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</si>
  <si>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</si>
  <si>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</si>
  <si>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</si>
  <si>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</si>
  <si>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</si>
  <si>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</si>
  <si>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</si>
  <si>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</si>
  <si>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</si>
  <si>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</si>
  <si>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</si>
  <si>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</si>
  <si>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</si>
  <si>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</si>
  <si>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</si>
  <si>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</si>
  <si>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</si>
  <si>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</si>
  <si>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</si>
  <si>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</si>
  <si>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</si>
  <si>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</si>
  <si>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</si>
  <si>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</si>
  <si>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</si>
  <si>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</si>
  <si>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</si>
  <si>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</si>
  <si>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</si>
  <si>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</si>
  <si>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</si>
  <si>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</si>
  <si>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</si>
  <si>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</si>
  <si>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</si>
  <si>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</si>
  <si>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</si>
  <si>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</si>
  <si>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</si>
  <si>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</si>
  <si>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</si>
  <si>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</si>
  <si>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</si>
  <si>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</si>
  <si>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</si>
  <si>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</si>
  <si>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</si>
  <si>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</si>
  <si>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</si>
  <si>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</si>
  <si>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</si>
  <si>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</si>
  <si>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</si>
  <si>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</si>
  <si>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</si>
  <si>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</si>
  <si>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</si>
  <si>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</si>
  <si>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</si>
  <si>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</si>
  <si>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</si>
  <si>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</si>
  <si>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</si>
  <si>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</si>
  <si>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</si>
  <si>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</si>
  <si>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</si>
  <si>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</si>
  <si>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</si>
  <si>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</si>
  <si>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</si>
  <si>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</si>
  <si>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</si>
  <si>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</si>
  <si>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</si>
  <si>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</si>
  <si>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</si>
  <si>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</si>
  <si>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</si>
  <si>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</si>
  <si>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</si>
  <si>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</si>
  <si>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</si>
  <si>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</si>
  <si>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</si>
  <si>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</si>
  <si>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</si>
  <si>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</si>
  <si>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</si>
  <si>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</si>
  <si>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</si>
  <si>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</si>
  <si>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</si>
  <si>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</si>
  <si>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</si>
  <si>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</si>
  <si>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</si>
  <si>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</si>
  <si>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</si>
  <si>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</si>
  <si>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</si>
  <si>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</si>
  <si>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</si>
  <si>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</si>
  <si>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</si>
  <si>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</si>
  <si>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</si>
  <si>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</si>
  <si>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</si>
  <si>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</si>
  <si>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</si>
  <si>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</si>
  <si>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</si>
  <si>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</si>
  <si>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</si>
  <si>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</si>
  <si>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</si>
  <si>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</si>
  <si>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</si>
  <si>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</si>
  <si>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</si>
  <si>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</si>
  <si>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</si>
  <si>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</si>
  <si>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</si>
  <si>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</si>
  <si>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</si>
  <si>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</si>
  <si>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</si>
  <si>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</si>
  <si>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</si>
  <si>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</si>
  <si>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</si>
  <si>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</si>
  <si>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</si>
  <si>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</si>
  <si>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</si>
  <si>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</si>
  <si>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</si>
  <si>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</si>
  <si>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</si>
  <si>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</si>
  <si>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</si>
  <si>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</si>
  <si>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</si>
  <si>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</si>
  <si>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</si>
  <si>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</si>
  <si>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</si>
  <si>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</si>
  <si>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</si>
  <si>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</si>
  <si>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</si>
  <si>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</si>
  <si>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</si>
  <si>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</si>
  <si>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</si>
  <si>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</si>
  <si>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</si>
  <si>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</si>
  <si>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</si>
  <si>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</si>
  <si>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</si>
  <si>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</si>
  <si>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</si>
  <si>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</si>
  <si>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</si>
  <si>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</si>
  <si>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</si>
  <si>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</si>
  <si>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</si>
  <si>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</si>
  <si>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</si>
  <si>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</si>
  <si>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</si>
  <si>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</si>
  <si>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</si>
  <si>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</si>
  <si>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</si>
  <si>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</si>
  <si>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</si>
  <si>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</si>
  <si>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</si>
  <si>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</si>
  <si>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</si>
  <si>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</si>
  <si>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</si>
  <si>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</si>
  <si>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</si>
  <si>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</si>
  <si>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</si>
  <si>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</si>
  <si>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</si>
  <si>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</si>
  <si>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</si>
  <si>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</si>
  <si>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</si>
  <si>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</si>
  <si>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</si>
  <si>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</si>
  <si>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</si>
  <si>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</si>
  <si>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</si>
  <si>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</si>
  <si>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</si>
  <si>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</si>
  <si>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</si>
  <si>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</si>
  <si>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</si>
  <si>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</si>
  <si>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</si>
  <si>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</si>
  <si>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</si>
  <si>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</si>
  <si>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</si>
  <si>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</si>
  <si>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</si>
  <si>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</si>
  <si>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</si>
  <si>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</si>
  <si>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</si>
  <si>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</si>
  <si>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</si>
  <si>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</si>
  <si>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</si>
  <si>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</si>
  <si>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</si>
  <si>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</si>
  <si>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</si>
  <si>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</si>
  <si>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</si>
  <si>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</si>
  <si>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</si>
  <si>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</si>
  <si>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</si>
  <si>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</si>
  <si>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</si>
  <si>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</si>
  <si>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</si>
  <si>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</si>
  <si>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</si>
  <si>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</si>
  <si>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</si>
  <si>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</si>
  <si>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</si>
  <si>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</si>
  <si>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</si>
  <si>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</si>
  <si>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</si>
  <si>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</si>
  <si>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</si>
  <si>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</si>
  <si>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</si>
  <si>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</si>
  <si>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</si>
  <si>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</si>
  <si>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</si>
  <si>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</si>
  <si>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</si>
  <si>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</si>
  <si>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</si>
  <si>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</si>
  <si>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</si>
  <si>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</si>
  <si>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</si>
  <si>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</si>
  <si>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</si>
  <si>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</si>
  <si>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</si>
  <si>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</si>
  <si>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</si>
  <si>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</si>
  <si>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</si>
  <si>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</si>
  <si>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</si>
  <si>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</si>
  <si>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</si>
  <si>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</si>
  <si>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</si>
  <si>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</si>
  <si>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</si>
  <si>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</si>
  <si>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</si>
  <si>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</si>
  <si>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</si>
  <si>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</si>
  <si>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</si>
  <si>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</si>
  <si>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</si>
  <si>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</si>
  <si>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</si>
  <si>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</si>
  <si>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</si>
  <si>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</si>
  <si>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</si>
  <si>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</si>
  <si>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</si>
  <si>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</si>
  <si>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</si>
  <si>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</si>
  <si>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</si>
  <si>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</si>
  <si>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</si>
  <si>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</si>
  <si>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</si>
  <si>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</si>
  <si>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</si>
  <si>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</si>
  <si>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</si>
  <si>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</si>
  <si>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</si>
  <si>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</si>
  <si>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</si>
  <si>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</si>
  <si>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</si>
  <si>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</si>
  <si>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</si>
  <si>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</si>
  <si>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</si>
  <si>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</si>
  <si>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</si>
  <si>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</si>
  <si>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</si>
  <si>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</si>
  <si>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</si>
  <si>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</si>
  <si>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</si>
  <si>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</si>
  <si>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</si>
  <si>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</si>
  <si>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</si>
  <si>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</si>
  <si>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</si>
  <si>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</si>
  <si>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</si>
  <si>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</si>
  <si>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</si>
  <si>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</si>
  <si>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</si>
  <si>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</si>
  <si>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</si>
  <si>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</si>
  <si>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</si>
  <si>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</si>
  <si>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</si>
  <si>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</si>
  <si>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</si>
  <si>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</si>
  <si>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</si>
  <si>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</si>
  <si>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</si>
  <si>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</si>
  <si>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</si>
  <si>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</si>
  <si>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</si>
  <si>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</si>
  <si>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</si>
  <si>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</si>
  <si>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</si>
  <si>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</si>
  <si>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</si>
  <si>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</si>
  <si>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</si>
  <si>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</si>
  <si>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</si>
  <si>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</si>
  <si>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</si>
  <si>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</si>
  <si>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</si>
  <si>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</si>
  <si>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</si>
  <si>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</si>
  <si>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</si>
  <si>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</si>
  <si>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</si>
  <si>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</si>
  <si>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</si>
  <si>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</si>
  <si>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</si>
  <si>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</si>
  <si>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</si>
  <si>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</si>
  <si>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</si>
  <si>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</si>
  <si>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</si>
  <si>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</si>
  <si>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</si>
  <si>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</si>
  <si>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</si>
  <si>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</si>
  <si>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</si>
  <si>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</si>
  <si>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</si>
  <si>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</si>
  <si>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</si>
  <si>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</si>
  <si>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</si>
  <si>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</si>
  <si>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</si>
  <si>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</si>
  <si>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</si>
  <si>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</si>
  <si>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</si>
  <si>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</si>
  <si>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</si>
  <si>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</si>
  <si>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</si>
  <si>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</si>
  <si>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</si>
  <si>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</si>
  <si>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</si>
  <si>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</si>
  <si>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</si>
  <si>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</si>
  <si>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</si>
  <si>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</si>
  <si>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</si>
  <si>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</si>
  <si>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</si>
  <si>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</si>
  <si>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</si>
  <si>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</si>
  <si>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</si>
  <si>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</si>
  <si>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</si>
  <si>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</si>
  <si>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</si>
  <si>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</si>
  <si>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</si>
  <si>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</si>
  <si>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</si>
  <si>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</si>
  <si>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</si>
  <si>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</si>
  <si>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</si>
  <si>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</si>
  <si>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</si>
  <si>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</si>
  <si>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</si>
  <si>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</si>
  <si>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</si>
  <si>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</si>
  <si>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</si>
  <si>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</si>
  <si>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</si>
  <si>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</si>
  <si>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</si>
  <si>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</si>
  <si>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</si>
  <si>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</si>
  <si>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</si>
  <si>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</si>
  <si>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</si>
  <si>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</si>
  <si>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</si>
  <si>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</si>
  <si>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</si>
  <si>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</si>
  <si>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</si>
  <si>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</si>
  <si>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</si>
  <si>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</si>
  <si>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</si>
  <si>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</si>
  <si>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</si>
  <si>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</si>
  <si>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</si>
  <si>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</si>
  <si>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</si>
  <si>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</si>
  <si>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</si>
  <si>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</si>
  <si>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</si>
  <si>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</si>
  <si>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</si>
  <si>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</si>
  <si>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</si>
  <si>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</si>
  <si>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</si>
  <si>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</si>
  <si>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</si>
  <si>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</si>
  <si>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</si>
  <si>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</si>
  <si>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</si>
  <si>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</si>
  <si>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</si>
  <si>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</si>
  <si>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</si>
  <si>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</si>
  <si>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</si>
  <si>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</si>
  <si>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</si>
  <si>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</si>
  <si>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</si>
  <si>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</si>
  <si>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</si>
  <si>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</si>
  <si>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</si>
  <si>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</si>
  <si>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</si>
  <si>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</si>
  <si>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</si>
  <si>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</si>
  <si>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</si>
  <si>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</si>
  <si>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</si>
  <si>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</si>
  <si>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</si>
  <si>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</si>
  <si>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</si>
  <si>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</si>
  <si>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</si>
  <si>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</si>
  <si>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</si>
  <si>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</si>
  <si>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</si>
  <si>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</si>
  <si>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</si>
  <si>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</si>
  <si>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</si>
  <si>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</si>
  <si>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</si>
  <si>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</si>
  <si>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</si>
  <si>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</si>
  <si>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</si>
  <si>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</si>
  <si>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</si>
  <si>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</si>
  <si>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</si>
  <si>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</si>
  <si>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</si>
  <si>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</si>
  <si>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</si>
  <si>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</si>
  <si>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</si>
  <si>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</si>
  <si>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</si>
  <si>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</si>
  <si>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</si>
  <si>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</si>
  <si>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</si>
  <si>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</si>
  <si>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</si>
  <si>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</si>
  <si>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</si>
  <si>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</si>
  <si>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</si>
  <si>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</si>
  <si>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</si>
  <si>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</si>
  <si>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</si>
  <si>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</si>
  <si>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</si>
  <si>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</si>
  <si>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</si>
  <si>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</si>
  <si>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</si>
  <si>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</si>
  <si>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</si>
  <si>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</si>
  <si>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</si>
  <si>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</si>
  <si>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</si>
  <si>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</si>
  <si>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</si>
  <si>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</si>
  <si>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</si>
  <si>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</si>
  <si>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</si>
  <si>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</si>
  <si>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</si>
  <si>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</si>
  <si>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</si>
  <si>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</si>
  <si>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</si>
  <si>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</si>
  <si>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</si>
  <si>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</si>
  <si>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</si>
  <si>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</si>
  <si>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</si>
  <si>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</si>
  <si>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</si>
  <si>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</si>
  <si>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</si>
  <si>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</si>
  <si>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</si>
  <si>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</si>
  <si>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</si>
  <si>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</si>
  <si>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</si>
  <si>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</si>
  <si>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</si>
  <si>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</si>
  <si>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</si>
  <si>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</si>
  <si>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</si>
  <si>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</si>
  <si>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</si>
  <si>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</si>
  <si>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</si>
  <si>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</si>
  <si>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</si>
  <si>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</si>
  <si>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</si>
  <si>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</si>
  <si>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</si>
  <si>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</si>
  <si>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</si>
  <si>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</si>
  <si>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</si>
  <si>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</si>
  <si>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</si>
  <si>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</si>
  <si>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</si>
  <si>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</si>
  <si>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</si>
  <si>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</si>
  <si>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</si>
  <si>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</si>
  <si>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</si>
  <si>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</si>
  <si>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</si>
  <si>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</si>
  <si>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</si>
  <si>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</si>
  <si>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</si>
  <si>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</si>
  <si>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</si>
  <si>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</si>
  <si>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</si>
  <si>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</si>
  <si>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</si>
  <si>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</si>
  <si>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</si>
  <si>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</si>
  <si>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</si>
  <si>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</si>
  <si>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</si>
  <si>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</si>
  <si>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</si>
  <si>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</si>
  <si>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</si>
  <si>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</si>
  <si>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</si>
  <si>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</si>
  <si>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</si>
  <si>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</si>
  <si>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</si>
  <si>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</si>
  <si>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</si>
  <si>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</si>
  <si>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</si>
  <si>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</si>
  <si>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</si>
  <si>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</si>
  <si>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</si>
  <si>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</si>
  <si>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</si>
  <si>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</si>
  <si>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</si>
  <si>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</si>
  <si>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</si>
  <si>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</si>
  <si>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</si>
  <si>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</si>
  <si>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</si>
  <si>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</si>
  <si>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</si>
  <si>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</si>
  <si>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</si>
  <si>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</si>
  <si>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</si>
  <si>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</si>
  <si>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</si>
  <si>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</si>
  <si>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</si>
  <si>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</si>
  <si>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</si>
  <si>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</si>
  <si>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</si>
  <si>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</si>
  <si>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</si>
  <si>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</si>
  <si>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</si>
  <si>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</si>
  <si>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</si>
  <si>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</si>
  <si>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</si>
  <si>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</si>
  <si>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</si>
  <si>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</si>
  <si>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</si>
  <si>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</si>
  <si>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</si>
  <si>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</si>
  <si>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</si>
  <si>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</si>
  <si>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</si>
  <si>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</si>
  <si>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</si>
  <si>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</si>
  <si>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</si>
  <si>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</si>
  <si>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</si>
  <si>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</si>
  <si>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</si>
  <si>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</si>
  <si>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</si>
  <si>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</si>
  <si>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</si>
  <si>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</si>
  <si>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</si>
  <si>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</si>
  <si>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</si>
  <si>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</si>
  <si>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</si>
  <si>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</si>
  <si>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</si>
  <si>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</si>
  <si>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</si>
  <si>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</si>
  <si>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</si>
  <si>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</si>
  <si>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</si>
  <si>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</si>
  <si>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</si>
  <si>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</si>
  <si>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</si>
  <si>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</si>
  <si>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</si>
  <si>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</si>
  <si>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</si>
  <si>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</si>
  <si>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</si>
  <si>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</si>
  <si>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</si>
  <si>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</si>
  <si>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</si>
  <si>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</si>
  <si>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</si>
  <si>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</si>
  <si>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</si>
  <si>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</si>
  <si>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</si>
  <si>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</si>
  <si>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</si>
  <si>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</si>
  <si>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</si>
  <si>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</si>
  <si>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</si>
  <si>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</si>
  <si>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</si>
  <si>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</si>
  <si>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</si>
  <si>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</si>
  <si>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</si>
  <si>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</si>
  <si>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</si>
  <si>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</si>
  <si>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</si>
  <si>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</si>
  <si>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</si>
  <si>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</si>
  <si>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</si>
  <si>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</si>
  <si>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</si>
  <si>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</si>
  <si>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</si>
  <si>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</si>
  <si>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</si>
  <si>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</si>
  <si>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</si>
  <si>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</si>
  <si>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</si>
  <si>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</si>
  <si>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</si>
  <si>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</si>
  <si>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</si>
  <si>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</si>
  <si>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</si>
  <si>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</si>
  <si>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</si>
  <si>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</si>
  <si>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</si>
  <si>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</si>
  <si>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</si>
  <si>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</si>
  <si>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</si>
  <si>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</si>
  <si>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</si>
  <si>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</si>
  <si>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</si>
  <si>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</si>
  <si>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</si>
  <si>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</si>
  <si>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</si>
  <si>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</si>
  <si>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</si>
  <si>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</si>
  <si>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</si>
  <si>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</si>
  <si>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</si>
  <si>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</si>
  <si>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</si>
  <si>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</si>
  <si>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</si>
  <si>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</si>
  <si>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</si>
  <si>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</si>
  <si>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</si>
  <si>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</si>
  <si>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</si>
  <si>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</si>
  <si>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</si>
  <si>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</si>
  <si>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</si>
  <si>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</si>
  <si>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</si>
  <si>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</si>
  <si>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</si>
  <si>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</si>
  <si>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</si>
  <si>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</si>
  <si>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</si>
  <si>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</si>
  <si>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</si>
  <si>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</si>
  <si>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</si>
  <si>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</si>
  <si>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</si>
  <si>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</si>
  <si>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</si>
  <si>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</si>
  <si>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</si>
  <si>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</si>
  <si>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</si>
  <si>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</si>
  <si>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</si>
  <si>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</si>
  <si>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</si>
  <si>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</si>
  <si>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</si>
  <si>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</si>
  <si>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</si>
  <si>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</si>
  <si>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</si>
  <si>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</si>
  <si>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</si>
  <si>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</si>
  <si>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</si>
  <si>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</si>
  <si>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</si>
  <si>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</si>
  <si>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</si>
  <si>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</si>
  <si>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</si>
  <si>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</si>
  <si>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</si>
  <si>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</si>
  <si>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</si>
  <si>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</si>
  <si>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</si>
  <si>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</si>
  <si>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</si>
  <si>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</si>
  <si>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</si>
  <si>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</si>
  <si>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</si>
  <si>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</si>
  <si>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</si>
  <si>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</si>
  <si>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</si>
  <si>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</si>
  <si>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</si>
  <si>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</si>
  <si>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</si>
  <si>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</si>
  <si>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</si>
  <si>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</si>
  <si>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</si>
  <si>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</si>
  <si>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</si>
  <si>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</si>
  <si>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</si>
  <si>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</si>
  <si>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</si>
  <si>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</si>
  <si>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</si>
  <si>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</si>
  <si>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</si>
  <si>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</si>
  <si>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</si>
  <si>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</si>
  <si>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</si>
  <si>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</si>
  <si>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</si>
  <si>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</si>
  <si>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</si>
  <si>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</si>
  <si>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</si>
  <si>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</si>
  <si>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</si>
  <si>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</si>
  <si>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</si>
  <si>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</si>
  <si>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</si>
  <si>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</si>
  <si>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</si>
  <si>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</si>
  <si>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</si>
  <si>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</si>
  <si>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</si>
  <si>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</si>
  <si>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</si>
  <si>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</si>
  <si>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</si>
  <si>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</si>
  <si>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</si>
  <si>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</si>
  <si>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</si>
  <si>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</si>
  <si>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</si>
  <si>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</si>
  <si>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</si>
  <si>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</si>
  <si>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</si>
  <si>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</si>
  <si>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</si>
  <si>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</si>
  <si>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</si>
  <si>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</si>
  <si>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</si>
  <si>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</si>
  <si>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</si>
  <si>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</si>
  <si>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</si>
  <si>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</si>
  <si>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</si>
  <si>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</si>
  <si>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</si>
  <si>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</si>
  <si>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</si>
  <si>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</si>
  <si>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</si>
  <si>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</si>
  <si>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</si>
  <si>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</si>
  <si>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</si>
  <si>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</si>
  <si>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</si>
  <si>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</si>
  <si>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</si>
  <si>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</si>
  <si>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</si>
  <si>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</si>
  <si>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</si>
  <si>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</si>
  <si>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</si>
  <si>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</si>
  <si>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</si>
  <si>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</si>
  <si>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</si>
  <si>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</si>
  <si>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</si>
  <si>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</si>
  <si>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</si>
  <si>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</si>
  <si>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</si>
  <si>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</si>
  <si>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</si>
  <si>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</si>
  <si>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</si>
  <si>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</si>
  <si>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</si>
  <si>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</si>
  <si>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</si>
  <si>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</si>
  <si>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</si>
  <si>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</si>
  <si>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</si>
  <si>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</si>
  <si>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</si>
  <si>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</si>
  <si>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</si>
  <si>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</si>
  <si>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</si>
  <si>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</si>
  <si>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</si>
  <si>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</si>
  <si>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</si>
  <si>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</si>
  <si>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</si>
  <si>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</si>
  <si>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</si>
  <si>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</si>
  <si>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</si>
  <si>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</si>
  <si>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</si>
  <si>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</si>
  <si>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</si>
  <si>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</si>
  <si>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</si>
  <si>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</si>
  <si>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</si>
  <si>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</si>
  <si>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</si>
  <si>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</si>
  <si>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</si>
  <si>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</si>
  <si>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</si>
  <si>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</si>
  <si>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</si>
  <si>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</si>
  <si>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</si>
  <si>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</si>
  <si>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</si>
  <si>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</si>
  <si>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</si>
  <si>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</si>
  <si>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</si>
  <si>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</si>
  <si>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</si>
  <si>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</si>
  <si>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</si>
  <si>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</si>
  <si>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</si>
  <si>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</si>
  <si>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</si>
  <si>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</si>
  <si>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</si>
  <si>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</si>
  <si>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</si>
  <si>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</si>
  <si>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</si>
  <si>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</si>
  <si>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</si>
  <si>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</si>
  <si>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</si>
  <si>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</si>
  <si>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</si>
  <si>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</si>
  <si>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</si>
  <si>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</si>
  <si>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</si>
  <si>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</si>
  <si>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</si>
  <si>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</si>
  <si>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</si>
  <si>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</si>
  <si>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</si>
  <si>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</si>
  <si>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</si>
  <si>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</si>
  <si>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</si>
  <si>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</si>
  <si>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</si>
  <si>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</si>
  <si>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</si>
  <si>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</si>
  <si>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</si>
  <si>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</si>
  <si>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</si>
  <si>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</si>
  <si>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</si>
  <si>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</si>
  <si>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</si>
  <si>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</si>
  <si>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</si>
  <si>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</si>
  <si>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</si>
  <si>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</si>
  <si>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</si>
  <si>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</si>
  <si>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</si>
  <si>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</si>
  <si>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</si>
  <si>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</si>
  <si>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</si>
  <si>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</si>
  <si>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</si>
  <si>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</si>
  <si>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</si>
  <si>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</si>
  <si>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</si>
  <si>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</si>
  <si>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</si>
  <si>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</si>
  <si>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</si>
  <si>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</si>
  <si>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</si>
  <si>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</si>
  <si>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</si>
  <si>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</si>
  <si>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</si>
  <si>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</si>
  <si>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</si>
  <si>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</si>
  <si>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</si>
  <si>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</si>
  <si>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</si>
  <si>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</si>
  <si>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</si>
  <si>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</si>
  <si>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</si>
  <si>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</si>
  <si>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</si>
  <si>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</si>
  <si>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</si>
  <si>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</si>
  <si>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</si>
  <si>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</si>
  <si>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</si>
  <si>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</si>
  <si>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</si>
  <si>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</si>
  <si>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</si>
  <si>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</si>
  <si>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</si>
  <si>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</si>
  <si>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</si>
  <si>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</si>
  <si>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</si>
  <si>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</si>
  <si>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</si>
  <si>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</si>
  <si>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</si>
  <si>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</si>
  <si>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</si>
  <si>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</si>
  <si>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</si>
  <si>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</si>
  <si>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</si>
  <si>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</si>
  <si>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</si>
  <si>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</si>
  <si>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</si>
  <si>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</si>
  <si>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</si>
  <si>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</si>
  <si>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</si>
  <si>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</si>
  <si>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</si>
  <si>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</si>
  <si>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</si>
  <si>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</si>
  <si>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</si>
  <si>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</si>
  <si>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</si>
  <si>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</si>
  <si>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</si>
  <si>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</si>
  <si>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</si>
  <si>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</si>
  <si>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</si>
  <si>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</si>
  <si>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</si>
  <si>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</si>
  <si>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</si>
  <si>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</si>
  <si>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</si>
  <si>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</si>
  <si>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</si>
  <si>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</si>
  <si>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</si>
  <si>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</si>
  <si>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</si>
  <si>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</si>
  <si>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</si>
  <si>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</si>
  <si>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</si>
  <si>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</si>
  <si>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</si>
  <si>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</si>
  <si>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</si>
  <si>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</si>
  <si>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</si>
  <si>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</si>
  <si>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</si>
  <si>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</si>
  <si>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</si>
  <si>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</si>
  <si>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</si>
  <si>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</si>
  <si>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</si>
  <si>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</si>
  <si>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</si>
  <si>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</si>
  <si>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</si>
  <si>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</si>
  <si>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</si>
  <si>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</si>
  <si>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</si>
  <si>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</si>
  <si>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</si>
  <si>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</si>
  <si>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</si>
  <si>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</si>
  <si>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</si>
  <si>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</si>
  <si>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</si>
  <si>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</si>
  <si>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</si>
  <si>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</si>
  <si>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</si>
  <si>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</si>
  <si>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</si>
  <si>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</si>
  <si>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</si>
  <si>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</si>
  <si>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</si>
  <si>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</si>
  <si>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</si>
  <si>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</si>
  <si>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</si>
  <si>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</si>
  <si>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</si>
  <si>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</si>
  <si>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</si>
  <si>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</si>
  <si>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</si>
  <si>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</si>
  <si>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</si>
  <si>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</si>
  <si>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</si>
  <si>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</si>
  <si>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</si>
  <si>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</si>
  <si>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</si>
  <si>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</si>
  <si>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</si>
  <si>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</si>
  <si>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</si>
  <si>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</si>
  <si>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</si>
  <si>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</si>
  <si>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</si>
  <si>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</si>
  <si>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</si>
  <si>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</si>
  <si>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</si>
  <si>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</si>
  <si>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</si>
  <si>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</si>
  <si>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</si>
  <si>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</si>
  <si>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</si>
  <si>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</si>
  <si>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</si>
  <si>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</si>
  <si>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</si>
  <si>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</si>
  <si>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</si>
  <si>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</si>
  <si>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</si>
  <si>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</si>
  <si>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</si>
  <si>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</si>
  <si>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</si>
  <si>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</si>
  <si>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</si>
  <si>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</si>
  <si>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</si>
  <si>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</si>
  <si>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</si>
  <si>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</si>
  <si>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</si>
  <si>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</si>
  <si>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</si>
  <si>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</si>
  <si>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</si>
  <si>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</si>
  <si>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</si>
  <si>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</si>
  <si>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</si>
  <si>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</si>
  <si>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</si>
  <si>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</si>
  <si>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</si>
  <si>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</si>
  <si>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</si>
  <si>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</si>
  <si>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</si>
  <si>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</si>
  <si>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</si>
  <si>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</si>
  <si>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</si>
  <si>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</si>
  <si>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</si>
  <si>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</si>
  <si>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</si>
  <si>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Arabica</t>
  </si>
  <si>
    <t>Excelsa</t>
  </si>
  <si>
    <t>Liberica</t>
  </si>
  <si>
    <t>Robusta</t>
  </si>
  <si>
    <t>Sum of Sales</t>
  </si>
  <si>
    <t>2019</t>
  </si>
  <si>
    <t>2020</t>
  </si>
  <si>
    <t>Jan</t>
  </si>
  <si>
    <t>Feb</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</si>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</sst>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_([$$-409]* \(#,##0.00\);_([$$-409]* &quot;-&quot;??_);_(@_)"/>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14">
    <dxf>
      <numFmt numFmtId="0" formatCode="General"/>
    </dxf>
    <dxf>
      <font>
        <b/>
        <sz val="11"/>
        <color theme="1"/>
      </font>
    </dxf>
    <dxf>
      <font>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Blue Timeline Style" pivot="0" table="0" count="8" xr9:uid="{D24895FC-269F-48C8-9C65-876FA504FBDF}">
      <tableStyleElement type="wholeTable" dxfId="2"/>
      <tableStyleElement type="headerRow" dxfId="1"/>
    </tableStyle>
  </tableStyles>
  <colors>
    <mruColors>
      <color rgb="FFE8C5A5"/>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[Coffee_Sales_Data_Visualization.xlsx]Total Sales!TotalSales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Sales'!$C$5:$C$15</c:f>
              <c:numCache>
                <c:formatCode>#,##0</c:formatCode>
                <c:ptCount val="11"/>
                <c:pt idx="0">
                  <c:v>307.12</c:v>
                </c:pt>
                <c:pt idx="1">
                  <c:v>53.664999999999992</c:v>
                </c:pt>
                <c:pt idx="2">
                  <c:v>163.01999999999998</c:v>
                </c:pt>
                <c:pt idx="3">
                  <c:v>345.02</c:v>
                </c:pt>
                <c:pt idx="4">
                  <c:v>334.89000000000004</c:v>
                </c:pt>
                <c:pt idx="5">
                  <c:v>178.70999999999998</c:v>
                </c:pt>
                <c:pt idx="6">
                  <c:v>301.98499999999996</c:v>
                </c:pt>
                <c:pt idx="7">
                  <c:v>312.83499999999998</c:v>
                </c:pt>
                <c:pt idx="8">
                  <c:v>265.62</c:v>
                </c:pt>
                <c:pt idx="9">
                  <c:v>47.25</c:v>
                </c:pt>
                <c:pt idx="10">
                  <c:v>745.45</c:v>
                </c:pt>
              </c:numCache>
            </c:numRef>
          </c:val>
          <c:smooth val="0"/>
          <c:extLst>
            <c:ext xmlns:c16="http://schemas.microsoft.com/office/drawing/2014/chart" uri="{C3380CC4-5D6E-409C-BE32-E72D297353CC}">
              <c16:uniqueId val="{00000000-D20C-41BA-80B8-557E1CE69A26}"/>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Sales'!$D$5:$D$15</c:f>
              <c:numCache>
                <c:formatCode>#,##0</c:formatCode>
                <c:ptCount val="11"/>
                <c:pt idx="0">
                  <c:v>681.07499999999993</c:v>
                </c:pt>
                <c:pt idx="1">
                  <c:v>83.025000000000006</c:v>
                </c:pt>
                <c:pt idx="2">
                  <c:v>678.3599999999999</c:v>
                </c:pt>
                <c:pt idx="3">
                  <c:v>273.86999999999995</c:v>
                </c:pt>
                <c:pt idx="4">
                  <c:v>70.95</c:v>
                </c:pt>
                <c:pt idx="5">
                  <c:v>166.1</c:v>
                </c:pt>
                <c:pt idx="6">
                  <c:v>153.76499999999999</c:v>
                </c:pt>
                <c:pt idx="7">
                  <c:v>63.249999999999993</c:v>
                </c:pt>
                <c:pt idx="8">
                  <c:v>526.51499999999987</c:v>
                </c:pt>
                <c:pt idx="9">
                  <c:v>65.805000000000007</c:v>
                </c:pt>
                <c:pt idx="10">
                  <c:v>428.88499999999999</c:v>
                </c:pt>
              </c:numCache>
            </c:numRef>
          </c:val>
          <c:smooth val="0"/>
          <c:extLst>
            <c:ext xmlns:c16="http://schemas.microsoft.com/office/drawing/2014/chart" uri="{C3380CC4-5D6E-409C-BE32-E72D297353CC}">
              <c16:uniqueId val="{00000001-D20C-41BA-80B8-557E1CE69A26}"/>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Sales'!$E$5:$E$15</c:f>
              <c:numCache>
                <c:formatCode>#,##0</c:formatCode>
                <c:ptCount val="11"/>
                <c:pt idx="0">
                  <c:v>533.70499999999993</c:v>
                </c:pt>
                <c:pt idx="1">
                  <c:v>193.83499999999998</c:v>
                </c:pt>
                <c:pt idx="2">
                  <c:v>171.04499999999999</c:v>
                </c:pt>
                <c:pt idx="3">
                  <c:v>184.13</c:v>
                </c:pt>
                <c:pt idx="4">
                  <c:v>134.23000000000002</c:v>
                </c:pt>
                <c:pt idx="5">
                  <c:v>439.30999999999995</c:v>
                </c:pt>
                <c:pt idx="6">
                  <c:v>215.55500000000001</c:v>
                </c:pt>
                <c:pt idx="7">
                  <c:v>350.89499999999992</c:v>
                </c:pt>
                <c:pt idx="8">
                  <c:v>187.06</c:v>
                </c:pt>
                <c:pt idx="9">
                  <c:v>274.67500000000001</c:v>
                </c:pt>
                <c:pt idx="10">
                  <c:v>194.17499999999998</c:v>
                </c:pt>
              </c:numCache>
            </c:numRef>
          </c:val>
          <c:smooth val="0"/>
          <c:extLst>
            <c:ext xmlns:c16="http://schemas.microsoft.com/office/drawing/2014/chart" uri="{C3380CC4-5D6E-409C-BE32-E72D297353CC}">
              <c16:uniqueId val="{00000002-D20C-41BA-80B8-557E1CE69A26}"/>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Sales'!$F$5:$F$15</c:f>
              <c:numCache>
                <c:formatCode>#,##0</c:formatCode>
                <c:ptCount val="11"/>
                <c:pt idx="0">
                  <c:v>158.85</c:v>
                </c:pt>
                <c:pt idx="1">
                  <c:v>68.039999999999992</c:v>
                </c:pt>
                <c:pt idx="2">
                  <c:v>372.25500000000005</c:v>
                </c:pt>
                <c:pt idx="3">
                  <c:v>201.11499999999998</c:v>
                </c:pt>
                <c:pt idx="4">
                  <c:v>166.27500000000001</c:v>
                </c:pt>
                <c:pt idx="5">
                  <c:v>492.89999999999992</c:v>
                </c:pt>
                <c:pt idx="6">
                  <c:v>213.66499999999999</c:v>
                </c:pt>
                <c:pt idx="7">
                  <c:v>96.404999999999987</c:v>
                </c:pt>
                <c:pt idx="8">
                  <c:v>210.58999999999997</c:v>
                </c:pt>
                <c:pt idx="9">
                  <c:v>179.21999999999997</c:v>
                </c:pt>
                <c:pt idx="10">
                  <c:v>429.83</c:v>
                </c:pt>
              </c:numCache>
            </c:numRef>
          </c:val>
          <c:smooth val="0"/>
          <c:extLst>
            <c:ext xmlns:c16="http://schemas.microsoft.com/office/drawing/2014/chart" uri="{C3380CC4-5D6E-409C-BE32-E72D297353CC}">
              <c16:uniqueId val="{00000003-D20C-41BA-80B8-557E1CE69A26}"/>
            </c:ext>
          </c:extLst>
        </c:ser>
        <c:dLbls>
          <c:showLegendKey val="0"/>
          <c:showVal val="0"/>
          <c:showCatName val="0"/>
          <c:showSerName val="0"/>
          <c:showPercent val="0"/>
          <c:showBubbleSize val="0"/>
        </c:dLbls>
        <c:marker val="1"/>
        <c:smooth val="0"/>
        <c:axId val="482805311"/>
        <c:axId val="482813951"/>
      </c:lineChart>
      <c:catAx>
        <c:axId val="48280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13951"/>
        <c:crosses val="autoZero"/>
        <c:auto val="1"/>
        <c:lblAlgn val="ctr"/>
        <c:lblOffset val="100"/>
        <c:noMultiLvlLbl val="0"/>
      </c:catAx>
      <c:valAx>
        <c:axId val="48281395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82805311"/>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[Coffee_Sales_Data_Visualization.xlsx]Sales by Country!PivotTable3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3751388888888889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barChart>
        <c:barDir val="bar"/>
        <c:grouping val="clustered"/>
        <c:varyColors val="0"/>
        <c:ser>
          <c:idx val="0"/>
          <c:order val="0"/>
          <c:tx>
            <c:strRef>
              <c:f>'Sales by Country'!$B$3</c:f>
              <c:strCache>
                <c:ptCount val="1"/>
                <c:pt idx="0">
                  <c:v>Total</c:v>
                </c:pt>
              </c:strCache>
            </c:strRef>
          </c:tx>
          <c:spPr>
            <a:solidFill>
              <a:schemeClr val="accent5"/>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524-4EB9-AA09-13F68780CAB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4524-4EB9-AA09-13F68780CAB6}"/>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1-4524-4EB9-AA09-13F68780CA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General</c:formatCode>
                <c:ptCount val="3"/>
                <c:pt idx="0">
                  <c:v>686.8850000000001</c:v>
                </c:pt>
                <c:pt idx="1">
                  <c:v>1574.8399999999997</c:v>
                </c:pt>
                <c:pt idx="2">
                  <c:v>9453.1999999999989</c:v>
                </c:pt>
              </c:numCache>
            </c:numRef>
          </c:val>
          <c:extLst>
            <c:ext xmlns:c16="http://schemas.microsoft.com/office/drawing/2014/chart" uri="{C3380CC4-5D6E-409C-BE32-E72D297353CC}">
              <c16:uniqueId val="{00000000-4524-4EB9-AA09-13F68780CAB6}"/>
            </c:ext>
          </c:extLst>
        </c:ser>
        <c:dLbls>
          <c:dLblPos val="outEnd"/>
          <c:showLegendKey val="0"/>
          <c:showVal val="1"/>
          <c:showCatName val="0"/>
          <c:showSerName val="0"/>
          <c:showPercent val="0"/>
          <c:showBubbleSize val="0"/>
        </c:dLbls>
        <c:gapWidth val="182"/>
        <c:axId val="711176127"/>
        <c:axId val="711201087"/>
      </c:barChart>
      <c:catAx>
        <c:axId val="71117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01087"/>
        <c:crosses val="autoZero"/>
        <c:auto val="1"/>
        <c:lblAlgn val="ctr"/>
        <c:lblOffset val="100"/>
        <c:noMultiLvlLbl val="0"/>
      </c:catAx>
      <c:valAx>
        <c:axId val="71120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[Coffee_Sales_Data_Visualization.xlsx]Top 5 Customers!PivotTable4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Customers'!$B$4:$B$11</c:f>
              <c:numCache>
                <c:formatCode>General</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0-EAF1-4241-A512-7FF7FBB4C51E}"/>
            </c:ext>
          </c:extLst>
        </c:ser>
        <c:dLbls>
          <c:dLblPos val="inEnd"/>
          <c:showLegendKey val="0"/>
          <c:showVal val="1"/>
          <c:showCatName val="0"/>
          <c:showSerName val="0"/>
          <c:showPercent val="0"/>
          <c:showBubbleSize val="0"/>
        </c:dLbls>
        <c:gapWidth val="182"/>
        <c:axId val="654374335"/>
        <c:axId val="654380095"/>
      </c:barChart>
      <c:catAx>
        <c:axId val="6543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80095"/>
        <c:crosses val="autoZero"/>
        <c:auto val="1"/>
        <c:lblAlgn val="ctr"/>
        <c:lblOffset val="100"/>
        <c:noMultiLvlLbl val="0"/>
      </c:catAx>
      <c:valAx>
        <c:axId val="65438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[Coffee_Sales_Data_Visualization.xlsx]Sales by Country!PivotTable3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3751388888888889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5"/>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686.8850000000001</c:v>
                </c:pt>
                <c:pt idx="1">
                  <c:v>1574.8399999999997</c:v>
                </c:pt>
                <c:pt idx="2">
                  <c:v>9453.1999999999989</c:v>
                </c:pt>
              </c:numCache>
            </c:numRef>
          </c:val>
          <c:extLst>
            <c:ext xmlns:c16="http://schemas.microsoft.com/office/drawing/2014/chart" uri="{C3380CC4-5D6E-409C-BE32-E72D297353CC}">
              <c16:uniqueId val="{00000000-1421-4ED6-904A-39D932D44BDA}"/>
            </c:ext>
          </c:extLst>
        </c:ser>
        <c:dLbls>
          <c:showLegendKey val="0"/>
          <c:showVal val="0"/>
          <c:showCatName val="0"/>
          <c:showSerName val="0"/>
          <c:showPercent val="0"/>
          <c:showBubbleSize val="0"/>
        </c:dLbls>
        <c:gapWidth val="182"/>
        <c:axId val="711176127"/>
        <c:axId val="711201087"/>
      </c:barChart>
      <c:catAx>
        <c:axId val="71117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01087"/>
        <c:crosses val="autoZero"/>
        <c:auto val="1"/>
        <c:lblAlgn val="ctr"/>
        <c:lblOffset val="100"/>
        <c:noMultiLvlLbl val="0"/>
      </c:catAx>
      <c:valAx>
        <c:axId val="71120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7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[Coffee_Sales_Data_Visualization.xlsx]Top 5 Customers!PivotTable4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Customers'!$B$4:$B$11</c:f>
              <c:numCache>
                <c:formatCode>General</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0-9667-4D93-A433-3D671B70A70B}"/>
            </c:ext>
          </c:extLst>
        </c:ser>
        <c:dLbls>
          <c:dLblPos val="inEnd"/>
          <c:showLegendKey val="0"/>
          <c:showVal val="1"/>
          <c:showCatName val="0"/>
          <c:showSerName val="0"/>
          <c:showPercent val="0"/>
          <c:showBubbleSize val="0"/>
        </c:dLbls>
        <c:gapWidth val="182"/>
        <c:axId val="654374335"/>
        <c:axId val="654380095"/>
      </c:barChart>
      <c:catAx>
        <c:axId val="6543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80095"/>
        <c:crosses val="autoZero"/>
        <c:auto val="1"/>
        <c:lblAlgn val="ctr"/>
        <c:lblOffset val="100"/>
        <c:noMultiLvlLbl val="0"/>
      </c:catAx>
      <c:valAx>
        <c:axId val="65438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43745</xdr:colOff>
      <xdr:row>3</xdr:row>
      <xdr:rowOff>19050</xdr:rowOff>
    </xdr:from>
    <xdr:to>
      <xdr:col>25</xdr:col>
      <xdr:colOff>387350</xdr:colOff>
      <xdr:row>40</xdr:row>
      <xdr:rowOff>101600</xdr:rowOff>
    </xdr:to>
    <xdr:grpSp>
      <xdr:nvGrpSpPr>
        <xdr:cNvPr id="11" name="Group 10">
          <a:extLst>
            <a:ext uri="{FF2B5EF4-FFF2-40B4-BE49-F238E27FC236}">
              <a16:creationId xmlns:a16="http://schemas.microsoft.com/office/drawing/2014/main" id="{159B8D37-14C4-5BBD-A8A3-0851FF023639}"/>
            </a:ext>
          </a:extLst>
        </xdr:cNvPr>
        <xdr:cNvGrpSpPr/>
      </xdr:nvGrpSpPr>
      <xdr:grpSpPr>
        <a:xfrm>
          <a:off x="43745" y="571500"/>
          <a:ext cx="15583605" cy="6896100"/>
          <a:chOff x="539750" y="533400"/>
          <a:chExt cx="14141450" cy="6902611"/>
        </a:xfrm>
      </xdr:grpSpPr>
      <xdr:graphicFrame macro="">
        <xdr:nvGraphicFramePr>
          <xdr:cNvPr id="2" name="Total Sales Over Time">
            <a:extLst>
              <a:ext uri="{FF2B5EF4-FFF2-40B4-BE49-F238E27FC236}">
                <a16:creationId xmlns:a16="http://schemas.microsoft.com/office/drawing/2014/main" id="{6F093D78-805E-46AA-BEDC-1C4914A901D6}"/>
              </a:ext>
            </a:extLst>
          </xdr:cNvPr>
          <xdr:cNvGraphicFramePr>
            <a:graphicFrameLocks/>
          </xdr:cNvGraphicFramePr>
        </xdr:nvGraphicFramePr>
        <xdr:xfrm>
          <a:off x="558800" y="2393950"/>
          <a:ext cx="9239250" cy="5042061"/>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EA82C30-70AC-40DB-AAC1-F3E3B648A01C}"/>
                  </a:ext>
                </a:extLst>
              </xdr:cNvPr>
              <xdr:cNvGraphicFramePr/>
            </xdr:nvGraphicFramePr>
            <xdr:xfrm>
              <a:off x="539750" y="533400"/>
              <a:ext cx="9264650" cy="181610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3745" y="571500"/>
                <a:ext cx="10209466" cy="18143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nvGrpSpPr>
          <xdr:cNvPr id="7" name="Group 6">
            <a:extLst>
              <a:ext uri="{FF2B5EF4-FFF2-40B4-BE49-F238E27FC236}">
                <a16:creationId xmlns:a16="http://schemas.microsoft.com/office/drawing/2014/main" id="{9B969B0F-FF2F-2AF9-E05A-0C6CF0C544E4}"/>
              </a:ext>
            </a:extLst>
          </xdr:cNvPr>
          <xdr:cNvGrpSpPr/>
        </xdr:nvGrpSpPr>
        <xdr:grpSpPr>
          <a:xfrm>
            <a:off x="9848850" y="546100"/>
            <a:ext cx="4832350" cy="1803400"/>
            <a:chOff x="7002988" y="342901"/>
            <a:chExt cx="3366563" cy="1458895"/>
          </a:xfrm>
        </xdr:grpSpPr>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1774B727-5182-4B0F-8C54-5812E0F89548}"/>
                    </a:ext>
                  </a:extLst>
                </xdr:cNvPr>
                <xdr:cNvGraphicFramePr/>
              </xdr:nvGraphicFramePr>
              <xdr:xfrm>
                <a:off x="7002988" y="342901"/>
                <a:ext cx="3366563" cy="603249"/>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02194" y="584188"/>
                  <a:ext cx="5325156" cy="744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4302943-8552-4567-8D1D-675358A172F2}"/>
                    </a:ext>
                  </a:extLst>
                </xdr:cNvPr>
                <xdr:cNvGraphicFramePr/>
              </xdr:nvGraphicFramePr>
              <xdr:xfrm>
                <a:off x="8606207" y="953071"/>
                <a:ext cx="1752600" cy="843362"/>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38131" y="1337733"/>
                  <a:ext cx="2772224" cy="1041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E44C3B9-614E-462A-87AD-0287CC2AD9CF}"/>
                    </a:ext>
                  </a:extLst>
                </xdr:cNvPr>
                <xdr:cNvGraphicFramePr/>
              </xdr:nvGraphicFramePr>
              <xdr:xfrm>
                <a:off x="7005004" y="953071"/>
                <a:ext cx="1549400" cy="848725"/>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305383" y="1337733"/>
                  <a:ext cx="2450807" cy="1048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8" name="Chart 7">
            <a:extLst>
              <a:ext uri="{FF2B5EF4-FFF2-40B4-BE49-F238E27FC236}">
                <a16:creationId xmlns:a16="http://schemas.microsoft.com/office/drawing/2014/main" id="{5248F4A3-FD9D-4877-AA58-82FE3CFE450E}"/>
              </a:ext>
            </a:extLst>
          </xdr:cNvPr>
          <xdr:cNvGraphicFramePr>
            <a:graphicFrameLocks/>
          </xdr:cNvGraphicFramePr>
        </xdr:nvGraphicFramePr>
        <xdr:xfrm>
          <a:off x="9836150" y="2393950"/>
          <a:ext cx="4793307" cy="235070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4C8DA68F-1C80-45C3-BA3A-864D50B751B8}"/>
              </a:ext>
            </a:extLst>
          </xdr:cNvPr>
          <xdr:cNvGraphicFramePr>
            <a:graphicFrameLocks/>
          </xdr:cNvGraphicFramePr>
        </xdr:nvGraphicFramePr>
        <xdr:xfrm>
          <a:off x="9836150" y="4771550"/>
          <a:ext cx="4794250" cy="26502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44450</xdr:colOff>
      <xdr:row>0</xdr:row>
      <xdr:rowOff>57150</xdr:rowOff>
    </xdr:from>
    <xdr:to>
      <xdr:col>25</xdr:col>
      <xdr:colOff>387350</xdr:colOff>
      <xdr:row>2</xdr:row>
      <xdr:rowOff>158750</xdr:rowOff>
    </xdr:to>
    <xdr:sp macro="" textlink="">
      <xdr:nvSpPr>
        <xdr:cNvPr id="10" name="Rectangle 9">
          <a:extLst>
            <a:ext uri="{FF2B5EF4-FFF2-40B4-BE49-F238E27FC236}">
              <a16:creationId xmlns:a16="http://schemas.microsoft.com/office/drawing/2014/main" id="{2D875506-3FEF-0001-E41D-00989962F214}"/>
            </a:ext>
          </a:extLst>
        </xdr:cNvPr>
        <xdr:cNvSpPr/>
      </xdr:nvSpPr>
      <xdr:spPr>
        <a:xfrm>
          <a:off x="44450" y="57150"/>
          <a:ext cx="15582900" cy="4699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COFFEE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523875</xdr:colOff>
      <xdr:row>11</xdr:row>
      <xdr:rowOff>76200</xdr:rowOff>
    </xdr:from>
    <xdr:to>
      <xdr:col>13</xdr:col>
      <xdr:colOff>219075</xdr:colOff>
      <xdr:row>26</xdr:row>
      <xdr:rowOff>57150</xdr:rowOff>
    </xdr:to>
    <xdr:graphicFrame macro="">
      <xdr:nvGraphicFramePr>
        <xdr:cNvPr id="2" name="Chart 1">
          <a:extLst>
            <a:ext uri="{FF2B5EF4-FFF2-40B4-BE49-F238E27FC236}">
              <a16:creationId xmlns:a16="http://schemas.microsoft.com/office/drawing/2014/main" id="{1C917B5D-8508-7996-5B0A-BF75D933E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209550</xdr:colOff>
      <xdr:row>11</xdr:row>
      <xdr:rowOff>76200</xdr:rowOff>
    </xdr:from>
    <xdr:to>
      <xdr:col>13</xdr:col>
      <xdr:colOff>53974</xdr:colOff>
      <xdr:row>26</xdr:row>
      <xdr:rowOff>57150</xdr:rowOff>
    </xdr:to>
    <xdr:graphicFrame macro="">
      <xdr:nvGraphicFramePr>
        <xdr:cNvPr id="2" name="Chart 1">
          <a:extLst>
            <a:ext uri="{FF2B5EF4-FFF2-40B4-BE49-F238E27FC236}">
              <a16:creationId xmlns:a16="http://schemas.microsoft.com/office/drawing/2014/main" id="{4CB95535-EEC6-14CA-F3EE-788B9FB1D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ron Soriano" refreshedDate="45552.006448726854" createdVersion="8" refreshedVersion="8" minRefreshableVersion="3" recordCount="1000" xr:uid="{AF6C995C-312E-49AF-8F3B-E6A75EE8BA37}">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50183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6C8EB-18E0-4087-965B-471B4D456942}"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15"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1">
    <i>
      <x v="1"/>
      <x v="4"/>
    </i>
    <i r="1">
      <x v="5"/>
    </i>
    <i r="1">
      <x v="6"/>
    </i>
    <i r="1">
      <x v="7"/>
    </i>
    <i r="1">
      <x v="8"/>
    </i>
    <i r="1">
      <x v="9"/>
    </i>
    <i r="1">
      <x v="10"/>
    </i>
    <i r="1">
      <x v="11"/>
    </i>
    <i r="1">
      <x v="12"/>
    </i>
    <i>
      <x v="2"/>
      <x v="1"/>
    </i>
    <i r="1">
      <x v="2"/>
    </i>
  </rowItems>
  <colFields count="1">
    <field x="13"/>
  </colFields>
  <colItems count="4">
    <i>
      <x/>
    </i>
    <i>
      <x v="1"/>
    </i>
    <i>
      <x v="2"/>
    </i>
    <i>
      <x v="3"/>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FFC81-0483-4A44-83BC-3C1247EEA793}" name="PivotTable3"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7"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5">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17" format="4">
      <pivotArea type="data" outline="0" fieldPosition="0">
        <references count="2">
          <reference field="4294967294" count="1" selected="0">
            <x v="0"/>
          </reference>
          <reference field="7"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C22C5-D039-49FF-8115-0AED057448A6}" name="PivotTable4"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11"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8">
    <i>
      <x v="289"/>
    </i>
    <i>
      <x v="218"/>
    </i>
    <i>
      <x v="518"/>
    </i>
    <i>
      <x v="785"/>
    </i>
    <i>
      <x v="639"/>
    </i>
    <i>
      <x v="28"/>
    </i>
    <i>
      <x v="125"/>
    </i>
    <i t="grand">
      <x/>
    </i>
  </rowItems>
  <colItems count="1">
    <i/>
  </colItems>
  <dataFields count="1">
    <dataField name="Sum of Sales" fld="12" baseField="0" baseItem="0"/>
  </dataFields>
  <chartFormats count="3">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61C1F4-74EC-4D83-BA40-D2650F12A498}" sourceName="Size">
  <pivotTables>
    <pivotTable tabId="18" name="TotalSales"/>
    <pivotTable tabId="21" name="PivotTable3"/>
    <pivotTable tabId="23" name="PivotTable4"/>
  </pivotTables>
  <data>
    <tabular pivotCacheId="15501837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106C95-307E-47A3-8218-AC5936A8B12D}" sourceName="Roast Type Name">
  <pivotTables>
    <pivotTable tabId="18" name="TotalSales"/>
    <pivotTable tabId="21" name="PivotTable3"/>
    <pivotTable tabId="23" name="PivotTable4"/>
  </pivotTables>
  <data>
    <tabular pivotCacheId="15501837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EE5049-919C-4228-BB4B-30419E7EE2BA}" sourceName="Loyalty Card">
  <pivotTables>
    <pivotTable tabId="18" name="TotalSales"/>
    <pivotTable tabId="21" name="PivotTable3"/>
    <pivotTable tabId="23" name="PivotTable4"/>
  </pivotTables>
  <data>
    <tabular pivotCacheId="15501837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A210672-0292-421C-80FF-EF8394922A05}" cache="Slicer_Size" caption="Size" columnCount="2" rowHeight="241300"/>
  <slicer name="Roast Type Name 1" xr10:uid="{874EAAD4-E8D5-46D5-8136-EE46EB2521ED}" cache="Slicer_Roast_Type_Name" caption="Roast Type Name" columnCount="3" rowHeight="241300"/>
  <slicer name="Loyalty Card 1" xr10:uid="{D8D5325F-4D65-4E82-BCE6-260CC880AA8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5A920-2B04-4BF5-A6E2-8F57CEDDDA44}" name="Orders" displayName="Orders" ref="A1:P1001" totalsRowShown="0" headerRowDxfId="3">
  <autoFilter ref="A1:P1001" xr:uid="{80A5A920-2B04-4BF5-A6E2-8F57CEDDDA44}"/>
  <tableColumns count="16">
    <tableColumn id="1" xr3:uid="{56803D09-C7DA-43FE-A981-03AD625D3A37}" name="Order ID" dataDxfId="13"/>
    <tableColumn id="2" xr3:uid="{57068111-36CD-4556-8C2E-89E3806AA47B}" name="Order Date" dataDxfId="12"/>
    <tableColumn id="3" xr3:uid="{A8C93F1D-7CC9-41E3-A8FD-C6B787044A4F}" name="Customer ID" dataDxfId="11"/>
    <tableColumn id="4" xr3:uid="{C6BDDE41-DE89-43B9-B527-5725A8BE277E}" name="Product ID"/>
    <tableColumn id="5" xr3:uid="{E4868523-68AA-432E-AAE5-5206FA55DC21}" name="Quantity" dataDxfId="10"/>
    <tableColumn id="6" xr3:uid="{4F9E30E8-3D06-40C0-83C2-F5E4D8225C5D}" name="Customer Name" dataDxfId="9">
      <calculatedColumnFormula>_xlfn.XLOOKUP(C2,customers!$A$2:$A$1001,customers!$B$2:$B$1001,0)</calculatedColumnFormula>
    </tableColumn>
    <tableColumn id="7" xr3:uid="{EDF20ACF-B6AD-4A94-99AB-2A5718D52AD9}" name="Email" dataDxfId="8">
      <calculatedColumnFormula>IF(_xlfn.XLOOKUP(C2,customers!$A$2:$A$1001,customers!$C$2:$C$1001,,0)=0,"",_xlfn.XLOOKUP(C2,customers!$A$2:$A$1001,customers!$C$2:$C$1001,,0))</calculatedColumnFormula>
    </tableColumn>
    <tableColumn id="8" xr3:uid="{E7CA7DFB-126F-46D4-BD4A-8227C1D59A56}" name="Country" dataDxfId="7">
      <calculatedColumnFormula>_xlfn.XLOOKUP(C2,customers!$A$2:$A$1001,customers!$G$2:$G$1001,0)</calculatedColumnFormula>
    </tableColumn>
    <tableColumn id="9" xr3:uid="{57045B16-FCF9-4FA7-9ABA-E1BBDB894967}" name="Coffee Type">
      <calculatedColumnFormula>INDEX(products!$A$1:$G$49,MATCH(orders!$D2,products!$A$1:$A$49,0),MATCH(orders!I$1,products!$A$1:$G$1,0))</calculatedColumnFormula>
    </tableColumn>
    <tableColumn id="10" xr3:uid="{CDC4DE33-831D-43D2-9E5E-EDD3851A7ECC}" name="Roast Type">
      <calculatedColumnFormula>INDEX(products!$A$1:$G$49,MATCH(orders!$D2,products!$A$1:$A$49,0),MATCH(orders!J$1,products!$A$1:$G$1,0))</calculatedColumnFormula>
    </tableColumn>
    <tableColumn id="11" xr3:uid="{3080C596-ECBA-4E76-A2B8-A209CC0A49AF}" name="Size" dataDxfId="6">
      <calculatedColumnFormula>INDEX(products!$A$1:$G$49,MATCH(orders!$D2,products!$A$1:$A$49,0),MATCH(orders!K$1,products!$A$1:$G$1,0))</calculatedColumnFormula>
    </tableColumn>
    <tableColumn id="12" xr3:uid="{5BB289FE-E24F-4612-BA77-794AB571DF5D}" name="Unit Price" dataDxfId="5">
      <calculatedColumnFormula>INDEX(products!$A$1:$G$49,MATCH(orders!$D2,products!$A$1:$A$49,0),MATCH(orders!L$1,products!$A$1:$G$1,0))</calculatedColumnFormula>
    </tableColumn>
    <tableColumn id="13" xr3:uid="{C6123A21-14C5-4479-9E4B-84291AD1F9D0}" name="Sales" dataDxfId="4">
      <calculatedColumnFormula>L2*E2</calculatedColumnFormula>
    </tableColumn>
    <tableColumn id="14" xr3:uid="{732D31AD-EE3B-4CE9-93D5-51111F9EB491}" name="Coffee Type Name">
      <calculatedColumnFormula>IF(orders!I2="Rob","Robusta",IF(I2="Exc","Excelsa",IF(I2="Ara","Arabica",IF(I2="Lib","Liberica"))))</calculatedColumnFormula>
    </tableColumn>
    <tableColumn id="15" xr3:uid="{ADCB2E54-8358-45D7-84AB-893D63E43062}" name="Roast Type Name">
      <calculatedColumnFormula>IF(J2="M","Medium",IF(J2="L","Light",IF(J2="D","Dark")))</calculatedColumnFormula>
    </tableColumn>
    <tableColumn id="16" xr3:uid="{6BE0E3B9-F114-4425-912D-6947D19A6BEE}" name="Loyalty Card" dataDxfId="0">
      <calculatedColumnFormula>_xlfn.XLOOKUP(Orders[[#This Row],[Customer ID]],customers!$A$2:$A$1001,customers!$I$2:$I$1001)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63834A-1914-4C6B-B4B9-79C417878F14}" sourceName="Order Date">
  <pivotTables>
    <pivotTable tabId="18" name="TotalSales"/>
    <pivotTable tabId="21" name="PivotTable3"/>
    <pivotTable tabId="23" name="PivotTable4"/>
  </pivotTables>
  <state minimalRefreshVersion="6" lastRefreshVersion="6" pivotCacheId="1550183783" filterType="dateBetween">
    <selection startDate="2019-04-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04F8C29-8C7B-4A42-990D-A200A44AB99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B9674-90DE-4303-9ACD-87BB25A05423}">
  <dimension ref="A1"/>
  <sheetViews>
    <sheetView showGridLines="0" tabSelected="1" zoomScaleNormal="100" workbookViewId="0">
      <selection activeCell="O39" sqref="O3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A080-F925-434F-AC2D-A4238896A2DC}">
  <dimension ref="A3:F15"/>
  <sheetViews>
    <sheetView topLeftCell="B1" workbookViewId="0">
      <selection activeCell="C22" sqref="C2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6204</v>
      </c>
      <c r="C3" s="9" t="s">
        <v>6196</v>
      </c>
    </row>
    <row r="4" spans="1:6" x14ac:dyDescent="0.35">
      <c r="A4" s="9" t="s">
        <v>6218</v>
      </c>
      <c r="B4" s="9" t="s">
        <v>6219</v>
      </c>
      <c r="C4" t="s">
        <v>6200</v>
      </c>
      <c r="D4" t="s">
        <v>6201</v>
      </c>
      <c r="E4" t="s">
        <v>6202</v>
      </c>
      <c r="F4" t="s">
        <v>6203</v>
      </c>
    </row>
    <row r="5" spans="1:6" x14ac:dyDescent="0.35">
      <c r="A5" t="s">
        <v>6205</v>
      </c>
      <c r="B5" t="s">
        <v>6209</v>
      </c>
      <c r="C5" s="12">
        <v>307.12</v>
      </c>
      <c r="D5" s="12">
        <v>681.07499999999993</v>
      </c>
      <c r="E5" s="12">
        <v>533.70499999999993</v>
      </c>
      <c r="F5" s="12">
        <v>158.85</v>
      </c>
    </row>
    <row r="6" spans="1:6" x14ac:dyDescent="0.35">
      <c r="B6" t="s">
        <v>6210</v>
      </c>
      <c r="C6" s="12">
        <v>53.664999999999992</v>
      </c>
      <c r="D6" s="12">
        <v>83.025000000000006</v>
      </c>
      <c r="E6" s="12">
        <v>193.83499999999998</v>
      </c>
      <c r="F6" s="12">
        <v>68.039999999999992</v>
      </c>
    </row>
    <row r="7" spans="1:6" x14ac:dyDescent="0.35">
      <c r="B7" t="s">
        <v>6211</v>
      </c>
      <c r="C7" s="12">
        <v>163.01999999999998</v>
      </c>
      <c r="D7" s="12">
        <v>678.3599999999999</v>
      </c>
      <c r="E7" s="12">
        <v>171.04499999999999</v>
      </c>
      <c r="F7" s="12">
        <v>372.25500000000005</v>
      </c>
    </row>
    <row r="8" spans="1:6" x14ac:dyDescent="0.35">
      <c r="B8" t="s">
        <v>6212</v>
      </c>
      <c r="C8" s="12">
        <v>345.02</v>
      </c>
      <c r="D8" s="12">
        <v>273.86999999999995</v>
      </c>
      <c r="E8" s="12">
        <v>184.13</v>
      </c>
      <c r="F8" s="12">
        <v>201.11499999999998</v>
      </c>
    </row>
    <row r="9" spans="1:6" x14ac:dyDescent="0.35">
      <c r="B9" t="s">
        <v>6213</v>
      </c>
      <c r="C9" s="12">
        <v>334.89000000000004</v>
      </c>
      <c r="D9" s="12">
        <v>70.95</v>
      </c>
      <c r="E9" s="12">
        <v>134.23000000000002</v>
      </c>
      <c r="F9" s="12">
        <v>166.27500000000001</v>
      </c>
    </row>
    <row r="10" spans="1:6" x14ac:dyDescent="0.35">
      <c r="B10" t="s">
        <v>6214</v>
      </c>
      <c r="C10" s="12">
        <v>178.70999999999998</v>
      </c>
      <c r="D10" s="12">
        <v>166.1</v>
      </c>
      <c r="E10" s="12">
        <v>439.30999999999995</v>
      </c>
      <c r="F10" s="12">
        <v>492.89999999999992</v>
      </c>
    </row>
    <row r="11" spans="1:6" x14ac:dyDescent="0.35">
      <c r="B11" t="s">
        <v>6215</v>
      </c>
      <c r="C11" s="12">
        <v>301.98499999999996</v>
      </c>
      <c r="D11" s="12">
        <v>153.76499999999999</v>
      </c>
      <c r="E11" s="12">
        <v>215.55500000000001</v>
      </c>
      <c r="F11" s="12">
        <v>213.66499999999999</v>
      </c>
    </row>
    <row r="12" spans="1:6" x14ac:dyDescent="0.35">
      <c r="B12" t="s">
        <v>6216</v>
      </c>
      <c r="C12" s="12">
        <v>312.83499999999998</v>
      </c>
      <c r="D12" s="12">
        <v>63.249999999999993</v>
      </c>
      <c r="E12" s="12">
        <v>350.89499999999992</v>
      </c>
      <c r="F12" s="12">
        <v>96.404999999999987</v>
      </c>
    </row>
    <row r="13" spans="1:6" x14ac:dyDescent="0.35">
      <c r="B13" t="s">
        <v>6217</v>
      </c>
      <c r="C13" s="12">
        <v>265.62</v>
      </c>
      <c r="D13" s="12">
        <v>526.51499999999987</v>
      </c>
      <c r="E13" s="12">
        <v>187.06</v>
      </c>
      <c r="F13" s="12">
        <v>210.58999999999997</v>
      </c>
    </row>
    <row r="14" spans="1:6" x14ac:dyDescent="0.35">
      <c r="A14" t="s">
        <v>6206</v>
      </c>
      <c r="B14" t="s">
        <v>6207</v>
      </c>
      <c r="C14" s="12">
        <v>47.25</v>
      </c>
      <c r="D14" s="12">
        <v>65.805000000000007</v>
      </c>
      <c r="E14" s="12">
        <v>274.67500000000001</v>
      </c>
      <c r="F14" s="12">
        <v>179.21999999999997</v>
      </c>
    </row>
    <row r="15" spans="1:6" x14ac:dyDescent="0.35">
      <c r="B15" t="s">
        <v>6208</v>
      </c>
      <c r="C15" s="12">
        <v>745.45</v>
      </c>
      <c r="D15" s="12">
        <v>428.88499999999999</v>
      </c>
      <c r="E15" s="12">
        <v>194.17499999999998</v>
      </c>
      <c r="F15" s="12">
        <v>429.83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862C-CE32-4486-912D-F4DDB4956A47}">
  <dimension ref="A3:B7"/>
  <sheetViews>
    <sheetView workbookViewId="0">
      <selection activeCell="P19" sqref="P19"/>
    </sheetView>
  </sheetViews>
  <sheetFormatPr defaultRowHeight="14.5" x14ac:dyDescent="0.35"/>
  <cols>
    <col min="1" max="1" width="14.1796875" bestFit="1" customWidth="1"/>
    <col min="2" max="2" width="11.26953125" bestFit="1" customWidth="1"/>
  </cols>
  <sheetData>
    <row r="3" spans="1:2" x14ac:dyDescent="0.35">
      <c r="A3" s="9" t="s">
        <v>6198</v>
      </c>
      <c r="B3" t="s">
        <v>6204</v>
      </c>
    </row>
    <row r="4" spans="1:2" x14ac:dyDescent="0.35">
      <c r="A4" s="10" t="s">
        <v>28</v>
      </c>
      <c r="B4" s="11">
        <v>686.8850000000001</v>
      </c>
    </row>
    <row r="5" spans="1:2" x14ac:dyDescent="0.35">
      <c r="A5" s="10" t="s">
        <v>318</v>
      </c>
      <c r="B5" s="11">
        <v>1574.8399999999997</v>
      </c>
    </row>
    <row r="6" spans="1:2" x14ac:dyDescent="0.35">
      <c r="A6" s="10" t="s">
        <v>19</v>
      </c>
      <c r="B6" s="11">
        <v>9453.1999999999989</v>
      </c>
    </row>
    <row r="7" spans="1:2" x14ac:dyDescent="0.35">
      <c r="A7" s="10" t="s">
        <v>6199</v>
      </c>
      <c r="B7" s="11">
        <v>11714.924999999999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87E0-8672-4560-B5F6-C1C48FE82B28}">
  <dimension ref="A3:B11"/>
  <sheetViews>
    <sheetView workbookViewId="0">
      <selection activeCell="P18" sqref="P18"/>
    </sheetView>
  </sheetViews>
  <sheetFormatPr defaultRowHeight="14.5" x14ac:dyDescent="0.35"/>
  <cols>
    <col min="1" max="1" width="15.6328125" bestFit="1" customWidth="1"/>
    <col min="2" max="2" width="11.26953125" bestFit="1" customWidth="1"/>
  </cols>
  <sheetData>
    <row r="3" spans="1:2" x14ac:dyDescent="0.35">
      <c r="A3" s="9" t="s">
        <v>6198</v>
      </c>
      <c r="B3" t="s">
        <v>6204</v>
      </c>
    </row>
    <row r="4" spans="1:2" x14ac:dyDescent="0.35">
      <c r="A4" s="10" t="s">
        <v>1472</v>
      </c>
      <c r="B4" s="11">
        <v>204.92999999999995</v>
      </c>
    </row>
    <row r="5" spans="1:2" x14ac:dyDescent="0.35">
      <c r="A5" s="10" t="s">
        <v>3820</v>
      </c>
      <c r="B5" s="11">
        <v>204.92999999999995</v>
      </c>
    </row>
    <row r="6" spans="1:2" x14ac:dyDescent="0.35">
      <c r="A6" s="10" t="s">
        <v>2177</v>
      </c>
      <c r="B6" s="11">
        <v>204.92999999999995</v>
      </c>
    </row>
    <row r="7" spans="1:2" x14ac:dyDescent="0.35">
      <c r="A7" s="10" t="s">
        <v>2454</v>
      </c>
      <c r="B7" s="11">
        <v>204.92999999999995</v>
      </c>
    </row>
    <row r="8" spans="1:2" x14ac:dyDescent="0.35">
      <c r="A8" s="10" t="s">
        <v>2275</v>
      </c>
      <c r="B8" s="11">
        <v>204.92999999999995</v>
      </c>
    </row>
    <row r="9" spans="1:2" x14ac:dyDescent="0.35">
      <c r="A9" s="10" t="s">
        <v>5114</v>
      </c>
      <c r="B9" s="11">
        <v>237.81999999999996</v>
      </c>
    </row>
    <row r="10" spans="1:2" x14ac:dyDescent="0.35">
      <c r="A10" s="10" t="s">
        <v>5765</v>
      </c>
      <c r="B10" s="11">
        <v>248.36499999999995</v>
      </c>
    </row>
    <row r="11" spans="1:2" x14ac:dyDescent="0.35">
      <c r="A11" s="10" t="s">
        <v>6199</v>
      </c>
      <c r="B11" s="11">
        <v>1510.8349999999996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23" sqref="C2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s="8" customFormat="1" x14ac:dyDescent="0.35">
      <c r="A1" s="2" t="s">
        <v>0</v>
      </c>
      <c r="B1" s="2" t="s">
        <v>1</v>
      </c>
      <c r="C1" s="2" t="s">
        <v>3</v>
      </c>
      <c r="D1" s="2" t="s">
        <v>11</v>
      </c>
      <c r="E1" s="2" t="s">
        <v>14</v>
      </c>
      <c r="F1" s="2" t="s">
        <v>4</v>
      </c>
      <c r="G1" s="2" t="s">
        <v>2</v>
      </c>
      <c r="H1" s="2" t="s">
        <v>7</v>
      </c>
      <c r="I1" s="2" t="s">
        <v>9</v>
      </c>
      <c r="J1" s="2" t="s">
        <v>10</v>
      </c>
      <c r="K1" s="2" t="s">
        <v>12</v>
      </c>
      <c r="L1" s="2" t="s">
        <v>13</v>
      </c>
      <c r="M1" s="2" t="s">
        <v>15</v>
      </c>
      <c r="N1" s="4" t="s">
        <v>6196</v>
      </c>
      <c r="O1" s="8" t="s">
        <v>6197</v>
      </c>
      <c r="P1" s="2" t="s">
        <v>6189</v>
      </c>
    </row>
    <row r="2" spans="1:16" x14ac:dyDescent="0.35">
      <c r="A2" s="2" t="s">
        <v>490</v>
      </c>
      <c r="B2" s="5">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IF(orders!I2="Rob","Robusta",IF(I2="Exc","Excelsa",IF(I2="Ara","Arabica",IF(I2="Lib","Liberica"))))</f>
        <v>Robusta</v>
      </c>
      <c r="O2" t="str">
        <f>IF(J2="M","Medium",IF(J2="L","Light",IF(J2="D","Dark")))</f>
        <v>Medium</v>
      </c>
      <c r="P2" t="str">
        <f>_xlfn.XLOOKUP(Orders[[#This Row],[Customer ID]],customers!$A$2:$A$1001,customers!$I$2:$I$1001)</f>
        <v>Yes</v>
      </c>
    </row>
    <row r="3" spans="1:16" x14ac:dyDescent="0.35">
      <c r="A3" s="2" t="s">
        <v>490</v>
      </c>
      <c r="B3" s="5">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IF(orders!I3="Rob","Robusta",IF(I3="Exc","Excelsa",IF(I3="Ara","Arabica",IF(I3="Lib","Liberica"))))</f>
        <v>Excelsa</v>
      </c>
      <c r="O3" t="str">
        <f t="shared" ref="O3:O66" si="1">IF(J3="M","Medium",IF(J3="L","Light",IF(J3="D","Dark")))</f>
        <v>Medium</v>
      </c>
      <c r="P3" t="str">
        <f>_xlfn.XLOOKUP(Orders[[#This Row],[Customer ID]],customers!$A$2:$A$1001,customers!$I$2:$I$1001)</f>
        <v>Yes</v>
      </c>
    </row>
    <row r="4" spans="1:16" x14ac:dyDescent="0.35">
      <c r="A4" s="2" t="s">
        <v>501</v>
      </c>
      <c r="B4" s="5">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IF(orders!I4="Rob","Robusta",IF(I4="Exc","Excelsa",IF(I4="Ara","Arabica",IF(I4="Lib","Liberica"))))</f>
        <v>Arabica</v>
      </c>
      <c r="O4" t="str">
        <f t="shared" si="1"/>
        <v>Light</v>
      </c>
      <c r="P4" t="str">
        <f>_xlfn.XLOOKUP(Orders[[#This Row],[Customer ID]],customers!$A$2:$A$1001,customers!$I$2:$I$1001)</f>
        <v>Yes</v>
      </c>
    </row>
    <row r="5" spans="1:16" x14ac:dyDescent="0.35">
      <c r="A5" s="2" t="s">
        <v>512</v>
      </c>
      <c r="B5" s="5">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IF(orders!I5="Rob","Robusta",IF(I5="Exc","Excelsa",IF(I5="Ara","Arabica",IF(I5="Lib","Liberica"))))</f>
        <v>Excelsa</v>
      </c>
      <c r="O5" t="str">
        <f t="shared" si="1"/>
        <v>Medium</v>
      </c>
      <c r="P5" t="str">
        <f>_xlfn.XLOOKUP(Orders[[#This Row],[Customer ID]],customers!$A$2:$A$1001,customers!$I$2:$I$1001)</f>
        <v>No</v>
      </c>
    </row>
    <row r="6" spans="1:16" x14ac:dyDescent="0.35">
      <c r="A6" s="2" t="s">
        <v>512</v>
      </c>
      <c r="B6" s="5">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IF(orders!I6="Rob","Robusta",IF(I6="Exc","Excelsa",IF(I6="Ara","Arabica",IF(I6="Lib","Liberica"))))</f>
        <v>Robusta</v>
      </c>
      <c r="O6" t="str">
        <f t="shared" si="1"/>
        <v>Light</v>
      </c>
      <c r="P6" t="str">
        <f>_xlfn.XLOOKUP(Orders[[#This Row],[Customer ID]],customers!$A$2:$A$1001,customers!$I$2:$I$1001)</f>
        <v>No</v>
      </c>
    </row>
    <row r="7" spans="1:16" x14ac:dyDescent="0.35">
      <c r="A7" s="2" t="s">
        <v>519</v>
      </c>
      <c r="B7" s="5">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IF(orders!I7="Rob","Robusta",IF(I7="Exc","Excelsa",IF(I7="Ara","Arabica",IF(I7="Lib","Liberica"))))</f>
        <v>Liberica</v>
      </c>
      <c r="O7" t="str">
        <f t="shared" si="1"/>
        <v>Dark</v>
      </c>
      <c r="P7" t="str">
        <f>_xlfn.XLOOKUP(Orders[[#This Row],[Customer ID]],customers!$A$2:$A$1001,customers!$I$2:$I$1001)</f>
        <v>No</v>
      </c>
    </row>
    <row r="8" spans="1:16" x14ac:dyDescent="0.35">
      <c r="A8" s="2" t="s">
        <v>524</v>
      </c>
      <c r="B8" s="5">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IF(orders!I8="Rob","Robusta",IF(I8="Exc","Excelsa",IF(I8="Ara","Arabica",IF(I8="Lib","Liberica"))))</f>
        <v>Excelsa</v>
      </c>
      <c r="O8" t="str">
        <f t="shared" si="1"/>
        <v>Dark</v>
      </c>
      <c r="P8" t="str">
        <f>_xlfn.XLOOKUP(Orders[[#This Row],[Customer ID]],customers!$A$2:$A$1001,customers!$I$2:$I$1001)</f>
        <v>Yes</v>
      </c>
    </row>
    <row r="9" spans="1:16" x14ac:dyDescent="0.35">
      <c r="A9" s="2" t="s">
        <v>530</v>
      </c>
      <c r="B9" s="5">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IF(orders!I9="Rob","Robusta",IF(I9="Exc","Excelsa",IF(I9="Ara","Arabica",IF(I9="Lib","Liberica"))))</f>
        <v>Liberica</v>
      </c>
      <c r="O9" t="str">
        <f t="shared" si="1"/>
        <v>Light</v>
      </c>
      <c r="P9" t="str">
        <f>_xlfn.XLOOKUP(Orders[[#This Row],[Customer ID]],customers!$A$2:$A$1001,customers!$I$2:$I$1001)</f>
        <v>Yes</v>
      </c>
    </row>
    <row r="10" spans="1:16" x14ac:dyDescent="0.35">
      <c r="A10" s="2" t="s">
        <v>535</v>
      </c>
      <c r="B10" s="5">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IF(orders!I10="Rob","Robusta",IF(I10="Exc","Excelsa",IF(I10="Ara","Arabica",IF(I10="Lib","Liberica"))))</f>
        <v>Robusta</v>
      </c>
      <c r="O10" t="str">
        <f t="shared" si="1"/>
        <v>Medium</v>
      </c>
      <c r="P10" t="str">
        <f>_xlfn.XLOOKUP(Orders[[#This Row],[Customer ID]],customers!$A$2:$A$1001,customers!$I$2:$I$1001)</f>
        <v>No</v>
      </c>
    </row>
    <row r="11" spans="1:16" x14ac:dyDescent="0.35">
      <c r="A11" s="2" t="s">
        <v>541</v>
      </c>
      <c r="B11" s="5">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IF(orders!I11="Rob","Robusta",IF(I11="Exc","Excelsa",IF(I11="Ara","Arabica",IF(I11="Lib","Liberica"))))</f>
        <v>Robusta</v>
      </c>
      <c r="O11" t="str">
        <f t="shared" si="1"/>
        <v>Medium</v>
      </c>
      <c r="P11" t="str">
        <f>_xlfn.XLOOKUP(Orders[[#This Row],[Customer ID]],customers!$A$2:$A$1001,customers!$I$2:$I$1001)</f>
        <v>No</v>
      </c>
    </row>
    <row r="12" spans="1:16" x14ac:dyDescent="0.35">
      <c r="A12" s="2" t="s">
        <v>547</v>
      </c>
      <c r="B12" s="5">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IF(orders!I12="Rob","Robusta",IF(I12="Exc","Excelsa",IF(I12="Ara","Arabica",IF(I12="Lib","Liberica"))))</f>
        <v>Arabica</v>
      </c>
      <c r="O12" t="str">
        <f t="shared" si="1"/>
        <v>Dark</v>
      </c>
      <c r="P12" t="str">
        <f>_xlfn.XLOOKUP(Orders[[#This Row],[Customer ID]],customers!$A$2:$A$1001,customers!$I$2:$I$1001)</f>
        <v>No</v>
      </c>
    </row>
    <row r="13" spans="1:16" x14ac:dyDescent="0.35">
      <c r="A13" s="2" t="s">
        <v>553</v>
      </c>
      <c r="B13" s="5">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IF(orders!I13="Rob","Robusta",IF(I13="Exc","Excelsa",IF(I13="Ara","Arabica",IF(I13="Lib","Liberica"))))</f>
        <v>Excelsa</v>
      </c>
      <c r="O13" t="str">
        <f t="shared" si="1"/>
        <v>Light</v>
      </c>
      <c r="P13" t="str">
        <f>_xlfn.XLOOKUP(Orders[[#This Row],[Customer ID]],customers!$A$2:$A$1001,customers!$I$2:$I$1001)</f>
        <v>Yes</v>
      </c>
    </row>
    <row r="14" spans="1:16" x14ac:dyDescent="0.35">
      <c r="A14" s="2" t="s">
        <v>559</v>
      </c>
      <c r="B14" s="5">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IF(orders!I14="Rob","Robusta",IF(I14="Exc","Excelsa",IF(I14="Ara","Arabica",IF(I14="Lib","Liberica"))))</f>
        <v>Robusta</v>
      </c>
      <c r="O14" t="str">
        <f t="shared" si="1"/>
        <v>Medium</v>
      </c>
      <c r="P14" t="str">
        <f>_xlfn.XLOOKUP(Orders[[#This Row],[Customer ID]],customers!$A$2:$A$1001,customers!$I$2:$I$1001)</f>
        <v>No</v>
      </c>
    </row>
    <row r="15" spans="1:16" x14ac:dyDescent="0.35">
      <c r="A15" s="2" t="s">
        <v>565</v>
      </c>
      <c r="B15" s="5">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IF(orders!I15="Rob","Robusta",IF(I15="Exc","Excelsa",IF(I15="Ara","Arabica",IF(I15="Lib","Liberica"))))</f>
        <v>Robusta</v>
      </c>
      <c r="O15" t="str">
        <f t="shared" si="1"/>
        <v>Dark</v>
      </c>
      <c r="P15" t="str">
        <f>_xlfn.XLOOKUP(Orders[[#This Row],[Customer ID]],customers!$A$2:$A$1001,customers!$I$2:$I$1001)</f>
        <v>No</v>
      </c>
    </row>
    <row r="16" spans="1:16" x14ac:dyDescent="0.35">
      <c r="A16" s="2" t="s">
        <v>570</v>
      </c>
      <c r="B16" s="5">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IF(orders!I16="Rob","Robusta",IF(I16="Exc","Excelsa",IF(I16="Ara","Arabica",IF(I16="Lib","Liberica"))))</f>
        <v>Liberica</v>
      </c>
      <c r="O16" t="str">
        <f t="shared" si="1"/>
        <v>Dark</v>
      </c>
      <c r="P16" t="str">
        <f>_xlfn.XLOOKUP(Orders[[#This Row],[Customer ID]],customers!$A$2:$A$1001,customers!$I$2:$I$1001)</f>
        <v>Yes</v>
      </c>
    </row>
    <row r="17" spans="1:16" x14ac:dyDescent="0.35">
      <c r="A17" s="2" t="s">
        <v>576</v>
      </c>
      <c r="B17" s="5">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IF(orders!I17="Rob","Robusta",IF(I17="Exc","Excelsa",IF(I17="Ara","Arabica",IF(I17="Lib","Liberica"))))</f>
        <v>Robusta</v>
      </c>
      <c r="O17" t="str">
        <f t="shared" si="1"/>
        <v>Medium</v>
      </c>
      <c r="P17" t="str">
        <f>_xlfn.XLOOKUP(Orders[[#This Row],[Customer ID]],customers!$A$2:$A$1001,customers!$I$2:$I$1001)</f>
        <v>No</v>
      </c>
    </row>
    <row r="18" spans="1:16" x14ac:dyDescent="0.35">
      <c r="A18" s="2" t="s">
        <v>581</v>
      </c>
      <c r="B18" s="5">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IF(orders!I18="Rob","Robusta",IF(I18="Exc","Excelsa",IF(I18="Ara","Arabica",IF(I18="Lib","Liberica"))))</f>
        <v>Arabica</v>
      </c>
      <c r="O18" t="str">
        <f t="shared" si="1"/>
        <v>Medium</v>
      </c>
      <c r="P18" t="str">
        <f>_xlfn.XLOOKUP(Orders[[#This Row],[Customer ID]],customers!$A$2:$A$1001,customers!$I$2:$I$1001)</f>
        <v>No</v>
      </c>
    </row>
    <row r="19" spans="1:16" x14ac:dyDescent="0.35">
      <c r="A19" s="2" t="s">
        <v>587</v>
      </c>
      <c r="B19" s="5">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IF(orders!I19="Rob","Robusta",IF(I19="Exc","Excelsa",IF(I19="Ara","Arabica",IF(I19="Lib","Liberica"))))</f>
        <v>Arabica</v>
      </c>
      <c r="O19" t="str">
        <f t="shared" si="1"/>
        <v>Light</v>
      </c>
      <c r="P19" t="str">
        <f>_xlfn.XLOOKUP(Orders[[#This Row],[Customer ID]],customers!$A$2:$A$1001,customers!$I$2:$I$1001)</f>
        <v>No</v>
      </c>
    </row>
    <row r="20" spans="1:16" x14ac:dyDescent="0.35">
      <c r="A20" s="2" t="s">
        <v>593</v>
      </c>
      <c r="B20" s="5">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IF(orders!I20="Rob","Robusta",IF(I20="Exc","Excelsa",IF(I20="Ara","Arabica",IF(I20="Lib","Liberica"))))</f>
        <v>Robusta</v>
      </c>
      <c r="O20" t="str">
        <f t="shared" si="1"/>
        <v>Dark</v>
      </c>
      <c r="P20" t="str">
        <f>_xlfn.XLOOKUP(Orders[[#This Row],[Customer ID]],customers!$A$2:$A$1001,customers!$I$2:$I$1001)</f>
        <v>Yes</v>
      </c>
    </row>
    <row r="21" spans="1:16" x14ac:dyDescent="0.35">
      <c r="A21" s="2" t="s">
        <v>598</v>
      </c>
      <c r="B21" s="5">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IF(orders!I21="Rob","Robusta",IF(I21="Exc","Excelsa",IF(I21="Ara","Arabica",IF(I21="Lib","Liberica"))))</f>
        <v>Arabica</v>
      </c>
      <c r="O21" t="str">
        <f t="shared" si="1"/>
        <v>Medium</v>
      </c>
      <c r="P21" t="str">
        <f>_xlfn.XLOOKUP(Orders[[#This Row],[Customer ID]],customers!$A$2:$A$1001,customers!$I$2:$I$1001)</f>
        <v>Yes</v>
      </c>
    </row>
    <row r="22" spans="1:16" x14ac:dyDescent="0.35">
      <c r="A22" s="2" t="s">
        <v>598</v>
      </c>
      <c r="B22" s="5">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IF(orders!I22="Rob","Robusta",IF(I22="Exc","Excelsa",IF(I22="Ara","Arabica",IF(I22="Lib","Liberica"))))</f>
        <v>Excelsa</v>
      </c>
      <c r="O22" t="str">
        <f t="shared" si="1"/>
        <v>Dark</v>
      </c>
      <c r="P22" t="str">
        <f>_xlfn.XLOOKUP(Orders[[#This Row],[Customer ID]],customers!$A$2:$A$1001,customers!$I$2:$I$1001)</f>
        <v>Yes</v>
      </c>
    </row>
    <row r="23" spans="1:16" x14ac:dyDescent="0.35">
      <c r="A23" s="2" t="s">
        <v>608</v>
      </c>
      <c r="B23" s="5">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IF(orders!I23="Rob","Robusta",IF(I23="Exc","Excelsa",IF(I23="Ara","Arabica",IF(I23="Lib","Liberica"))))</f>
        <v>Arabica</v>
      </c>
      <c r="O23" t="str">
        <f t="shared" si="1"/>
        <v>Dark</v>
      </c>
      <c r="P23" t="str">
        <f>_xlfn.XLOOKUP(Orders[[#This Row],[Customer ID]],customers!$A$2:$A$1001,customers!$I$2:$I$1001)</f>
        <v>No</v>
      </c>
    </row>
    <row r="24" spans="1:16" x14ac:dyDescent="0.35">
      <c r="A24" s="2" t="s">
        <v>614</v>
      </c>
      <c r="B24" s="5">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IF(orders!I24="Rob","Robusta",IF(I24="Exc","Excelsa",IF(I24="Ara","Arabica",IF(I24="Lib","Liberica"))))</f>
        <v>Robusta</v>
      </c>
      <c r="O24" t="str">
        <f t="shared" si="1"/>
        <v>Medium</v>
      </c>
      <c r="P24" t="str">
        <f>_xlfn.XLOOKUP(Orders[[#This Row],[Customer ID]],customers!$A$2:$A$1001,customers!$I$2:$I$1001)</f>
        <v>Yes</v>
      </c>
    </row>
    <row r="25" spans="1:16" x14ac:dyDescent="0.35">
      <c r="A25" s="2" t="s">
        <v>620</v>
      </c>
      <c r="B25" s="5">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IF(orders!I25="Rob","Robusta",IF(I25="Exc","Excelsa",IF(I25="Ara","Arabica",IF(I25="Lib","Liberica"))))</f>
        <v>Arabica</v>
      </c>
      <c r="O25" t="str">
        <f t="shared" si="1"/>
        <v>Dark</v>
      </c>
      <c r="P25" t="str">
        <f>_xlfn.XLOOKUP(Orders[[#This Row],[Customer ID]],customers!$A$2:$A$1001,customers!$I$2:$I$1001)</f>
        <v>Yes</v>
      </c>
    </row>
    <row r="26" spans="1:16" x14ac:dyDescent="0.35">
      <c r="A26" s="2" t="s">
        <v>626</v>
      </c>
      <c r="B26" s="5">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IF(orders!I26="Rob","Robusta",IF(I26="Exc","Excelsa",IF(I26="Ara","Arabica",IF(I26="Lib","Liberica"))))</f>
        <v>Arabica</v>
      </c>
      <c r="O26" t="str">
        <f t="shared" si="1"/>
        <v>Medium</v>
      </c>
      <c r="P26" t="str">
        <f>_xlfn.XLOOKUP(Orders[[#This Row],[Customer ID]],customers!$A$2:$A$1001,customers!$I$2:$I$1001)</f>
        <v>No</v>
      </c>
    </row>
    <row r="27" spans="1:16" x14ac:dyDescent="0.35">
      <c r="A27" s="2" t="s">
        <v>632</v>
      </c>
      <c r="B27" s="5">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IF(orders!I27="Rob","Robusta",IF(I27="Exc","Excelsa",IF(I27="Ara","Arabica",IF(I27="Lib","Liberica"))))</f>
        <v>Excelsa</v>
      </c>
      <c r="O27" t="str">
        <f t="shared" si="1"/>
        <v>Medium</v>
      </c>
      <c r="P27" t="str">
        <f>_xlfn.XLOOKUP(Orders[[#This Row],[Customer ID]],customers!$A$2:$A$1001,customers!$I$2:$I$1001)</f>
        <v>Yes</v>
      </c>
    </row>
    <row r="28" spans="1:16" x14ac:dyDescent="0.35">
      <c r="A28" s="2" t="s">
        <v>637</v>
      </c>
      <c r="B28" s="5">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IF(orders!I28="Rob","Robusta",IF(I28="Exc","Excelsa",IF(I28="Ara","Arabica",IF(I28="Lib","Liberica"))))</f>
        <v>Arabica</v>
      </c>
      <c r="O28" t="str">
        <f t="shared" si="1"/>
        <v>Medium</v>
      </c>
      <c r="P28" t="str">
        <f>_xlfn.XLOOKUP(Orders[[#This Row],[Customer ID]],customers!$A$2:$A$1001,customers!$I$2:$I$1001)</f>
        <v>Yes</v>
      </c>
    </row>
    <row r="29" spans="1:16" x14ac:dyDescent="0.35">
      <c r="A29" s="2" t="s">
        <v>643</v>
      </c>
      <c r="B29" s="5">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IF(orders!I29="Rob","Robusta",IF(I29="Exc","Excelsa",IF(I29="Ara","Arabica",IF(I29="Lib","Liberica"))))</f>
        <v>Arabica</v>
      </c>
      <c r="O29" t="str">
        <f t="shared" si="1"/>
        <v>Medium</v>
      </c>
      <c r="P29" t="str">
        <f>_xlfn.XLOOKUP(Orders[[#This Row],[Customer ID]],customers!$A$2:$A$1001,customers!$I$2:$I$1001)</f>
        <v>No</v>
      </c>
    </row>
    <row r="30" spans="1:16" x14ac:dyDescent="0.35">
      <c r="A30" s="2" t="s">
        <v>649</v>
      </c>
      <c r="B30" s="5">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IF(orders!I30="Rob","Robusta",IF(I30="Exc","Excelsa",IF(I30="Ara","Arabica",IF(I30="Lib","Liberica"))))</f>
        <v>Arabica</v>
      </c>
      <c r="O30" t="str">
        <f t="shared" si="1"/>
        <v>Dark</v>
      </c>
      <c r="P30" t="str">
        <f>_xlfn.XLOOKUP(Orders[[#This Row],[Customer ID]],customers!$A$2:$A$1001,customers!$I$2:$I$1001)</f>
        <v>No</v>
      </c>
    </row>
    <row r="31" spans="1:16" x14ac:dyDescent="0.35">
      <c r="A31" s="2" t="s">
        <v>655</v>
      </c>
      <c r="B31" s="5">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IF(orders!I31="Rob","Robusta",IF(I31="Exc","Excelsa",IF(I31="Ara","Arabica",IF(I31="Lib","Liberica"))))</f>
        <v>Arabica</v>
      </c>
      <c r="O31" t="str">
        <f t="shared" si="1"/>
        <v>Dark</v>
      </c>
      <c r="P31" t="str">
        <f>_xlfn.XLOOKUP(Orders[[#This Row],[Customer ID]],customers!$A$2:$A$1001,customers!$I$2:$I$1001)</f>
        <v>Yes</v>
      </c>
    </row>
    <row r="32" spans="1:16" x14ac:dyDescent="0.35">
      <c r="A32" s="2" t="s">
        <v>661</v>
      </c>
      <c r="B32" s="5">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IF(orders!I32="Rob","Robusta",IF(I32="Exc","Excelsa",IF(I32="Ara","Arabica",IF(I32="Lib","Liberica"))))</f>
        <v>Liberica</v>
      </c>
      <c r="O32" t="str">
        <f t="shared" si="1"/>
        <v>Medium</v>
      </c>
      <c r="P32" t="str">
        <f>_xlfn.XLOOKUP(Orders[[#This Row],[Customer ID]],customers!$A$2:$A$1001,customers!$I$2:$I$1001)</f>
        <v>No</v>
      </c>
    </row>
    <row r="33" spans="1:16" x14ac:dyDescent="0.35">
      <c r="A33" s="2" t="s">
        <v>661</v>
      </c>
      <c r="B33" s="5">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IF(orders!I33="Rob","Robusta",IF(I33="Exc","Excelsa",IF(I33="Ara","Arabica",IF(I33="Lib","Liberica"))))</f>
        <v>Arabica</v>
      </c>
      <c r="O33" t="str">
        <f t="shared" si="1"/>
        <v>Dark</v>
      </c>
      <c r="P33" t="str">
        <f>_xlfn.XLOOKUP(Orders[[#This Row],[Customer ID]],customers!$A$2:$A$1001,customers!$I$2:$I$1001)</f>
        <v>No</v>
      </c>
    </row>
    <row r="34" spans="1:16" x14ac:dyDescent="0.35">
      <c r="A34" s="2" t="s">
        <v>661</v>
      </c>
      <c r="B34" s="5">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IF(orders!I34="Rob","Robusta",IF(I34="Exc","Excelsa",IF(I34="Ara","Arabica",IF(I34="Lib","Liberica"))))</f>
        <v>Liberica</v>
      </c>
      <c r="O34" t="str">
        <f t="shared" si="1"/>
        <v>Medium</v>
      </c>
      <c r="P34" t="str">
        <f>_xlfn.XLOOKUP(Orders[[#This Row],[Customer ID]],customers!$A$2:$A$1001,customers!$I$2:$I$1001)</f>
        <v>No</v>
      </c>
    </row>
    <row r="35" spans="1:16" x14ac:dyDescent="0.35">
      <c r="A35" s="2" t="s">
        <v>676</v>
      </c>
      <c r="B35" s="5">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IF(orders!I35="Rob","Robusta",IF(I35="Exc","Excelsa",IF(I35="Ara","Arabica",IF(I35="Lib","Liberica"))))</f>
        <v>Liberica</v>
      </c>
      <c r="O35" t="str">
        <f t="shared" si="1"/>
        <v>Light</v>
      </c>
      <c r="P35" t="str">
        <f>_xlfn.XLOOKUP(Orders[[#This Row],[Customer ID]],customers!$A$2:$A$1001,customers!$I$2:$I$1001)</f>
        <v>No</v>
      </c>
    </row>
    <row r="36" spans="1:16" x14ac:dyDescent="0.35">
      <c r="A36" s="2" t="s">
        <v>681</v>
      </c>
      <c r="B36" s="5">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IF(orders!I36="Rob","Robusta",IF(I36="Exc","Excelsa",IF(I36="Ara","Arabica",IF(I36="Lib","Liberica"))))</f>
        <v>Liberica</v>
      </c>
      <c r="O36" t="str">
        <f t="shared" si="1"/>
        <v>Light</v>
      </c>
      <c r="P36" t="str">
        <f>_xlfn.XLOOKUP(Orders[[#This Row],[Customer ID]],customers!$A$2:$A$1001,customers!$I$2:$I$1001)</f>
        <v>Yes</v>
      </c>
    </row>
    <row r="37" spans="1:16" x14ac:dyDescent="0.35">
      <c r="A37" s="2" t="s">
        <v>687</v>
      </c>
      <c r="B37" s="5">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IF(orders!I37="Rob","Robusta",IF(I37="Exc","Excelsa",IF(I37="Ara","Arabica",IF(I37="Lib","Liberica"))))</f>
        <v>Arabica</v>
      </c>
      <c r="O37" t="str">
        <f t="shared" si="1"/>
        <v>Dark</v>
      </c>
      <c r="P37" t="str">
        <f>_xlfn.XLOOKUP(Orders[[#This Row],[Customer ID]],customers!$A$2:$A$1001,customers!$I$2:$I$1001)</f>
        <v>No</v>
      </c>
    </row>
    <row r="38" spans="1:16" x14ac:dyDescent="0.35">
      <c r="A38" s="2" t="s">
        <v>693</v>
      </c>
      <c r="B38" s="5">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IF(orders!I38="Rob","Robusta",IF(I38="Exc","Excelsa",IF(I38="Ara","Arabica",IF(I38="Lib","Liberica"))))</f>
        <v>Liberica</v>
      </c>
      <c r="O38" t="str">
        <f t="shared" si="1"/>
        <v>Medium</v>
      </c>
      <c r="P38" t="str">
        <f>_xlfn.XLOOKUP(Orders[[#This Row],[Customer ID]],customers!$A$2:$A$1001,customers!$I$2:$I$1001)</f>
        <v>No</v>
      </c>
    </row>
    <row r="39" spans="1:16" x14ac:dyDescent="0.35">
      <c r="A39" s="2" t="s">
        <v>699</v>
      </c>
      <c r="B39" s="5">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IF(orders!I39="Rob","Robusta",IF(I39="Exc","Excelsa",IF(I39="Ara","Arabica",IF(I39="Lib","Liberica"))))</f>
        <v>Liberica</v>
      </c>
      <c r="O39" t="str">
        <f t="shared" si="1"/>
        <v>Light</v>
      </c>
      <c r="P39" t="str">
        <f>_xlfn.XLOOKUP(Orders[[#This Row],[Customer ID]],customers!$A$2:$A$1001,customers!$I$2:$I$1001)</f>
        <v>No</v>
      </c>
    </row>
    <row r="40" spans="1:16" x14ac:dyDescent="0.35">
      <c r="A40" s="2" t="s">
        <v>705</v>
      </c>
      <c r="B40" s="5">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IF(orders!I40="Rob","Robusta",IF(I40="Exc","Excelsa",IF(I40="Ara","Arabica",IF(I40="Lib","Liberica"))))</f>
        <v>Robusta</v>
      </c>
      <c r="O40" t="str">
        <f t="shared" si="1"/>
        <v>Medium</v>
      </c>
      <c r="P40" t="str">
        <f>_xlfn.XLOOKUP(Orders[[#This Row],[Customer ID]],customers!$A$2:$A$1001,customers!$I$2:$I$1001)</f>
        <v>No</v>
      </c>
    </row>
    <row r="41" spans="1:16" x14ac:dyDescent="0.35">
      <c r="A41" s="2" t="s">
        <v>711</v>
      </c>
      <c r="B41" s="5">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IF(orders!I41="Rob","Robusta",IF(I41="Exc","Excelsa",IF(I41="Ara","Arabica",IF(I41="Lib","Liberica"))))</f>
        <v>Robusta</v>
      </c>
      <c r="O41" t="str">
        <f t="shared" si="1"/>
        <v>Medium</v>
      </c>
      <c r="P41" t="str">
        <f>_xlfn.XLOOKUP(Orders[[#This Row],[Customer ID]],customers!$A$2:$A$1001,customers!$I$2:$I$1001)</f>
        <v>Yes</v>
      </c>
    </row>
    <row r="42" spans="1:16" x14ac:dyDescent="0.35">
      <c r="A42" s="2" t="s">
        <v>715</v>
      </c>
      <c r="B42" s="5">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IF(orders!I42="Rob","Robusta",IF(I42="Exc","Excelsa",IF(I42="Ara","Arabica",IF(I42="Lib","Liberica"))))</f>
        <v>Liberica</v>
      </c>
      <c r="O42" t="str">
        <f t="shared" si="1"/>
        <v>Medium</v>
      </c>
      <c r="P42" t="str">
        <f>_xlfn.XLOOKUP(Orders[[#This Row],[Customer ID]],customers!$A$2:$A$1001,customers!$I$2:$I$1001)</f>
        <v>No</v>
      </c>
    </row>
    <row r="43" spans="1:16" x14ac:dyDescent="0.35">
      <c r="A43" s="2" t="s">
        <v>720</v>
      </c>
      <c r="B43" s="5">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IF(orders!I43="Rob","Robusta",IF(I43="Exc","Excelsa",IF(I43="Ara","Arabica",IF(I43="Lib","Liberica"))))</f>
        <v>Excelsa</v>
      </c>
      <c r="O43" t="str">
        <f t="shared" si="1"/>
        <v>Dark</v>
      </c>
      <c r="P43" t="str">
        <f>_xlfn.XLOOKUP(Orders[[#This Row],[Customer ID]],customers!$A$2:$A$1001,customers!$I$2:$I$1001)</f>
        <v>Yes</v>
      </c>
    </row>
    <row r="44" spans="1:16" x14ac:dyDescent="0.35">
      <c r="A44" s="2" t="s">
        <v>726</v>
      </c>
      <c r="B44" s="5">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IF(orders!I44="Rob","Robusta",IF(I44="Exc","Excelsa",IF(I44="Ara","Arabica",IF(I44="Lib","Liberica"))))</f>
        <v>Robusta</v>
      </c>
      <c r="O44" t="str">
        <f t="shared" si="1"/>
        <v>Dark</v>
      </c>
      <c r="P44" t="str">
        <f>_xlfn.XLOOKUP(Orders[[#This Row],[Customer ID]],customers!$A$2:$A$1001,customers!$I$2:$I$1001)</f>
        <v>Yes</v>
      </c>
    </row>
    <row r="45" spans="1:16" x14ac:dyDescent="0.35">
      <c r="A45" s="2" t="s">
        <v>733</v>
      </c>
      <c r="B45" s="5">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IF(orders!I45="Rob","Robusta",IF(I45="Exc","Excelsa",IF(I45="Ara","Arabica",IF(I45="Lib","Liberica"))))</f>
        <v>Liberica</v>
      </c>
      <c r="O45" t="str">
        <f t="shared" si="1"/>
        <v>Light</v>
      </c>
      <c r="P45" t="str">
        <f>_xlfn.XLOOKUP(Orders[[#This Row],[Customer ID]],customers!$A$2:$A$1001,customers!$I$2:$I$1001)</f>
        <v>No</v>
      </c>
    </row>
    <row r="46" spans="1:16" x14ac:dyDescent="0.35">
      <c r="A46" s="2" t="s">
        <v>738</v>
      </c>
      <c r="B46" s="5">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IF(orders!I46="Rob","Robusta",IF(I46="Exc","Excelsa",IF(I46="Ara","Arabica",IF(I46="Lib","Liberica"))))</f>
        <v>Excelsa</v>
      </c>
      <c r="O46" t="str">
        <f t="shared" si="1"/>
        <v>Medium</v>
      </c>
      <c r="P46" t="str">
        <f>_xlfn.XLOOKUP(Orders[[#This Row],[Customer ID]],customers!$A$2:$A$1001,customers!$I$2:$I$1001)</f>
        <v>Yes</v>
      </c>
    </row>
    <row r="47" spans="1:16" x14ac:dyDescent="0.35">
      <c r="A47" s="2" t="s">
        <v>744</v>
      </c>
      <c r="B47" s="5">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IF(orders!I47="Rob","Robusta",IF(I47="Exc","Excelsa",IF(I47="Ara","Arabica",IF(I47="Lib","Liberica"))))</f>
        <v>Liberica</v>
      </c>
      <c r="O47" t="str">
        <f t="shared" si="1"/>
        <v>Dark</v>
      </c>
      <c r="P47" t="str">
        <f>_xlfn.XLOOKUP(Orders[[#This Row],[Customer ID]],customers!$A$2:$A$1001,customers!$I$2:$I$1001)</f>
        <v>No</v>
      </c>
    </row>
    <row r="48" spans="1:16" x14ac:dyDescent="0.35">
      <c r="A48" s="2" t="s">
        <v>750</v>
      </c>
      <c r="B48" s="5">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IF(orders!I48="Rob","Robusta",IF(I48="Exc","Excelsa",IF(I48="Ara","Arabica",IF(I48="Lib","Liberica"))))</f>
        <v>Excelsa</v>
      </c>
      <c r="O48" t="str">
        <f t="shared" si="1"/>
        <v>Medium</v>
      </c>
      <c r="P48" t="str">
        <f>_xlfn.XLOOKUP(Orders[[#This Row],[Customer ID]],customers!$A$2:$A$1001,customers!$I$2:$I$1001)</f>
        <v>Yes</v>
      </c>
    </row>
    <row r="49" spans="1:16" x14ac:dyDescent="0.35">
      <c r="A49" s="2" t="s">
        <v>755</v>
      </c>
      <c r="B49" s="5">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IF(orders!I49="Rob","Robusta",IF(I49="Exc","Excelsa",IF(I49="Ara","Arabica",IF(I49="Lib","Liberica"))))</f>
        <v>Arabica</v>
      </c>
      <c r="O49" t="str">
        <f t="shared" si="1"/>
        <v>Light</v>
      </c>
      <c r="P49" t="str">
        <f>_xlfn.XLOOKUP(Orders[[#This Row],[Customer ID]],customers!$A$2:$A$1001,customers!$I$2:$I$1001)</f>
        <v>Yes</v>
      </c>
    </row>
    <row r="50" spans="1:16" x14ac:dyDescent="0.35">
      <c r="A50" s="2" t="s">
        <v>761</v>
      </c>
      <c r="B50" s="5">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IF(orders!I50="Rob","Robusta",IF(I50="Exc","Excelsa",IF(I50="Ara","Arabica",IF(I50="Lib","Liberica"))))</f>
        <v>Arabica</v>
      </c>
      <c r="O50" t="str">
        <f t="shared" si="1"/>
        <v>Dark</v>
      </c>
      <c r="P50" t="str">
        <f>_xlfn.XLOOKUP(Orders[[#This Row],[Customer ID]],customers!$A$2:$A$1001,customers!$I$2:$I$1001)</f>
        <v>No</v>
      </c>
    </row>
    <row r="51" spans="1:16" x14ac:dyDescent="0.35">
      <c r="A51" s="2" t="s">
        <v>766</v>
      </c>
      <c r="B51" s="5">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IF(orders!I51="Rob","Robusta",IF(I51="Exc","Excelsa",IF(I51="Ara","Arabica",IF(I51="Lib","Liberica"))))</f>
        <v>Arabica</v>
      </c>
      <c r="O51" t="str">
        <f t="shared" si="1"/>
        <v>Light</v>
      </c>
      <c r="P51" t="str">
        <f>_xlfn.XLOOKUP(Orders[[#This Row],[Customer ID]],customers!$A$2:$A$1001,customers!$I$2:$I$1001)</f>
        <v>No</v>
      </c>
    </row>
    <row r="52" spans="1:16" x14ac:dyDescent="0.35">
      <c r="A52" s="2" t="s">
        <v>772</v>
      </c>
      <c r="B52" s="5">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IF(orders!I52="Rob","Robusta",IF(I52="Exc","Excelsa",IF(I52="Ara","Arabica",IF(I52="Lib","Liberica"))))</f>
        <v>Liberica</v>
      </c>
      <c r="O52" t="str">
        <f t="shared" si="1"/>
        <v>Dark</v>
      </c>
      <c r="P52" t="str">
        <f>_xlfn.XLOOKUP(Orders[[#This Row],[Customer ID]],customers!$A$2:$A$1001,customers!$I$2:$I$1001)</f>
        <v>No</v>
      </c>
    </row>
    <row r="53" spans="1:16" x14ac:dyDescent="0.35">
      <c r="A53" s="2" t="s">
        <v>778</v>
      </c>
      <c r="B53" s="5">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IF(orders!I53="Rob","Robusta",IF(I53="Exc","Excelsa",IF(I53="Ara","Arabica",IF(I53="Lib","Liberica"))))</f>
        <v>Liberica</v>
      </c>
      <c r="O53" t="str">
        <f t="shared" si="1"/>
        <v>Light</v>
      </c>
      <c r="P53" t="str">
        <f>_xlfn.XLOOKUP(Orders[[#This Row],[Customer ID]],customers!$A$2:$A$1001,customers!$I$2:$I$1001)</f>
        <v>Yes</v>
      </c>
    </row>
    <row r="54" spans="1:16" x14ac:dyDescent="0.35">
      <c r="A54" s="2" t="s">
        <v>784</v>
      </c>
      <c r="B54" s="5">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IF(orders!I54="Rob","Robusta",IF(I54="Exc","Excelsa",IF(I54="Ara","Arabica",IF(I54="Lib","Liberica"))))</f>
        <v>Robusta</v>
      </c>
      <c r="O54" t="str">
        <f t="shared" si="1"/>
        <v>Medium</v>
      </c>
      <c r="P54" t="str">
        <f>_xlfn.XLOOKUP(Orders[[#This Row],[Customer ID]],customers!$A$2:$A$1001,customers!$I$2:$I$1001)</f>
        <v>No</v>
      </c>
    </row>
    <row r="55" spans="1:16" x14ac:dyDescent="0.35">
      <c r="A55" s="2" t="s">
        <v>784</v>
      </c>
      <c r="B55" s="5">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IF(orders!I55="Rob","Robusta",IF(I55="Exc","Excelsa",IF(I55="Ara","Arabica",IF(I55="Lib","Liberica"))))</f>
        <v>Liberica</v>
      </c>
      <c r="O55" t="str">
        <f t="shared" si="1"/>
        <v>Light</v>
      </c>
      <c r="P55" t="str">
        <f>_xlfn.XLOOKUP(Orders[[#This Row],[Customer ID]],customers!$A$2:$A$1001,customers!$I$2:$I$1001)</f>
        <v>No</v>
      </c>
    </row>
    <row r="56" spans="1:16" x14ac:dyDescent="0.35">
      <c r="A56" s="2" t="s">
        <v>794</v>
      </c>
      <c r="B56" s="5">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IF(orders!I56="Rob","Robusta",IF(I56="Exc","Excelsa",IF(I56="Ara","Arabica",IF(I56="Lib","Liberica"))))</f>
        <v>Liberica</v>
      </c>
      <c r="O56" t="str">
        <f t="shared" si="1"/>
        <v>Medium</v>
      </c>
      <c r="P56" t="str">
        <f>_xlfn.XLOOKUP(Orders[[#This Row],[Customer ID]],customers!$A$2:$A$1001,customers!$I$2:$I$1001)</f>
        <v>No</v>
      </c>
    </row>
    <row r="57" spans="1:16" x14ac:dyDescent="0.35">
      <c r="A57" s="2" t="s">
        <v>800</v>
      </c>
      <c r="B57" s="5">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IF(orders!I57="Rob","Robusta",IF(I57="Exc","Excelsa",IF(I57="Ara","Arabica",IF(I57="Lib","Liberica"))))</f>
        <v>Liberica</v>
      </c>
      <c r="O57" t="str">
        <f t="shared" si="1"/>
        <v>Light</v>
      </c>
      <c r="P57" t="str">
        <f>_xlfn.XLOOKUP(Orders[[#This Row],[Customer ID]],customers!$A$2:$A$1001,customers!$I$2:$I$1001)</f>
        <v>No</v>
      </c>
    </row>
    <row r="58" spans="1:16" x14ac:dyDescent="0.35">
      <c r="A58" s="2" t="s">
        <v>805</v>
      </c>
      <c r="B58" s="5">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IF(orders!I58="Rob","Robusta",IF(I58="Exc","Excelsa",IF(I58="Ara","Arabica",IF(I58="Lib","Liberica"))))</f>
        <v>Excelsa</v>
      </c>
      <c r="O58" t="str">
        <f t="shared" si="1"/>
        <v>Dark</v>
      </c>
      <c r="P58" t="str">
        <f>_xlfn.XLOOKUP(Orders[[#This Row],[Customer ID]],customers!$A$2:$A$1001,customers!$I$2:$I$1001)</f>
        <v>Yes</v>
      </c>
    </row>
    <row r="59" spans="1:16" x14ac:dyDescent="0.35">
      <c r="A59" s="2" t="s">
        <v>811</v>
      </c>
      <c r="B59" s="5">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IF(orders!I59="Rob","Robusta",IF(I59="Exc","Excelsa",IF(I59="Ara","Arabica",IF(I59="Lib","Liberica"))))</f>
        <v>Excelsa</v>
      </c>
      <c r="O59" t="str">
        <f t="shared" si="1"/>
        <v>Light</v>
      </c>
      <c r="P59" t="str">
        <f>_xlfn.XLOOKUP(Orders[[#This Row],[Customer ID]],customers!$A$2:$A$1001,customers!$I$2:$I$1001)</f>
        <v>No</v>
      </c>
    </row>
    <row r="60" spans="1:16" x14ac:dyDescent="0.35">
      <c r="A60" s="2" t="s">
        <v>817</v>
      </c>
      <c r="B60" s="5">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IF(orders!I60="Rob","Robusta",IF(I60="Exc","Excelsa",IF(I60="Ara","Arabica",IF(I60="Lib","Liberica"))))</f>
        <v>Liberica</v>
      </c>
      <c r="O60" t="str">
        <f t="shared" si="1"/>
        <v>Dark</v>
      </c>
      <c r="P60" t="str">
        <f>_xlfn.XLOOKUP(Orders[[#This Row],[Customer ID]],customers!$A$2:$A$1001,customers!$I$2:$I$1001)</f>
        <v>Yes</v>
      </c>
    </row>
    <row r="61" spans="1:16" x14ac:dyDescent="0.35">
      <c r="A61" s="2" t="s">
        <v>822</v>
      </c>
      <c r="B61" s="5">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IF(orders!I61="Rob","Robusta",IF(I61="Exc","Excelsa",IF(I61="Ara","Arabica",IF(I61="Lib","Liberica"))))</f>
        <v>Liberica</v>
      </c>
      <c r="O61" t="str">
        <f t="shared" si="1"/>
        <v>Medium</v>
      </c>
      <c r="P61" t="str">
        <f>_xlfn.XLOOKUP(Orders[[#This Row],[Customer ID]],customers!$A$2:$A$1001,customers!$I$2:$I$1001)</f>
        <v>Yes</v>
      </c>
    </row>
    <row r="62" spans="1:16" x14ac:dyDescent="0.35">
      <c r="A62" s="2" t="s">
        <v>827</v>
      </c>
      <c r="B62" s="5">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IF(orders!I62="Rob","Robusta",IF(I62="Exc","Excelsa",IF(I62="Ara","Arabica",IF(I62="Lib","Liberica"))))</f>
        <v>Arabica</v>
      </c>
      <c r="O62" t="str">
        <f t="shared" si="1"/>
        <v>Dark</v>
      </c>
      <c r="P62" t="str">
        <f>_xlfn.XLOOKUP(Orders[[#This Row],[Customer ID]],customers!$A$2:$A$1001,customers!$I$2:$I$1001)</f>
        <v>No</v>
      </c>
    </row>
    <row r="63" spans="1:16" x14ac:dyDescent="0.35">
      <c r="A63" s="2" t="s">
        <v>833</v>
      </c>
      <c r="B63" s="5">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IF(orders!I63="Rob","Robusta",IF(I63="Exc","Excelsa",IF(I63="Ara","Arabica",IF(I63="Lib","Liberica"))))</f>
        <v>Robusta</v>
      </c>
      <c r="O63" t="str">
        <f t="shared" si="1"/>
        <v>Dark</v>
      </c>
      <c r="P63" t="str">
        <f>_xlfn.XLOOKUP(Orders[[#This Row],[Customer ID]],customers!$A$2:$A$1001,customers!$I$2:$I$1001)</f>
        <v>Yes</v>
      </c>
    </row>
    <row r="64" spans="1:16" x14ac:dyDescent="0.35">
      <c r="A64" s="2" t="s">
        <v>838</v>
      </c>
      <c r="B64" s="5">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IF(orders!I64="Rob","Robusta",IF(I64="Exc","Excelsa",IF(I64="Ara","Arabica",IF(I64="Lib","Liberica"))))</f>
        <v>Liberica</v>
      </c>
      <c r="O64" t="str">
        <f t="shared" si="1"/>
        <v>Light</v>
      </c>
      <c r="P64" t="str">
        <f>_xlfn.XLOOKUP(Orders[[#This Row],[Customer ID]],customers!$A$2:$A$1001,customers!$I$2:$I$1001)</f>
        <v>Yes</v>
      </c>
    </row>
    <row r="65" spans="1:16" x14ac:dyDescent="0.35">
      <c r="A65" s="2" t="s">
        <v>843</v>
      </c>
      <c r="B65" s="5">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IF(orders!I65="Rob","Robusta",IF(I65="Exc","Excelsa",IF(I65="Ara","Arabica",IF(I65="Lib","Liberica"))))</f>
        <v>Arabica</v>
      </c>
      <c r="O65" t="str">
        <f t="shared" si="1"/>
        <v>Medium</v>
      </c>
      <c r="P65" t="str">
        <f>_xlfn.XLOOKUP(Orders[[#This Row],[Customer ID]],customers!$A$2:$A$1001,customers!$I$2:$I$1001)</f>
        <v>No</v>
      </c>
    </row>
    <row r="66" spans="1:16" x14ac:dyDescent="0.35">
      <c r="A66" s="2" t="s">
        <v>849</v>
      </c>
      <c r="B66" s="5">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IF(orders!I66="Rob","Robusta",IF(I66="Exc","Excelsa",IF(I66="Ara","Arabica",IF(I66="Lib","Liberica"))))</f>
        <v>Robusta</v>
      </c>
      <c r="O66" t="str">
        <f t="shared" si="1"/>
        <v>Medium</v>
      </c>
      <c r="P66" t="str">
        <f>_xlfn.XLOOKUP(Orders[[#This Row],[Customer ID]],customers!$A$2:$A$1001,customers!$I$2:$I$1001)</f>
        <v>Yes</v>
      </c>
    </row>
    <row r="67" spans="1:16" x14ac:dyDescent="0.35">
      <c r="A67" s="2" t="s">
        <v>854</v>
      </c>
      <c r="B67" s="5">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2">L67*E67</f>
        <v>82.339999999999989</v>
      </c>
      <c r="N67" t="str">
        <f>IF(orders!I67="Rob","Robusta",IF(I67="Exc","Excelsa",IF(I67="Ara","Arabica",IF(I67="Lib","Liberica"))))</f>
        <v>Robusta</v>
      </c>
      <c r="O67" t="str">
        <f t="shared" ref="O67:O130" si="3">IF(J67="M","Medium",IF(J67="L","Light",IF(J67="D","Dark")))</f>
        <v>Dark</v>
      </c>
      <c r="P67" t="str">
        <f>_xlfn.XLOOKUP(Orders[[#This Row],[Customer ID]],customers!$A$2:$A$1001,customers!$I$2:$I$1001)</f>
        <v>Yes</v>
      </c>
    </row>
    <row r="68" spans="1:16" x14ac:dyDescent="0.35">
      <c r="A68" s="2" t="s">
        <v>860</v>
      </c>
      <c r="B68" s="5">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2"/>
        <v>7.169999999999999</v>
      </c>
      <c r="N68" t="str">
        <f>IF(orders!I68="Rob","Robusta",IF(I68="Exc","Excelsa",IF(I68="Ara","Arabica",IF(I68="Lib","Liberica"))))</f>
        <v>Robusta</v>
      </c>
      <c r="O68" t="str">
        <f t="shared" si="3"/>
        <v>Light</v>
      </c>
      <c r="P68" t="str">
        <f>_xlfn.XLOOKUP(Orders[[#This Row],[Customer ID]],customers!$A$2:$A$1001,customers!$I$2:$I$1001)</f>
        <v>Yes</v>
      </c>
    </row>
    <row r="69" spans="1:16" x14ac:dyDescent="0.35">
      <c r="A69" s="2" t="s">
        <v>866</v>
      </c>
      <c r="B69" s="5">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2"/>
        <v>9.51</v>
      </c>
      <c r="N69" t="str">
        <f>IF(orders!I69="Rob","Robusta",IF(I69="Exc","Excelsa",IF(I69="Ara","Arabica",IF(I69="Lib","Liberica"))))</f>
        <v>Liberica</v>
      </c>
      <c r="O69" t="str">
        <f t="shared" si="3"/>
        <v>Light</v>
      </c>
      <c r="P69" t="str">
        <f>_xlfn.XLOOKUP(Orders[[#This Row],[Customer ID]],customers!$A$2:$A$1001,customers!$I$2:$I$1001)</f>
        <v>No</v>
      </c>
    </row>
    <row r="70" spans="1:16" x14ac:dyDescent="0.35">
      <c r="A70" s="2" t="s">
        <v>872</v>
      </c>
      <c r="B70" s="5">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2"/>
        <v>2.9849999999999999</v>
      </c>
      <c r="N70" t="str">
        <f>IF(orders!I70="Rob","Robusta",IF(I70="Exc","Excelsa",IF(I70="Ara","Arabica",IF(I70="Lib","Liberica"))))</f>
        <v>Robusta</v>
      </c>
      <c r="O70" t="str">
        <f t="shared" si="3"/>
        <v>Medium</v>
      </c>
      <c r="P70" t="str">
        <f>_xlfn.XLOOKUP(Orders[[#This Row],[Customer ID]],customers!$A$2:$A$1001,customers!$I$2:$I$1001)</f>
        <v>No</v>
      </c>
    </row>
    <row r="71" spans="1:16" x14ac:dyDescent="0.35">
      <c r="A71" s="2" t="s">
        <v>878</v>
      </c>
      <c r="B71" s="5">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2"/>
        <v>59.699999999999996</v>
      </c>
      <c r="N71" t="str">
        <f>IF(orders!I71="Rob","Robusta",IF(I71="Exc","Excelsa",IF(I71="Ara","Arabica",IF(I71="Lib","Liberica"))))</f>
        <v>Robusta</v>
      </c>
      <c r="O71" t="str">
        <f t="shared" si="3"/>
        <v>Medium</v>
      </c>
      <c r="P71" t="str">
        <f>_xlfn.XLOOKUP(Orders[[#This Row],[Customer ID]],customers!$A$2:$A$1001,customers!$I$2:$I$1001)</f>
        <v>Yes</v>
      </c>
    </row>
    <row r="72" spans="1:16" x14ac:dyDescent="0.35">
      <c r="A72" s="2" t="s">
        <v>885</v>
      </c>
      <c r="B72" s="5">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2"/>
        <v>136.61999999999998</v>
      </c>
      <c r="N72" t="str">
        <f>IF(orders!I72="Rob","Robusta",IF(I72="Exc","Excelsa",IF(I72="Ara","Arabica",IF(I72="Lib","Liberica"))))</f>
        <v>Excelsa</v>
      </c>
      <c r="O72" t="str">
        <f t="shared" si="3"/>
        <v>Light</v>
      </c>
      <c r="P72" t="str">
        <f>_xlfn.XLOOKUP(Orders[[#This Row],[Customer ID]],customers!$A$2:$A$1001,customers!$I$2:$I$1001)</f>
        <v>No</v>
      </c>
    </row>
    <row r="73" spans="1:16" x14ac:dyDescent="0.35">
      <c r="A73" s="2" t="s">
        <v>891</v>
      </c>
      <c r="B73" s="5">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2"/>
        <v>9.51</v>
      </c>
      <c r="N73" t="str">
        <f>IF(orders!I73="Rob","Robusta",IF(I73="Exc","Excelsa",IF(I73="Ara","Arabica",IF(I73="Lib","Liberica"))))</f>
        <v>Liberica</v>
      </c>
      <c r="O73" t="str">
        <f t="shared" si="3"/>
        <v>Light</v>
      </c>
      <c r="P73" t="str">
        <f>_xlfn.XLOOKUP(Orders[[#This Row],[Customer ID]],customers!$A$2:$A$1001,customers!$I$2:$I$1001)</f>
        <v>No</v>
      </c>
    </row>
    <row r="74" spans="1:16" x14ac:dyDescent="0.35">
      <c r="A74" s="2" t="s">
        <v>897</v>
      </c>
      <c r="B74" s="5">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2"/>
        <v>77.624999999999986</v>
      </c>
      <c r="N74" t="str">
        <f>IF(orders!I74="Rob","Robusta",IF(I74="Exc","Excelsa",IF(I74="Ara","Arabica",IF(I74="Lib","Liberica"))))</f>
        <v>Arabica</v>
      </c>
      <c r="O74" t="str">
        <f t="shared" si="3"/>
        <v>Medium</v>
      </c>
      <c r="P74" t="str">
        <f>_xlfn.XLOOKUP(Orders[[#This Row],[Customer ID]],customers!$A$2:$A$1001,customers!$I$2:$I$1001)</f>
        <v>No</v>
      </c>
    </row>
    <row r="75" spans="1:16" x14ac:dyDescent="0.35">
      <c r="A75" s="2" t="s">
        <v>902</v>
      </c>
      <c r="B75" s="5">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2"/>
        <v>21.825000000000003</v>
      </c>
      <c r="N75" t="str">
        <f>IF(orders!I75="Rob","Robusta",IF(I75="Exc","Excelsa",IF(I75="Ara","Arabica",IF(I75="Lib","Liberica"))))</f>
        <v>Liberica</v>
      </c>
      <c r="O75" t="str">
        <f t="shared" si="3"/>
        <v>Medium</v>
      </c>
      <c r="P75" t="str">
        <f>_xlfn.XLOOKUP(Orders[[#This Row],[Customer ID]],customers!$A$2:$A$1001,customers!$I$2:$I$1001)</f>
        <v>Yes</v>
      </c>
    </row>
    <row r="76" spans="1:16" x14ac:dyDescent="0.35">
      <c r="A76" s="2" t="s">
        <v>907</v>
      </c>
      <c r="B76" s="5">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2"/>
        <v>17.82</v>
      </c>
      <c r="N76" t="str">
        <f>IF(orders!I76="Rob","Robusta",IF(I76="Exc","Excelsa",IF(I76="Ara","Arabica",IF(I76="Lib","Liberica"))))</f>
        <v>Excelsa</v>
      </c>
      <c r="O76" t="str">
        <f t="shared" si="3"/>
        <v>Light</v>
      </c>
      <c r="P76" t="str">
        <f>_xlfn.XLOOKUP(Orders[[#This Row],[Customer ID]],customers!$A$2:$A$1001,customers!$I$2:$I$1001)</f>
        <v>Yes</v>
      </c>
    </row>
    <row r="77" spans="1:16" x14ac:dyDescent="0.35">
      <c r="A77" s="2" t="s">
        <v>913</v>
      </c>
      <c r="B77" s="5">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2"/>
        <v>53.699999999999996</v>
      </c>
      <c r="N77" t="str">
        <f>IF(orders!I77="Rob","Robusta",IF(I77="Exc","Excelsa",IF(I77="Ara","Arabica",IF(I77="Lib","Liberica"))))</f>
        <v>Robusta</v>
      </c>
      <c r="O77" t="str">
        <f t="shared" si="3"/>
        <v>Dark</v>
      </c>
      <c r="P77" t="str">
        <f>_xlfn.XLOOKUP(Orders[[#This Row],[Customer ID]],customers!$A$2:$A$1001,customers!$I$2:$I$1001)</f>
        <v>Yes</v>
      </c>
    </row>
    <row r="78" spans="1:16" x14ac:dyDescent="0.35">
      <c r="A78" s="2" t="s">
        <v>919</v>
      </c>
      <c r="B78" s="5">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2"/>
        <v>3.5849999999999995</v>
      </c>
      <c r="N78" t="str">
        <f>IF(orders!I78="Rob","Robusta",IF(I78="Exc","Excelsa",IF(I78="Ara","Arabica",IF(I78="Lib","Liberica"))))</f>
        <v>Robusta</v>
      </c>
      <c r="O78" t="str">
        <f t="shared" si="3"/>
        <v>Light</v>
      </c>
      <c r="P78" t="str">
        <f>_xlfn.XLOOKUP(Orders[[#This Row],[Customer ID]],customers!$A$2:$A$1001,customers!$I$2:$I$1001)</f>
        <v>Yes</v>
      </c>
    </row>
    <row r="79" spans="1:16" x14ac:dyDescent="0.35">
      <c r="A79" s="2" t="s">
        <v>924</v>
      </c>
      <c r="B79" s="5">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2"/>
        <v>7.29</v>
      </c>
      <c r="N79" t="str">
        <f>IF(orders!I79="Rob","Robusta",IF(I79="Exc","Excelsa",IF(I79="Ara","Arabica",IF(I79="Lib","Liberica"))))</f>
        <v>Excelsa</v>
      </c>
      <c r="O79" t="str">
        <f t="shared" si="3"/>
        <v>Dark</v>
      </c>
      <c r="P79" t="str">
        <f>_xlfn.XLOOKUP(Orders[[#This Row],[Customer ID]],customers!$A$2:$A$1001,customers!$I$2:$I$1001)</f>
        <v>No</v>
      </c>
    </row>
    <row r="80" spans="1:16" x14ac:dyDescent="0.35">
      <c r="A80" s="2" t="s">
        <v>930</v>
      </c>
      <c r="B80" s="5">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2"/>
        <v>40.5</v>
      </c>
      <c r="N80" t="str">
        <f>IF(orders!I80="Rob","Robusta",IF(I80="Exc","Excelsa",IF(I80="Ara","Arabica",IF(I80="Lib","Liberica"))))</f>
        <v>Arabica</v>
      </c>
      <c r="O80" t="str">
        <f t="shared" si="3"/>
        <v>Medium</v>
      </c>
      <c r="P80" t="str">
        <f>_xlfn.XLOOKUP(Orders[[#This Row],[Customer ID]],customers!$A$2:$A$1001,customers!$I$2:$I$1001)</f>
        <v>Yes</v>
      </c>
    </row>
    <row r="81" spans="1:16" x14ac:dyDescent="0.35">
      <c r="A81" s="2" t="s">
        <v>936</v>
      </c>
      <c r="B81" s="5">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2"/>
        <v>47.8</v>
      </c>
      <c r="N81" t="str">
        <f>IF(orders!I81="Rob","Robusta",IF(I81="Exc","Excelsa",IF(I81="Ara","Arabica",IF(I81="Lib","Liberica"))))</f>
        <v>Robusta</v>
      </c>
      <c r="O81" t="str">
        <f t="shared" si="3"/>
        <v>Light</v>
      </c>
      <c r="P81" t="str">
        <f>_xlfn.XLOOKUP(Orders[[#This Row],[Customer ID]],customers!$A$2:$A$1001,customers!$I$2:$I$1001)</f>
        <v>No</v>
      </c>
    </row>
    <row r="82" spans="1:16" x14ac:dyDescent="0.35">
      <c r="A82" s="2" t="s">
        <v>942</v>
      </c>
      <c r="B82" s="5">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2"/>
        <v>38.849999999999994</v>
      </c>
      <c r="N82" t="str">
        <f>IF(orders!I82="Rob","Robusta",IF(I82="Exc","Excelsa",IF(I82="Ara","Arabica",IF(I82="Lib","Liberica"))))</f>
        <v>Arabica</v>
      </c>
      <c r="O82" t="str">
        <f t="shared" si="3"/>
        <v>Light</v>
      </c>
      <c r="P82" t="str">
        <f>_xlfn.XLOOKUP(Orders[[#This Row],[Customer ID]],customers!$A$2:$A$1001,customers!$I$2:$I$1001)</f>
        <v>Yes</v>
      </c>
    </row>
    <row r="83" spans="1:16" x14ac:dyDescent="0.35">
      <c r="A83" s="2" t="s">
        <v>948</v>
      </c>
      <c r="B83" s="5">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2"/>
        <v>109.36499999999999</v>
      </c>
      <c r="N83" t="str">
        <f>IF(orders!I83="Rob","Robusta",IF(I83="Exc","Excelsa",IF(I83="Ara","Arabica",IF(I83="Lib","Liberica"))))</f>
        <v>Liberica</v>
      </c>
      <c r="O83" t="str">
        <f t="shared" si="3"/>
        <v>Light</v>
      </c>
      <c r="P83" t="str">
        <f>_xlfn.XLOOKUP(Orders[[#This Row],[Customer ID]],customers!$A$2:$A$1001,customers!$I$2:$I$1001)</f>
        <v>Yes</v>
      </c>
    </row>
    <row r="84" spans="1:16" x14ac:dyDescent="0.35">
      <c r="A84" s="2" t="s">
        <v>954</v>
      </c>
      <c r="B84" s="5">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2"/>
        <v>100.39499999999998</v>
      </c>
      <c r="N84" t="str">
        <f>IF(orders!I84="Rob","Robusta",IF(I84="Exc","Excelsa",IF(I84="Ara","Arabica",IF(I84="Lib","Liberica"))))</f>
        <v>Liberica</v>
      </c>
      <c r="O84" t="str">
        <f t="shared" si="3"/>
        <v>Medium</v>
      </c>
      <c r="P84" t="str">
        <f>_xlfn.XLOOKUP(Orders[[#This Row],[Customer ID]],customers!$A$2:$A$1001,customers!$I$2:$I$1001)</f>
        <v>Yes</v>
      </c>
    </row>
    <row r="85" spans="1:16" x14ac:dyDescent="0.35">
      <c r="A85" s="2" t="s">
        <v>960</v>
      </c>
      <c r="B85" s="5">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2"/>
        <v>82.339999999999989</v>
      </c>
      <c r="N85" t="str">
        <f>IF(orders!I85="Rob","Robusta",IF(I85="Exc","Excelsa",IF(I85="Ara","Arabica",IF(I85="Lib","Liberica"))))</f>
        <v>Robusta</v>
      </c>
      <c r="O85" t="str">
        <f t="shared" si="3"/>
        <v>Dark</v>
      </c>
      <c r="P85" t="str">
        <f>_xlfn.XLOOKUP(Orders[[#This Row],[Customer ID]],customers!$A$2:$A$1001,customers!$I$2:$I$1001)</f>
        <v>Yes</v>
      </c>
    </row>
    <row r="86" spans="1:16" x14ac:dyDescent="0.35">
      <c r="A86" s="2" t="s">
        <v>965</v>
      </c>
      <c r="B86" s="5">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2"/>
        <v>9.51</v>
      </c>
      <c r="N86" t="str">
        <f>IF(orders!I86="Rob","Robusta",IF(I86="Exc","Excelsa",IF(I86="Ara","Arabica",IF(I86="Lib","Liberica"))))</f>
        <v>Liberica</v>
      </c>
      <c r="O86" t="str">
        <f t="shared" si="3"/>
        <v>Light</v>
      </c>
      <c r="P86" t="str">
        <f>_xlfn.XLOOKUP(Orders[[#This Row],[Customer ID]],customers!$A$2:$A$1001,customers!$I$2:$I$1001)</f>
        <v>No</v>
      </c>
    </row>
    <row r="87" spans="1:16" x14ac:dyDescent="0.35">
      <c r="A87" s="2" t="s">
        <v>971</v>
      </c>
      <c r="B87" s="5">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2"/>
        <v>89.35499999999999</v>
      </c>
      <c r="N87" t="str">
        <f>IF(orders!I87="Rob","Robusta",IF(I87="Exc","Excelsa",IF(I87="Ara","Arabica",IF(I87="Lib","Liberica"))))</f>
        <v>Arabica</v>
      </c>
      <c r="O87" t="str">
        <f t="shared" si="3"/>
        <v>Light</v>
      </c>
      <c r="P87" t="str">
        <f>_xlfn.XLOOKUP(Orders[[#This Row],[Customer ID]],customers!$A$2:$A$1001,customers!$I$2:$I$1001)</f>
        <v>No</v>
      </c>
    </row>
    <row r="88" spans="1:16" x14ac:dyDescent="0.35">
      <c r="A88" s="2" t="s">
        <v>971</v>
      </c>
      <c r="B88" s="5">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2"/>
        <v>11.94</v>
      </c>
      <c r="N88" t="str">
        <f>IF(orders!I88="Rob","Robusta",IF(I88="Exc","Excelsa",IF(I88="Ara","Arabica",IF(I88="Lib","Liberica"))))</f>
        <v>Arabica</v>
      </c>
      <c r="O88" t="str">
        <f t="shared" si="3"/>
        <v>Dark</v>
      </c>
      <c r="P88" t="str">
        <f>_xlfn.XLOOKUP(Orders[[#This Row],[Customer ID]],customers!$A$2:$A$1001,customers!$I$2:$I$1001)</f>
        <v>No</v>
      </c>
    </row>
    <row r="89" spans="1:16" x14ac:dyDescent="0.35">
      <c r="A89" s="2" t="s">
        <v>980</v>
      </c>
      <c r="B89" s="5">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2"/>
        <v>33.75</v>
      </c>
      <c r="N89" t="str">
        <f>IF(orders!I89="Rob","Robusta",IF(I89="Exc","Excelsa",IF(I89="Ara","Arabica",IF(I89="Lib","Liberica"))))</f>
        <v>Arabica</v>
      </c>
      <c r="O89" t="str">
        <f t="shared" si="3"/>
        <v>Medium</v>
      </c>
      <c r="P89" t="str">
        <f>_xlfn.XLOOKUP(Orders[[#This Row],[Customer ID]],customers!$A$2:$A$1001,customers!$I$2:$I$1001)</f>
        <v>No</v>
      </c>
    </row>
    <row r="90" spans="1:16" x14ac:dyDescent="0.35">
      <c r="A90" s="2" t="s">
        <v>985</v>
      </c>
      <c r="B90" s="5">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2"/>
        <v>35.849999999999994</v>
      </c>
      <c r="N90" t="str">
        <f>IF(orders!I90="Rob","Robusta",IF(I90="Exc","Excelsa",IF(I90="Ara","Arabica",IF(I90="Lib","Liberica"))))</f>
        <v>Robusta</v>
      </c>
      <c r="O90" t="str">
        <f t="shared" si="3"/>
        <v>Light</v>
      </c>
      <c r="P90" t="str">
        <f>_xlfn.XLOOKUP(Orders[[#This Row],[Customer ID]],customers!$A$2:$A$1001,customers!$I$2:$I$1001)</f>
        <v>No</v>
      </c>
    </row>
    <row r="91" spans="1:16" x14ac:dyDescent="0.35">
      <c r="A91" s="2" t="s">
        <v>990</v>
      </c>
      <c r="B91" s="5">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2"/>
        <v>77.699999999999989</v>
      </c>
      <c r="N91" t="str">
        <f>IF(orders!I91="Rob","Robusta",IF(I91="Exc","Excelsa",IF(I91="Ara","Arabica",IF(I91="Lib","Liberica"))))</f>
        <v>Arabica</v>
      </c>
      <c r="O91" t="str">
        <f t="shared" si="3"/>
        <v>Light</v>
      </c>
      <c r="P91" t="str">
        <f>_xlfn.XLOOKUP(Orders[[#This Row],[Customer ID]],customers!$A$2:$A$1001,customers!$I$2:$I$1001)</f>
        <v>No</v>
      </c>
    </row>
    <row r="92" spans="1:16" x14ac:dyDescent="0.35">
      <c r="A92" s="2" t="s">
        <v>996</v>
      </c>
      <c r="B92" s="5">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2"/>
        <v>51.8</v>
      </c>
      <c r="N92" t="str">
        <f>IF(orders!I92="Rob","Robusta",IF(I92="Exc","Excelsa",IF(I92="Ara","Arabica",IF(I92="Lib","Liberica"))))</f>
        <v>Arabica</v>
      </c>
      <c r="O92" t="str">
        <f t="shared" si="3"/>
        <v>Light</v>
      </c>
      <c r="P92" t="str">
        <f>_xlfn.XLOOKUP(Orders[[#This Row],[Customer ID]],customers!$A$2:$A$1001,customers!$I$2:$I$1001)</f>
        <v>Yes</v>
      </c>
    </row>
    <row r="93" spans="1:16" x14ac:dyDescent="0.35">
      <c r="A93" s="2" t="s">
        <v>1001</v>
      </c>
      <c r="B93" s="5">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2"/>
        <v>103.49999999999999</v>
      </c>
      <c r="N93" t="str">
        <f>IF(orders!I93="Rob","Robusta",IF(I93="Exc","Excelsa",IF(I93="Ara","Arabica",IF(I93="Lib","Liberica"))))</f>
        <v>Arabica</v>
      </c>
      <c r="O93" t="str">
        <f t="shared" si="3"/>
        <v>Medium</v>
      </c>
      <c r="P93" t="str">
        <f>_xlfn.XLOOKUP(Orders[[#This Row],[Customer ID]],customers!$A$2:$A$1001,customers!$I$2:$I$1001)</f>
        <v>No</v>
      </c>
    </row>
    <row r="94" spans="1:16" x14ac:dyDescent="0.35">
      <c r="A94" s="2" t="s">
        <v>1007</v>
      </c>
      <c r="B94" s="5">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2"/>
        <v>44.55</v>
      </c>
      <c r="N94" t="str">
        <f>IF(orders!I94="Rob","Robusta",IF(I94="Exc","Excelsa",IF(I94="Ara","Arabica",IF(I94="Lib","Liberica"))))</f>
        <v>Excelsa</v>
      </c>
      <c r="O94" t="str">
        <f t="shared" si="3"/>
        <v>Light</v>
      </c>
      <c r="P94" t="str">
        <f>_xlfn.XLOOKUP(Orders[[#This Row],[Customer ID]],customers!$A$2:$A$1001,customers!$I$2:$I$1001)</f>
        <v>Yes</v>
      </c>
    </row>
    <row r="95" spans="1:16" x14ac:dyDescent="0.35">
      <c r="A95" s="2" t="s">
        <v>1012</v>
      </c>
      <c r="B95" s="5">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2"/>
        <v>35.64</v>
      </c>
      <c r="N95" t="str">
        <f>IF(orders!I95="Rob","Robusta",IF(I95="Exc","Excelsa",IF(I95="Ara","Arabica",IF(I95="Lib","Liberica"))))</f>
        <v>Excelsa</v>
      </c>
      <c r="O95" t="str">
        <f t="shared" si="3"/>
        <v>Light</v>
      </c>
      <c r="P95" t="str">
        <f>_xlfn.XLOOKUP(Orders[[#This Row],[Customer ID]],customers!$A$2:$A$1001,customers!$I$2:$I$1001)</f>
        <v>Yes</v>
      </c>
    </row>
    <row r="96" spans="1:16" x14ac:dyDescent="0.35">
      <c r="A96" s="2" t="s">
        <v>1018</v>
      </c>
      <c r="B96" s="5">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2"/>
        <v>17.91</v>
      </c>
      <c r="N96" t="str">
        <f>IF(orders!I96="Rob","Robusta",IF(I96="Exc","Excelsa",IF(I96="Ara","Arabica",IF(I96="Lib","Liberica"))))</f>
        <v>Arabica</v>
      </c>
      <c r="O96" t="str">
        <f t="shared" si="3"/>
        <v>Dark</v>
      </c>
      <c r="P96" t="str">
        <f>_xlfn.XLOOKUP(Orders[[#This Row],[Customer ID]],customers!$A$2:$A$1001,customers!$I$2:$I$1001)</f>
        <v>Yes</v>
      </c>
    </row>
    <row r="97" spans="1:16" x14ac:dyDescent="0.35">
      <c r="A97" s="2" t="s">
        <v>1022</v>
      </c>
      <c r="B97" s="5">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2"/>
        <v>155.24999999999997</v>
      </c>
      <c r="N97" t="str">
        <f>IF(orders!I97="Rob","Robusta",IF(I97="Exc","Excelsa",IF(I97="Ara","Arabica",IF(I97="Lib","Liberica"))))</f>
        <v>Arabica</v>
      </c>
      <c r="O97" t="str">
        <f t="shared" si="3"/>
        <v>Medium</v>
      </c>
      <c r="P97" t="str">
        <f>_xlfn.XLOOKUP(Orders[[#This Row],[Customer ID]],customers!$A$2:$A$1001,customers!$I$2:$I$1001)</f>
        <v>No</v>
      </c>
    </row>
    <row r="98" spans="1:16" x14ac:dyDescent="0.35">
      <c r="A98" s="2" t="s">
        <v>1027</v>
      </c>
      <c r="B98" s="5">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2"/>
        <v>5.97</v>
      </c>
      <c r="N98" t="str">
        <f>IF(orders!I98="Rob","Robusta",IF(I98="Exc","Excelsa",IF(I98="Ara","Arabica",IF(I98="Lib","Liberica"))))</f>
        <v>Arabica</v>
      </c>
      <c r="O98" t="str">
        <f t="shared" si="3"/>
        <v>Dark</v>
      </c>
      <c r="P98" t="str">
        <f>_xlfn.XLOOKUP(Orders[[#This Row],[Customer ID]],customers!$A$2:$A$1001,customers!$I$2:$I$1001)</f>
        <v>No</v>
      </c>
    </row>
    <row r="99" spans="1:16" x14ac:dyDescent="0.35">
      <c r="A99" s="2" t="s">
        <v>1032</v>
      </c>
      <c r="B99" s="5">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2"/>
        <v>13.5</v>
      </c>
      <c r="N99" t="str">
        <f>IF(orders!I99="Rob","Robusta",IF(I99="Exc","Excelsa",IF(I99="Ara","Arabica",IF(I99="Lib","Liberica"))))</f>
        <v>Arabica</v>
      </c>
      <c r="O99" t="str">
        <f t="shared" si="3"/>
        <v>Medium</v>
      </c>
      <c r="P99" t="str">
        <f>_xlfn.XLOOKUP(Orders[[#This Row],[Customer ID]],customers!$A$2:$A$1001,customers!$I$2:$I$1001)</f>
        <v>No</v>
      </c>
    </row>
    <row r="100" spans="1:16" x14ac:dyDescent="0.35">
      <c r="A100" s="2" t="s">
        <v>1038</v>
      </c>
      <c r="B100" s="5">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2"/>
        <v>2.9849999999999999</v>
      </c>
      <c r="N100" t="str">
        <f>IF(orders!I100="Rob","Robusta",IF(I100="Exc","Excelsa",IF(I100="Ara","Arabica",IF(I100="Lib","Liberica"))))</f>
        <v>Arabica</v>
      </c>
      <c r="O100" t="str">
        <f t="shared" si="3"/>
        <v>Dark</v>
      </c>
      <c r="P100" t="str">
        <f>_xlfn.XLOOKUP(Orders[[#This Row],[Customer ID]],customers!$A$2:$A$1001,customers!$I$2:$I$1001)</f>
        <v>No</v>
      </c>
    </row>
    <row r="101" spans="1:16" x14ac:dyDescent="0.35">
      <c r="A101" s="2" t="s">
        <v>1043</v>
      </c>
      <c r="B101" s="5">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2"/>
        <v>13.095000000000001</v>
      </c>
      <c r="N101" t="str">
        <f>IF(orders!I101="Rob","Robusta",IF(I101="Exc","Excelsa",IF(I101="Ara","Arabica",IF(I101="Lib","Liberica"))))</f>
        <v>Liberica</v>
      </c>
      <c r="O101" t="str">
        <f t="shared" si="3"/>
        <v>Medium</v>
      </c>
      <c r="P101" t="str">
        <f>_xlfn.XLOOKUP(Orders[[#This Row],[Customer ID]],customers!$A$2:$A$1001,customers!$I$2:$I$1001)</f>
        <v>Yes</v>
      </c>
    </row>
    <row r="102" spans="1:16" x14ac:dyDescent="0.35">
      <c r="A102" s="2" t="s">
        <v>1048</v>
      </c>
      <c r="B102" s="5">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2"/>
        <v>7.77</v>
      </c>
      <c r="N102" t="str">
        <f>IF(orders!I102="Rob","Robusta",IF(I102="Exc","Excelsa",IF(I102="Ara","Arabica",IF(I102="Lib","Liberica"))))</f>
        <v>Arabica</v>
      </c>
      <c r="O102" t="str">
        <f t="shared" si="3"/>
        <v>Light</v>
      </c>
      <c r="P102" t="str">
        <f>_xlfn.XLOOKUP(Orders[[#This Row],[Customer ID]],customers!$A$2:$A$1001,customers!$I$2:$I$1001)</f>
        <v>Yes</v>
      </c>
    </row>
    <row r="103" spans="1:16" x14ac:dyDescent="0.35">
      <c r="A103" s="2" t="s">
        <v>1053</v>
      </c>
      <c r="B103" s="5">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2"/>
        <v>148.92499999999998</v>
      </c>
      <c r="N103" t="str">
        <f>IF(orders!I103="Rob","Robusta",IF(I103="Exc","Excelsa",IF(I103="Ara","Arabica",IF(I103="Lib","Liberica"))))</f>
        <v>Liberica</v>
      </c>
      <c r="O103" t="str">
        <f t="shared" si="3"/>
        <v>Dark</v>
      </c>
      <c r="P103" t="str">
        <f>_xlfn.XLOOKUP(Orders[[#This Row],[Customer ID]],customers!$A$2:$A$1001,customers!$I$2:$I$1001)</f>
        <v>Yes</v>
      </c>
    </row>
    <row r="104" spans="1:16" x14ac:dyDescent="0.35">
      <c r="A104" s="2" t="s">
        <v>1059</v>
      </c>
      <c r="B104" s="5">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2"/>
        <v>38.849999999999994</v>
      </c>
      <c r="N104" t="str">
        <f>IF(orders!I104="Rob","Robusta",IF(I104="Exc","Excelsa",IF(I104="Ara","Arabica",IF(I104="Lib","Liberica"))))</f>
        <v>Liberica</v>
      </c>
      <c r="O104" t="str">
        <f t="shared" si="3"/>
        <v>Dark</v>
      </c>
      <c r="P104" t="str">
        <f>_xlfn.XLOOKUP(Orders[[#This Row],[Customer ID]],customers!$A$2:$A$1001,customers!$I$2:$I$1001)</f>
        <v>Yes</v>
      </c>
    </row>
    <row r="105" spans="1:16" x14ac:dyDescent="0.35">
      <c r="A105" s="2" t="s">
        <v>1065</v>
      </c>
      <c r="B105" s="5">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2"/>
        <v>11.94</v>
      </c>
      <c r="N105" t="str">
        <f>IF(orders!I105="Rob","Robusta",IF(I105="Exc","Excelsa",IF(I105="Ara","Arabica",IF(I105="Lib","Liberica"))))</f>
        <v>Robusta</v>
      </c>
      <c r="O105" t="str">
        <f t="shared" si="3"/>
        <v>Medium</v>
      </c>
      <c r="P105" t="str">
        <f>_xlfn.XLOOKUP(Orders[[#This Row],[Customer ID]],customers!$A$2:$A$1001,customers!$I$2:$I$1001)</f>
        <v>No</v>
      </c>
    </row>
    <row r="106" spans="1:16" x14ac:dyDescent="0.35">
      <c r="A106" s="2" t="s">
        <v>1071</v>
      </c>
      <c r="B106" s="5">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2"/>
        <v>87.300000000000011</v>
      </c>
      <c r="N106" t="str">
        <f>IF(orders!I106="Rob","Robusta",IF(I106="Exc","Excelsa",IF(I106="Ara","Arabica",IF(I106="Lib","Liberica"))))</f>
        <v>Liberica</v>
      </c>
      <c r="O106" t="str">
        <f t="shared" si="3"/>
        <v>Medium</v>
      </c>
      <c r="P106" t="str">
        <f>_xlfn.XLOOKUP(Orders[[#This Row],[Customer ID]],customers!$A$2:$A$1001,customers!$I$2:$I$1001)</f>
        <v>No</v>
      </c>
    </row>
    <row r="107" spans="1:16" x14ac:dyDescent="0.35">
      <c r="A107" s="2" t="s">
        <v>1077</v>
      </c>
      <c r="B107" s="5">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2"/>
        <v>40.5</v>
      </c>
      <c r="N107" t="str">
        <f>IF(orders!I107="Rob","Robusta",IF(I107="Exc","Excelsa",IF(I107="Ara","Arabica",IF(I107="Lib","Liberica"))))</f>
        <v>Arabica</v>
      </c>
      <c r="O107" t="str">
        <f t="shared" si="3"/>
        <v>Medium</v>
      </c>
      <c r="P107" t="str">
        <f>_xlfn.XLOOKUP(Orders[[#This Row],[Customer ID]],customers!$A$2:$A$1001,customers!$I$2:$I$1001)</f>
        <v>Yes</v>
      </c>
    </row>
    <row r="108" spans="1:16" x14ac:dyDescent="0.35">
      <c r="A108" s="2" t="s">
        <v>1083</v>
      </c>
      <c r="B108" s="5">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2"/>
        <v>24.3</v>
      </c>
      <c r="N108" t="str">
        <f>IF(orders!I108="Rob","Robusta",IF(I108="Exc","Excelsa",IF(I108="Ara","Arabica",IF(I108="Lib","Liberica"))))</f>
        <v>Excelsa</v>
      </c>
      <c r="O108" t="str">
        <f t="shared" si="3"/>
        <v>Dark</v>
      </c>
      <c r="P108" t="str">
        <f>_xlfn.XLOOKUP(Orders[[#This Row],[Customer ID]],customers!$A$2:$A$1001,customers!$I$2:$I$1001)</f>
        <v>No</v>
      </c>
    </row>
    <row r="109" spans="1:16" x14ac:dyDescent="0.35">
      <c r="A109" s="2" t="s">
        <v>1089</v>
      </c>
      <c r="B109" s="5">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2"/>
        <v>17.91</v>
      </c>
      <c r="N109" t="str">
        <f>IF(orders!I109="Rob","Robusta",IF(I109="Exc","Excelsa",IF(I109="Ara","Arabica",IF(I109="Lib","Liberica"))))</f>
        <v>Robusta</v>
      </c>
      <c r="O109" t="str">
        <f t="shared" si="3"/>
        <v>Medium</v>
      </c>
      <c r="P109" t="str">
        <f>_xlfn.XLOOKUP(Orders[[#This Row],[Customer ID]],customers!$A$2:$A$1001,customers!$I$2:$I$1001)</f>
        <v>Yes</v>
      </c>
    </row>
    <row r="110" spans="1:16" x14ac:dyDescent="0.35">
      <c r="A110" s="2" t="s">
        <v>1095</v>
      </c>
      <c r="B110" s="5">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2"/>
        <v>27</v>
      </c>
      <c r="N110" t="str">
        <f>IF(orders!I110="Rob","Robusta",IF(I110="Exc","Excelsa",IF(I110="Ara","Arabica",IF(I110="Lib","Liberica"))))</f>
        <v>Arabica</v>
      </c>
      <c r="O110" t="str">
        <f t="shared" si="3"/>
        <v>Medium</v>
      </c>
      <c r="P110" t="str">
        <f>_xlfn.XLOOKUP(Orders[[#This Row],[Customer ID]],customers!$A$2:$A$1001,customers!$I$2:$I$1001)</f>
        <v>No</v>
      </c>
    </row>
    <row r="111" spans="1:16" x14ac:dyDescent="0.35">
      <c r="A111" s="2" t="s">
        <v>1100</v>
      </c>
      <c r="B111" s="5">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2"/>
        <v>7.77</v>
      </c>
      <c r="N111" t="str">
        <f>IF(orders!I111="Rob","Robusta",IF(I111="Exc","Excelsa",IF(I111="Ara","Arabica",IF(I111="Lib","Liberica"))))</f>
        <v>Liberica</v>
      </c>
      <c r="O111" t="str">
        <f t="shared" si="3"/>
        <v>Dark</v>
      </c>
      <c r="P111" t="str">
        <f>_xlfn.XLOOKUP(Orders[[#This Row],[Customer ID]],customers!$A$2:$A$1001,customers!$I$2:$I$1001)</f>
        <v>Yes</v>
      </c>
    </row>
    <row r="112" spans="1:16" x14ac:dyDescent="0.35">
      <c r="A112" s="2" t="s">
        <v>1106</v>
      </c>
      <c r="B112" s="5">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2"/>
        <v>13.365</v>
      </c>
      <c r="N112" t="str">
        <f>IF(orders!I112="Rob","Robusta",IF(I112="Exc","Excelsa",IF(I112="Ara","Arabica",IF(I112="Lib","Liberica"))))</f>
        <v>Excelsa</v>
      </c>
      <c r="O112" t="str">
        <f t="shared" si="3"/>
        <v>Light</v>
      </c>
      <c r="P112" t="str">
        <f>_xlfn.XLOOKUP(Orders[[#This Row],[Customer ID]],customers!$A$2:$A$1001,customers!$I$2:$I$1001)</f>
        <v>Yes</v>
      </c>
    </row>
    <row r="113" spans="1:16" x14ac:dyDescent="0.35">
      <c r="A113" s="2" t="s">
        <v>1112</v>
      </c>
      <c r="B113" s="5">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2"/>
        <v>26.849999999999994</v>
      </c>
      <c r="N113" t="str">
        <f>IF(orders!I113="Rob","Robusta",IF(I113="Exc","Excelsa",IF(I113="Ara","Arabica",IF(I113="Lib","Liberica"))))</f>
        <v>Robusta</v>
      </c>
      <c r="O113" t="str">
        <f t="shared" si="3"/>
        <v>Dark</v>
      </c>
      <c r="P113" t="str">
        <f>_xlfn.XLOOKUP(Orders[[#This Row],[Customer ID]],customers!$A$2:$A$1001,customers!$I$2:$I$1001)</f>
        <v>No</v>
      </c>
    </row>
    <row r="114" spans="1:16" x14ac:dyDescent="0.35">
      <c r="A114" s="2" t="s">
        <v>1117</v>
      </c>
      <c r="B114" s="5">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2"/>
        <v>11.25</v>
      </c>
      <c r="N114" t="str">
        <f>IF(orders!I114="Rob","Robusta",IF(I114="Exc","Excelsa",IF(I114="Ara","Arabica",IF(I114="Lib","Liberica"))))</f>
        <v>Arabica</v>
      </c>
      <c r="O114" t="str">
        <f t="shared" si="3"/>
        <v>Medium</v>
      </c>
      <c r="P114" t="str">
        <f>_xlfn.XLOOKUP(Orders[[#This Row],[Customer ID]],customers!$A$2:$A$1001,customers!$I$2:$I$1001)</f>
        <v>No</v>
      </c>
    </row>
    <row r="115" spans="1:16" x14ac:dyDescent="0.35">
      <c r="A115" s="2" t="s">
        <v>1123</v>
      </c>
      <c r="B115" s="5">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2"/>
        <v>14.55</v>
      </c>
      <c r="N115" t="str">
        <f>IF(orders!I115="Rob","Robusta",IF(I115="Exc","Excelsa",IF(I115="Ara","Arabica",IF(I115="Lib","Liberica"))))</f>
        <v>Liberica</v>
      </c>
      <c r="O115" t="str">
        <f t="shared" si="3"/>
        <v>Medium</v>
      </c>
      <c r="P115" t="str">
        <f>_xlfn.XLOOKUP(Orders[[#This Row],[Customer ID]],customers!$A$2:$A$1001,customers!$I$2:$I$1001)</f>
        <v>No</v>
      </c>
    </row>
    <row r="116" spans="1:16" x14ac:dyDescent="0.35">
      <c r="A116" s="2" t="s">
        <v>1129</v>
      </c>
      <c r="B116" s="5">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2"/>
        <v>14.339999999999998</v>
      </c>
      <c r="N116" t="str">
        <f>IF(orders!I116="Rob","Robusta",IF(I116="Exc","Excelsa",IF(I116="Ara","Arabica",IF(I116="Lib","Liberica"))))</f>
        <v>Robusta</v>
      </c>
      <c r="O116" t="str">
        <f t="shared" si="3"/>
        <v>Light</v>
      </c>
      <c r="P116" t="str">
        <f>_xlfn.XLOOKUP(Orders[[#This Row],[Customer ID]],customers!$A$2:$A$1001,customers!$I$2:$I$1001)</f>
        <v>No</v>
      </c>
    </row>
    <row r="117" spans="1:16" x14ac:dyDescent="0.35">
      <c r="A117" s="2" t="s">
        <v>1134</v>
      </c>
      <c r="B117" s="5">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2"/>
        <v>15.85</v>
      </c>
      <c r="N117" t="str">
        <f>IF(orders!I117="Rob","Robusta",IF(I117="Exc","Excelsa",IF(I117="Ara","Arabica",IF(I117="Lib","Liberica"))))</f>
        <v>Liberica</v>
      </c>
      <c r="O117" t="str">
        <f t="shared" si="3"/>
        <v>Light</v>
      </c>
      <c r="P117" t="str">
        <f>_xlfn.XLOOKUP(Orders[[#This Row],[Customer ID]],customers!$A$2:$A$1001,customers!$I$2:$I$1001)</f>
        <v>No</v>
      </c>
    </row>
    <row r="118" spans="1:16" x14ac:dyDescent="0.35">
      <c r="A118" s="2" t="s">
        <v>1140</v>
      </c>
      <c r="B118" s="5">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2"/>
        <v>19.02</v>
      </c>
      <c r="N118" t="str">
        <f>IF(orders!I118="Rob","Robusta",IF(I118="Exc","Excelsa",IF(I118="Ara","Arabica",IF(I118="Lib","Liberica"))))</f>
        <v>Liberica</v>
      </c>
      <c r="O118" t="str">
        <f t="shared" si="3"/>
        <v>Light</v>
      </c>
      <c r="P118" t="str">
        <f>_xlfn.XLOOKUP(Orders[[#This Row],[Customer ID]],customers!$A$2:$A$1001,customers!$I$2:$I$1001)</f>
        <v>Yes</v>
      </c>
    </row>
    <row r="119" spans="1:16" x14ac:dyDescent="0.35">
      <c r="A119" s="2" t="s">
        <v>1146</v>
      </c>
      <c r="B119" s="5">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2"/>
        <v>38.04</v>
      </c>
      <c r="N119" t="str">
        <f>IF(orders!I119="Rob","Robusta",IF(I119="Exc","Excelsa",IF(I119="Ara","Arabica",IF(I119="Lib","Liberica"))))</f>
        <v>Liberica</v>
      </c>
      <c r="O119" t="str">
        <f t="shared" si="3"/>
        <v>Light</v>
      </c>
      <c r="P119" t="str">
        <f>_xlfn.XLOOKUP(Orders[[#This Row],[Customer ID]],customers!$A$2:$A$1001,customers!$I$2:$I$1001)</f>
        <v>No</v>
      </c>
    </row>
    <row r="120" spans="1:16" x14ac:dyDescent="0.35">
      <c r="A120" s="2" t="s">
        <v>1152</v>
      </c>
      <c r="B120" s="5">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2"/>
        <v>21.87</v>
      </c>
      <c r="N120" t="str">
        <f>IF(orders!I120="Rob","Robusta",IF(I120="Exc","Excelsa",IF(I120="Ara","Arabica",IF(I120="Lib","Liberica"))))</f>
        <v>Excelsa</v>
      </c>
      <c r="O120" t="str">
        <f t="shared" si="3"/>
        <v>Dark</v>
      </c>
      <c r="P120" t="str">
        <f>_xlfn.XLOOKUP(Orders[[#This Row],[Customer ID]],customers!$A$2:$A$1001,customers!$I$2:$I$1001)</f>
        <v>Yes</v>
      </c>
    </row>
    <row r="121" spans="1:16" x14ac:dyDescent="0.35">
      <c r="A121" s="2" t="s">
        <v>1158</v>
      </c>
      <c r="B121" s="5">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2"/>
        <v>4.125</v>
      </c>
      <c r="N121" t="str">
        <f>IF(orders!I121="Rob","Robusta",IF(I121="Exc","Excelsa",IF(I121="Ara","Arabica",IF(I121="Lib","Liberica"))))</f>
        <v>Excelsa</v>
      </c>
      <c r="O121" t="str">
        <f t="shared" si="3"/>
        <v>Medium</v>
      </c>
      <c r="P121" t="str">
        <f>_xlfn.XLOOKUP(Orders[[#This Row],[Customer ID]],customers!$A$2:$A$1001,customers!$I$2:$I$1001)</f>
        <v>No</v>
      </c>
    </row>
    <row r="122" spans="1:16" x14ac:dyDescent="0.35">
      <c r="A122" s="2" t="s">
        <v>1158</v>
      </c>
      <c r="B122" s="5">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2"/>
        <v>3.8849999999999998</v>
      </c>
      <c r="N122" t="str">
        <f>IF(orders!I122="Rob","Robusta",IF(I122="Exc","Excelsa",IF(I122="Ara","Arabica",IF(I122="Lib","Liberica"))))</f>
        <v>Arabica</v>
      </c>
      <c r="O122" t="str">
        <f t="shared" si="3"/>
        <v>Light</v>
      </c>
      <c r="P122" t="str">
        <f>_xlfn.XLOOKUP(Orders[[#This Row],[Customer ID]],customers!$A$2:$A$1001,customers!$I$2:$I$1001)</f>
        <v>No</v>
      </c>
    </row>
    <row r="123" spans="1:16" x14ac:dyDescent="0.35">
      <c r="A123" s="2" t="s">
        <v>1158</v>
      </c>
      <c r="B123" s="5">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2"/>
        <v>68.75</v>
      </c>
      <c r="N123" t="str">
        <f>IF(orders!I123="Rob","Robusta",IF(I123="Exc","Excelsa",IF(I123="Ara","Arabica",IF(I123="Lib","Liberica"))))</f>
        <v>Excelsa</v>
      </c>
      <c r="O123" t="str">
        <f t="shared" si="3"/>
        <v>Medium</v>
      </c>
      <c r="P123" t="str">
        <f>_xlfn.XLOOKUP(Orders[[#This Row],[Customer ID]],customers!$A$2:$A$1001,customers!$I$2:$I$1001)</f>
        <v>No</v>
      </c>
    </row>
    <row r="124" spans="1:16" x14ac:dyDescent="0.35">
      <c r="A124" s="2" t="s">
        <v>1174</v>
      </c>
      <c r="B124" s="5">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2"/>
        <v>23.88</v>
      </c>
      <c r="N124" t="str">
        <f>IF(orders!I124="Rob","Robusta",IF(I124="Exc","Excelsa",IF(I124="Ara","Arabica",IF(I124="Lib","Liberica"))))</f>
        <v>Arabica</v>
      </c>
      <c r="O124" t="str">
        <f t="shared" si="3"/>
        <v>Dark</v>
      </c>
      <c r="P124" t="str">
        <f>_xlfn.XLOOKUP(Orders[[#This Row],[Customer ID]],customers!$A$2:$A$1001,customers!$I$2:$I$1001)</f>
        <v>Yes</v>
      </c>
    </row>
    <row r="125" spans="1:16" x14ac:dyDescent="0.35">
      <c r="A125" s="2" t="s">
        <v>1180</v>
      </c>
      <c r="B125" s="5">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2"/>
        <v>145.82</v>
      </c>
      <c r="N125" t="str">
        <f>IF(orders!I125="Rob","Robusta",IF(I125="Exc","Excelsa",IF(I125="Ara","Arabica",IF(I125="Lib","Liberica"))))</f>
        <v>Liberica</v>
      </c>
      <c r="O125" t="str">
        <f t="shared" si="3"/>
        <v>Light</v>
      </c>
      <c r="P125" t="str">
        <f>_xlfn.XLOOKUP(Orders[[#This Row],[Customer ID]],customers!$A$2:$A$1001,customers!$I$2:$I$1001)</f>
        <v>No</v>
      </c>
    </row>
    <row r="126" spans="1:16" x14ac:dyDescent="0.35">
      <c r="A126" s="2" t="s">
        <v>1186</v>
      </c>
      <c r="B126" s="5">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2"/>
        <v>21.825000000000003</v>
      </c>
      <c r="N126" t="str">
        <f>IF(orders!I126="Rob","Robusta",IF(I126="Exc","Excelsa",IF(I126="Ara","Arabica",IF(I126="Lib","Liberica"))))</f>
        <v>Liberica</v>
      </c>
      <c r="O126" t="str">
        <f t="shared" si="3"/>
        <v>Medium</v>
      </c>
      <c r="P126" t="str">
        <f>_xlfn.XLOOKUP(Orders[[#This Row],[Customer ID]],customers!$A$2:$A$1001,customers!$I$2:$I$1001)</f>
        <v>Yes</v>
      </c>
    </row>
    <row r="127" spans="1:16" x14ac:dyDescent="0.35">
      <c r="A127" s="2" t="s">
        <v>1192</v>
      </c>
      <c r="B127" s="5">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2"/>
        <v>26.19</v>
      </c>
      <c r="N127" t="str">
        <f>IF(orders!I127="Rob","Robusta",IF(I127="Exc","Excelsa",IF(I127="Ara","Arabica",IF(I127="Lib","Liberica"))))</f>
        <v>Liberica</v>
      </c>
      <c r="O127" t="str">
        <f t="shared" si="3"/>
        <v>Medium</v>
      </c>
      <c r="P127" t="str">
        <f>_xlfn.XLOOKUP(Orders[[#This Row],[Customer ID]],customers!$A$2:$A$1001,customers!$I$2:$I$1001)</f>
        <v>Yes</v>
      </c>
    </row>
    <row r="128" spans="1:16" x14ac:dyDescent="0.35">
      <c r="A128" s="2" t="s">
        <v>1198</v>
      </c>
      <c r="B128" s="5">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2"/>
        <v>11.25</v>
      </c>
      <c r="N128" t="str">
        <f>IF(orders!I128="Rob","Robusta",IF(I128="Exc","Excelsa",IF(I128="Ara","Arabica",IF(I128="Lib","Liberica"))))</f>
        <v>Arabica</v>
      </c>
      <c r="O128" t="str">
        <f t="shared" si="3"/>
        <v>Medium</v>
      </c>
      <c r="P128" t="str">
        <f>_xlfn.XLOOKUP(Orders[[#This Row],[Customer ID]],customers!$A$2:$A$1001,customers!$I$2:$I$1001)</f>
        <v>No</v>
      </c>
    </row>
    <row r="129" spans="1:16" x14ac:dyDescent="0.35">
      <c r="A129" s="2" t="s">
        <v>1204</v>
      </c>
      <c r="B129" s="5">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2"/>
        <v>77.699999999999989</v>
      </c>
      <c r="N129" t="str">
        <f>IF(orders!I129="Rob","Robusta",IF(I129="Exc","Excelsa",IF(I129="Ara","Arabica",IF(I129="Lib","Liberica"))))</f>
        <v>Liberica</v>
      </c>
      <c r="O129" t="str">
        <f t="shared" si="3"/>
        <v>Dark</v>
      </c>
      <c r="P129" t="str">
        <f>_xlfn.XLOOKUP(Orders[[#This Row],[Customer ID]],customers!$A$2:$A$1001,customers!$I$2:$I$1001)</f>
        <v>No</v>
      </c>
    </row>
    <row r="130" spans="1:16" x14ac:dyDescent="0.35">
      <c r="A130" s="2" t="s">
        <v>1210</v>
      </c>
      <c r="B130" s="5">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2"/>
        <v>6.75</v>
      </c>
      <c r="N130" t="str">
        <f>IF(orders!I130="Rob","Robusta",IF(I130="Exc","Excelsa",IF(I130="Ara","Arabica",IF(I130="Lib","Liberica"))))</f>
        <v>Arabica</v>
      </c>
      <c r="O130" t="str">
        <f t="shared" si="3"/>
        <v>Medium</v>
      </c>
      <c r="P130" t="str">
        <f>_xlfn.XLOOKUP(Orders[[#This Row],[Customer ID]],customers!$A$2:$A$1001,customers!$I$2:$I$1001)</f>
        <v>No</v>
      </c>
    </row>
    <row r="131" spans="1:16" x14ac:dyDescent="0.35">
      <c r="A131" s="2" t="s">
        <v>1216</v>
      </c>
      <c r="B131" s="5">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4">L131*E131</f>
        <v>12.15</v>
      </c>
      <c r="N131" t="str">
        <f>IF(orders!I131="Rob","Robusta",IF(I131="Exc","Excelsa",IF(I131="Ara","Arabica",IF(I131="Lib","Liberica"))))</f>
        <v>Excelsa</v>
      </c>
      <c r="O131" t="str">
        <f t="shared" ref="O131:O194" si="5">IF(J131="M","Medium",IF(J131="L","Light",IF(J131="D","Dark")))</f>
        <v>Dark</v>
      </c>
      <c r="P131" t="str">
        <f>_xlfn.XLOOKUP(Orders[[#This Row],[Customer ID]],customers!$A$2:$A$1001,customers!$I$2:$I$1001)</f>
        <v>Yes</v>
      </c>
    </row>
    <row r="132" spans="1:16" x14ac:dyDescent="0.35">
      <c r="A132" s="2" t="s">
        <v>1222</v>
      </c>
      <c r="B132" s="5">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4"/>
        <v>148.92499999999998</v>
      </c>
      <c r="N132" t="str">
        <f>IF(orders!I132="Rob","Robusta",IF(I132="Exc","Excelsa",IF(I132="Ara","Arabica",IF(I132="Lib","Liberica"))))</f>
        <v>Arabica</v>
      </c>
      <c r="O132" t="str">
        <f t="shared" si="5"/>
        <v>Light</v>
      </c>
      <c r="P132" t="str">
        <f>_xlfn.XLOOKUP(Orders[[#This Row],[Customer ID]],customers!$A$2:$A$1001,customers!$I$2:$I$1001)</f>
        <v>Yes</v>
      </c>
    </row>
    <row r="133" spans="1:16" x14ac:dyDescent="0.35">
      <c r="A133" s="2" t="s">
        <v>1227</v>
      </c>
      <c r="B133" s="5">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4"/>
        <v>14.58</v>
      </c>
      <c r="N133" t="str">
        <f>IF(orders!I133="Rob","Robusta",IF(I133="Exc","Excelsa",IF(I133="Ara","Arabica",IF(I133="Lib","Liberica"))))</f>
        <v>Excelsa</v>
      </c>
      <c r="O133" t="str">
        <f t="shared" si="5"/>
        <v>Dark</v>
      </c>
      <c r="P133" t="str">
        <f>_xlfn.XLOOKUP(Orders[[#This Row],[Customer ID]],customers!$A$2:$A$1001,customers!$I$2:$I$1001)</f>
        <v>Yes</v>
      </c>
    </row>
    <row r="134" spans="1:16" x14ac:dyDescent="0.35">
      <c r="A134" s="2" t="s">
        <v>1233</v>
      </c>
      <c r="B134" s="5">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4"/>
        <v>148.92499999999998</v>
      </c>
      <c r="N134" t="str">
        <f>IF(orders!I134="Rob","Robusta",IF(I134="Exc","Excelsa",IF(I134="Ara","Arabica",IF(I134="Lib","Liberica"))))</f>
        <v>Arabica</v>
      </c>
      <c r="O134" t="str">
        <f t="shared" si="5"/>
        <v>Light</v>
      </c>
      <c r="P134" t="str">
        <f>_xlfn.XLOOKUP(Orders[[#This Row],[Customer ID]],customers!$A$2:$A$1001,customers!$I$2:$I$1001)</f>
        <v>Yes</v>
      </c>
    </row>
    <row r="135" spans="1:16" x14ac:dyDescent="0.35">
      <c r="A135" s="2" t="s">
        <v>1239</v>
      </c>
      <c r="B135" s="5">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4"/>
        <v>12.95</v>
      </c>
      <c r="N135" t="str">
        <f>IF(orders!I135="Rob","Robusta",IF(I135="Exc","Excelsa",IF(I135="Ara","Arabica",IF(I135="Lib","Liberica"))))</f>
        <v>Liberica</v>
      </c>
      <c r="O135" t="str">
        <f t="shared" si="5"/>
        <v>Dark</v>
      </c>
      <c r="P135" t="str">
        <f>_xlfn.XLOOKUP(Orders[[#This Row],[Customer ID]],customers!$A$2:$A$1001,customers!$I$2:$I$1001)</f>
        <v>No</v>
      </c>
    </row>
    <row r="136" spans="1:16" x14ac:dyDescent="0.35">
      <c r="A136" s="2" t="s">
        <v>1245</v>
      </c>
      <c r="B136" s="5">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4"/>
        <v>94.874999999999986</v>
      </c>
      <c r="N136" t="str">
        <f>IF(orders!I136="Rob","Robusta",IF(I136="Exc","Excelsa",IF(I136="Ara","Arabica",IF(I136="Lib","Liberica"))))</f>
        <v>Excelsa</v>
      </c>
      <c r="O136" t="str">
        <f t="shared" si="5"/>
        <v>Medium</v>
      </c>
      <c r="P136" t="str">
        <f>_xlfn.XLOOKUP(Orders[[#This Row],[Customer ID]],customers!$A$2:$A$1001,customers!$I$2:$I$1001)</f>
        <v>Yes</v>
      </c>
    </row>
    <row r="137" spans="1:16" x14ac:dyDescent="0.35">
      <c r="A137" s="2" t="s">
        <v>1249</v>
      </c>
      <c r="B137" s="5">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4"/>
        <v>38.849999999999994</v>
      </c>
      <c r="N137" t="str">
        <f>IF(orders!I137="Rob","Robusta",IF(I137="Exc","Excelsa",IF(I137="Ara","Arabica",IF(I137="Lib","Liberica"))))</f>
        <v>Arabica</v>
      </c>
      <c r="O137" t="str">
        <f t="shared" si="5"/>
        <v>Light</v>
      </c>
      <c r="P137" t="str">
        <f>_xlfn.XLOOKUP(Orders[[#This Row],[Customer ID]],customers!$A$2:$A$1001,customers!$I$2:$I$1001)</f>
        <v>Yes</v>
      </c>
    </row>
    <row r="138" spans="1:16" x14ac:dyDescent="0.35">
      <c r="A138" s="2" t="s">
        <v>1255</v>
      </c>
      <c r="B138" s="5">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4"/>
        <v>11.94</v>
      </c>
      <c r="N138" t="str">
        <f>IF(orders!I138="Rob","Robusta",IF(I138="Exc","Excelsa",IF(I138="Ara","Arabica",IF(I138="Lib","Liberica"))))</f>
        <v>Arabica</v>
      </c>
      <c r="O138" t="str">
        <f t="shared" si="5"/>
        <v>Dark</v>
      </c>
      <c r="P138" t="str">
        <f>_xlfn.XLOOKUP(Orders[[#This Row],[Customer ID]],customers!$A$2:$A$1001,customers!$I$2:$I$1001)</f>
        <v>No</v>
      </c>
    </row>
    <row r="139" spans="1:16" x14ac:dyDescent="0.35">
      <c r="A139" s="2" t="s">
        <v>1261</v>
      </c>
      <c r="B139" s="5">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4"/>
        <v>102.46499999999997</v>
      </c>
      <c r="N139" t="str">
        <f>IF(orders!I139="Rob","Robusta",IF(I139="Exc","Excelsa",IF(I139="Ara","Arabica",IF(I139="Lib","Liberica"))))</f>
        <v>Excelsa</v>
      </c>
      <c r="O139" t="str">
        <f t="shared" si="5"/>
        <v>Light</v>
      </c>
      <c r="P139" t="str">
        <f>_xlfn.XLOOKUP(Orders[[#This Row],[Customer ID]],customers!$A$2:$A$1001,customers!$I$2:$I$1001)</f>
        <v>No</v>
      </c>
    </row>
    <row r="140" spans="1:16" x14ac:dyDescent="0.35">
      <c r="A140" s="2" t="s">
        <v>1266</v>
      </c>
      <c r="B140" s="5">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4"/>
        <v>48.6</v>
      </c>
      <c r="N140" t="str">
        <f>IF(orders!I140="Rob","Robusta",IF(I140="Exc","Excelsa",IF(I140="Ara","Arabica",IF(I140="Lib","Liberica"))))</f>
        <v>Excelsa</v>
      </c>
      <c r="O140" t="str">
        <f t="shared" si="5"/>
        <v>Dark</v>
      </c>
      <c r="P140" t="str">
        <f>_xlfn.XLOOKUP(Orders[[#This Row],[Customer ID]],customers!$A$2:$A$1001,customers!$I$2:$I$1001)</f>
        <v>No</v>
      </c>
    </row>
    <row r="141" spans="1:16" x14ac:dyDescent="0.35">
      <c r="A141" s="2" t="s">
        <v>1271</v>
      </c>
      <c r="B141" s="5">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4"/>
        <v>77.699999999999989</v>
      </c>
      <c r="N141" t="str">
        <f>IF(orders!I141="Rob","Robusta",IF(I141="Exc","Excelsa",IF(I141="Ara","Arabica",IF(I141="Lib","Liberica"))))</f>
        <v>Liberica</v>
      </c>
      <c r="O141" t="str">
        <f t="shared" si="5"/>
        <v>Dark</v>
      </c>
      <c r="P141" t="str">
        <f>_xlfn.XLOOKUP(Orders[[#This Row],[Customer ID]],customers!$A$2:$A$1001,customers!$I$2:$I$1001)</f>
        <v>Yes</v>
      </c>
    </row>
    <row r="142" spans="1:16" x14ac:dyDescent="0.35">
      <c r="A142" s="2" t="s">
        <v>1276</v>
      </c>
      <c r="B142" s="5">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4"/>
        <v>29.784999999999997</v>
      </c>
      <c r="N142" t="str">
        <f>IF(orders!I142="Rob","Robusta",IF(I142="Exc","Excelsa",IF(I142="Ara","Arabica",IF(I142="Lib","Liberica"))))</f>
        <v>Liberica</v>
      </c>
      <c r="O142" t="str">
        <f t="shared" si="5"/>
        <v>Dark</v>
      </c>
      <c r="P142" t="str">
        <f>_xlfn.XLOOKUP(Orders[[#This Row],[Customer ID]],customers!$A$2:$A$1001,customers!$I$2:$I$1001)</f>
        <v>Yes</v>
      </c>
    </row>
    <row r="143" spans="1:16" x14ac:dyDescent="0.35">
      <c r="A143" s="2" t="s">
        <v>1283</v>
      </c>
      <c r="B143" s="5">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4"/>
        <v>15.54</v>
      </c>
      <c r="N143" t="str">
        <f>IF(orders!I143="Rob","Robusta",IF(I143="Exc","Excelsa",IF(I143="Ara","Arabica",IF(I143="Lib","Liberica"))))</f>
        <v>Arabica</v>
      </c>
      <c r="O143" t="str">
        <f t="shared" si="5"/>
        <v>Light</v>
      </c>
      <c r="P143" t="str">
        <f>_xlfn.XLOOKUP(Orders[[#This Row],[Customer ID]],customers!$A$2:$A$1001,customers!$I$2:$I$1001)</f>
        <v>Yes</v>
      </c>
    </row>
    <row r="144" spans="1:16" x14ac:dyDescent="0.35">
      <c r="A144" s="2" t="s">
        <v>1289</v>
      </c>
      <c r="B144" s="5">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4"/>
        <v>136.61999999999998</v>
      </c>
      <c r="N144" t="str">
        <f>IF(orders!I144="Rob","Robusta",IF(I144="Exc","Excelsa",IF(I144="Ara","Arabica",IF(I144="Lib","Liberica"))))</f>
        <v>Excelsa</v>
      </c>
      <c r="O144" t="str">
        <f t="shared" si="5"/>
        <v>Light</v>
      </c>
      <c r="P144" t="str">
        <f>_xlfn.XLOOKUP(Orders[[#This Row],[Customer ID]],customers!$A$2:$A$1001,customers!$I$2:$I$1001)</f>
        <v>Yes</v>
      </c>
    </row>
    <row r="145" spans="1:16" x14ac:dyDescent="0.35">
      <c r="A145" s="2" t="s">
        <v>1293</v>
      </c>
      <c r="B145" s="5">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4"/>
        <v>17.46</v>
      </c>
      <c r="N145" t="str">
        <f>IF(orders!I145="Rob","Robusta",IF(I145="Exc","Excelsa",IF(I145="Ara","Arabica",IF(I145="Lib","Liberica"))))</f>
        <v>Liberica</v>
      </c>
      <c r="O145" t="str">
        <f t="shared" si="5"/>
        <v>Medium</v>
      </c>
      <c r="P145" t="str">
        <f>_xlfn.XLOOKUP(Orders[[#This Row],[Customer ID]],customers!$A$2:$A$1001,customers!$I$2:$I$1001)</f>
        <v>No</v>
      </c>
    </row>
    <row r="146" spans="1:16" x14ac:dyDescent="0.35">
      <c r="A146" s="2" t="s">
        <v>1299</v>
      </c>
      <c r="B146" s="5">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4"/>
        <v>68.309999999999988</v>
      </c>
      <c r="N146" t="str">
        <f>IF(orders!I146="Rob","Robusta",IF(I146="Exc","Excelsa",IF(I146="Ara","Arabica",IF(I146="Lib","Liberica"))))</f>
        <v>Excelsa</v>
      </c>
      <c r="O146" t="str">
        <f t="shared" si="5"/>
        <v>Light</v>
      </c>
      <c r="P146" t="str">
        <f>_xlfn.XLOOKUP(Orders[[#This Row],[Customer ID]],customers!$A$2:$A$1001,customers!$I$2:$I$1001)</f>
        <v>Yes</v>
      </c>
    </row>
    <row r="147" spans="1:16" x14ac:dyDescent="0.35">
      <c r="A147" s="2" t="s">
        <v>1305</v>
      </c>
      <c r="B147" s="5">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4"/>
        <v>17.46</v>
      </c>
      <c r="N147" t="str">
        <f>IF(orders!I147="Rob","Robusta",IF(I147="Exc","Excelsa",IF(I147="Ara","Arabica",IF(I147="Lib","Liberica"))))</f>
        <v>Liberica</v>
      </c>
      <c r="O147" t="str">
        <f t="shared" si="5"/>
        <v>Medium</v>
      </c>
      <c r="P147" t="str">
        <f>_xlfn.XLOOKUP(Orders[[#This Row],[Customer ID]],customers!$A$2:$A$1001,customers!$I$2:$I$1001)</f>
        <v>No</v>
      </c>
    </row>
    <row r="148" spans="1:16" x14ac:dyDescent="0.35">
      <c r="A148" s="2" t="s">
        <v>1311</v>
      </c>
      <c r="B148" s="5">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4"/>
        <v>43.650000000000006</v>
      </c>
      <c r="N148" t="str">
        <f>IF(orders!I148="Rob","Robusta",IF(I148="Exc","Excelsa",IF(I148="Ara","Arabica",IF(I148="Lib","Liberica"))))</f>
        <v>Liberica</v>
      </c>
      <c r="O148" t="str">
        <f t="shared" si="5"/>
        <v>Medium</v>
      </c>
      <c r="P148" t="str">
        <f>_xlfn.XLOOKUP(Orders[[#This Row],[Customer ID]],customers!$A$2:$A$1001,customers!$I$2:$I$1001)</f>
        <v>No</v>
      </c>
    </row>
    <row r="149" spans="1:16" x14ac:dyDescent="0.35">
      <c r="A149" s="2" t="s">
        <v>1311</v>
      </c>
      <c r="B149" s="5">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4"/>
        <v>27.5</v>
      </c>
      <c r="N149" t="str">
        <f>IF(orders!I149="Rob","Robusta",IF(I149="Exc","Excelsa",IF(I149="Ara","Arabica",IF(I149="Lib","Liberica"))))</f>
        <v>Excelsa</v>
      </c>
      <c r="O149" t="str">
        <f t="shared" si="5"/>
        <v>Medium</v>
      </c>
      <c r="P149" t="str">
        <f>_xlfn.XLOOKUP(Orders[[#This Row],[Customer ID]],customers!$A$2:$A$1001,customers!$I$2:$I$1001)</f>
        <v>No</v>
      </c>
    </row>
    <row r="150" spans="1:16" x14ac:dyDescent="0.35">
      <c r="A150" s="2" t="s">
        <v>1322</v>
      </c>
      <c r="B150" s="5">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4"/>
        <v>18.225000000000001</v>
      </c>
      <c r="N150" t="str">
        <f>IF(orders!I150="Rob","Robusta",IF(I150="Exc","Excelsa",IF(I150="Ara","Arabica",IF(I150="Lib","Liberica"))))</f>
        <v>Excelsa</v>
      </c>
      <c r="O150" t="str">
        <f t="shared" si="5"/>
        <v>Dark</v>
      </c>
      <c r="P150" t="str">
        <f>_xlfn.XLOOKUP(Orders[[#This Row],[Customer ID]],customers!$A$2:$A$1001,customers!$I$2:$I$1001)</f>
        <v>Yes</v>
      </c>
    </row>
    <row r="151" spans="1:16" x14ac:dyDescent="0.35">
      <c r="A151" s="2" t="s">
        <v>1328</v>
      </c>
      <c r="B151" s="5">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4"/>
        <v>51.749999999999993</v>
      </c>
      <c r="N151" t="str">
        <f>IF(orders!I151="Rob","Robusta",IF(I151="Exc","Excelsa",IF(I151="Ara","Arabica",IF(I151="Lib","Liberica"))))</f>
        <v>Arabica</v>
      </c>
      <c r="O151" t="str">
        <f t="shared" si="5"/>
        <v>Medium</v>
      </c>
      <c r="P151" t="str">
        <f>_xlfn.XLOOKUP(Orders[[#This Row],[Customer ID]],customers!$A$2:$A$1001,customers!$I$2:$I$1001)</f>
        <v>Yes</v>
      </c>
    </row>
    <row r="152" spans="1:16" x14ac:dyDescent="0.35">
      <c r="A152" s="2" t="s">
        <v>1333</v>
      </c>
      <c r="B152" s="5">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4"/>
        <v>12.95</v>
      </c>
      <c r="N152" t="str">
        <f>IF(orders!I152="Rob","Robusta",IF(I152="Exc","Excelsa",IF(I152="Ara","Arabica",IF(I152="Lib","Liberica"))))</f>
        <v>Liberica</v>
      </c>
      <c r="O152" t="str">
        <f t="shared" si="5"/>
        <v>Dark</v>
      </c>
      <c r="P152" t="str">
        <f>_xlfn.XLOOKUP(Orders[[#This Row],[Customer ID]],customers!$A$2:$A$1001,customers!$I$2:$I$1001)</f>
        <v>Yes</v>
      </c>
    </row>
    <row r="153" spans="1:16" x14ac:dyDescent="0.35">
      <c r="A153" s="2" t="s">
        <v>1339</v>
      </c>
      <c r="B153" s="5">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4"/>
        <v>33.75</v>
      </c>
      <c r="N153" t="str">
        <f>IF(orders!I153="Rob","Robusta",IF(I153="Exc","Excelsa",IF(I153="Ara","Arabica",IF(I153="Lib","Liberica"))))</f>
        <v>Arabica</v>
      </c>
      <c r="O153" t="str">
        <f t="shared" si="5"/>
        <v>Medium</v>
      </c>
      <c r="P153" t="str">
        <f>_xlfn.XLOOKUP(Orders[[#This Row],[Customer ID]],customers!$A$2:$A$1001,customers!$I$2:$I$1001)</f>
        <v>Yes</v>
      </c>
    </row>
    <row r="154" spans="1:16" x14ac:dyDescent="0.35">
      <c r="A154" s="2" t="s">
        <v>1344</v>
      </c>
      <c r="B154" s="5">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4"/>
        <v>68.655000000000001</v>
      </c>
      <c r="N154" t="str">
        <f>IF(orders!I154="Rob","Robusta",IF(I154="Exc","Excelsa",IF(I154="Ara","Arabica",IF(I154="Lib","Liberica"))))</f>
        <v>Robusta</v>
      </c>
      <c r="O154" t="str">
        <f t="shared" si="5"/>
        <v>Medium</v>
      </c>
      <c r="P154" t="str">
        <f>_xlfn.XLOOKUP(Orders[[#This Row],[Customer ID]],customers!$A$2:$A$1001,customers!$I$2:$I$1001)</f>
        <v>Yes</v>
      </c>
    </row>
    <row r="155" spans="1:16" x14ac:dyDescent="0.35">
      <c r="A155" s="2" t="s">
        <v>1350</v>
      </c>
      <c r="B155" s="5">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4"/>
        <v>2.6849999999999996</v>
      </c>
      <c r="N155" t="str">
        <f>IF(orders!I155="Rob","Robusta",IF(I155="Exc","Excelsa",IF(I155="Ara","Arabica",IF(I155="Lib","Liberica"))))</f>
        <v>Robusta</v>
      </c>
      <c r="O155" t="str">
        <f t="shared" si="5"/>
        <v>Dark</v>
      </c>
      <c r="P155" t="str">
        <f>_xlfn.XLOOKUP(Orders[[#This Row],[Customer ID]],customers!$A$2:$A$1001,customers!$I$2:$I$1001)</f>
        <v>No</v>
      </c>
    </row>
    <row r="156" spans="1:16" x14ac:dyDescent="0.35">
      <c r="A156" s="2" t="s">
        <v>1355</v>
      </c>
      <c r="B156" s="5">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4"/>
        <v>114.42499999999998</v>
      </c>
      <c r="N156" t="str">
        <f>IF(orders!I156="Rob","Robusta",IF(I156="Exc","Excelsa",IF(I156="Ara","Arabica",IF(I156="Lib","Liberica"))))</f>
        <v>Arabica</v>
      </c>
      <c r="O156" t="str">
        <f t="shared" si="5"/>
        <v>Dark</v>
      </c>
      <c r="P156" t="str">
        <f>_xlfn.XLOOKUP(Orders[[#This Row],[Customer ID]],customers!$A$2:$A$1001,customers!$I$2:$I$1001)</f>
        <v>No</v>
      </c>
    </row>
    <row r="157" spans="1:16" x14ac:dyDescent="0.35">
      <c r="A157" s="2" t="s">
        <v>1361</v>
      </c>
      <c r="B157" s="5">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4"/>
        <v>155.24999999999997</v>
      </c>
      <c r="N157" t="str">
        <f>IF(orders!I157="Rob","Robusta",IF(I157="Exc","Excelsa",IF(I157="Ara","Arabica",IF(I157="Lib","Liberica"))))</f>
        <v>Arabica</v>
      </c>
      <c r="O157" t="str">
        <f t="shared" si="5"/>
        <v>Medium</v>
      </c>
      <c r="P157" t="str">
        <f>_xlfn.XLOOKUP(Orders[[#This Row],[Customer ID]],customers!$A$2:$A$1001,customers!$I$2:$I$1001)</f>
        <v>Yes</v>
      </c>
    </row>
    <row r="158" spans="1:16" x14ac:dyDescent="0.35">
      <c r="A158" s="2" t="s">
        <v>1367</v>
      </c>
      <c r="B158" s="5">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4"/>
        <v>77.624999999999986</v>
      </c>
      <c r="N158" t="str">
        <f>IF(orders!I158="Rob","Robusta",IF(I158="Exc","Excelsa",IF(I158="Ara","Arabica",IF(I158="Lib","Liberica"))))</f>
        <v>Arabica</v>
      </c>
      <c r="O158" t="str">
        <f t="shared" si="5"/>
        <v>Medium</v>
      </c>
      <c r="P158" t="str">
        <f>_xlfn.XLOOKUP(Orders[[#This Row],[Customer ID]],customers!$A$2:$A$1001,customers!$I$2:$I$1001)</f>
        <v>Yes</v>
      </c>
    </row>
    <row r="159" spans="1:16" x14ac:dyDescent="0.35">
      <c r="A159" s="2" t="s">
        <v>1373</v>
      </c>
      <c r="B159" s="5">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4"/>
        <v>61.754999999999995</v>
      </c>
      <c r="N159" t="str">
        <f>IF(orders!I159="Rob","Robusta",IF(I159="Exc","Excelsa",IF(I159="Ara","Arabica",IF(I159="Lib","Liberica"))))</f>
        <v>Robusta</v>
      </c>
      <c r="O159" t="str">
        <f t="shared" si="5"/>
        <v>Dark</v>
      </c>
      <c r="P159" t="str">
        <f>_xlfn.XLOOKUP(Orders[[#This Row],[Customer ID]],customers!$A$2:$A$1001,customers!$I$2:$I$1001)</f>
        <v>No</v>
      </c>
    </row>
    <row r="160" spans="1:16" x14ac:dyDescent="0.35">
      <c r="A160" s="2" t="s">
        <v>1379</v>
      </c>
      <c r="B160" s="5">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4"/>
        <v>123.50999999999999</v>
      </c>
      <c r="N160" t="str">
        <f>IF(orders!I160="Rob","Robusta",IF(I160="Exc","Excelsa",IF(I160="Ara","Arabica",IF(I160="Lib","Liberica"))))</f>
        <v>Robusta</v>
      </c>
      <c r="O160" t="str">
        <f t="shared" si="5"/>
        <v>Dark</v>
      </c>
      <c r="P160" t="str">
        <f>_xlfn.XLOOKUP(Orders[[#This Row],[Customer ID]],customers!$A$2:$A$1001,customers!$I$2:$I$1001)</f>
        <v>Yes</v>
      </c>
    </row>
    <row r="161" spans="1:16" x14ac:dyDescent="0.35">
      <c r="A161" s="2" t="s">
        <v>1384</v>
      </c>
      <c r="B161" s="5">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4"/>
        <v>218.73</v>
      </c>
      <c r="N161" t="str">
        <f>IF(orders!I161="Rob","Robusta",IF(I161="Exc","Excelsa",IF(I161="Ara","Arabica",IF(I161="Lib","Liberica"))))</f>
        <v>Liberica</v>
      </c>
      <c r="O161" t="str">
        <f t="shared" si="5"/>
        <v>Light</v>
      </c>
      <c r="P161" t="str">
        <f>_xlfn.XLOOKUP(Orders[[#This Row],[Customer ID]],customers!$A$2:$A$1001,customers!$I$2:$I$1001)</f>
        <v>No</v>
      </c>
    </row>
    <row r="162" spans="1:16" x14ac:dyDescent="0.35">
      <c r="A162" s="2" t="s">
        <v>1389</v>
      </c>
      <c r="B162" s="5">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4"/>
        <v>33</v>
      </c>
      <c r="N162" t="str">
        <f>IF(orders!I162="Rob","Robusta",IF(I162="Exc","Excelsa",IF(I162="Ara","Arabica",IF(I162="Lib","Liberica"))))</f>
        <v>Excelsa</v>
      </c>
      <c r="O162" t="str">
        <f t="shared" si="5"/>
        <v>Medium</v>
      </c>
      <c r="P162" t="str">
        <f>_xlfn.XLOOKUP(Orders[[#This Row],[Customer ID]],customers!$A$2:$A$1001,customers!$I$2:$I$1001)</f>
        <v>No</v>
      </c>
    </row>
    <row r="163" spans="1:16" x14ac:dyDescent="0.35">
      <c r="A163" s="2" t="s">
        <v>1395</v>
      </c>
      <c r="B163" s="5">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4"/>
        <v>23.31</v>
      </c>
      <c r="N163" t="str">
        <f>IF(orders!I163="Rob","Robusta",IF(I163="Exc","Excelsa",IF(I163="Ara","Arabica",IF(I163="Lib","Liberica"))))</f>
        <v>Arabica</v>
      </c>
      <c r="O163" t="str">
        <f t="shared" si="5"/>
        <v>Light</v>
      </c>
      <c r="P163" t="str">
        <f>_xlfn.XLOOKUP(Orders[[#This Row],[Customer ID]],customers!$A$2:$A$1001,customers!$I$2:$I$1001)</f>
        <v>No</v>
      </c>
    </row>
    <row r="164" spans="1:16" x14ac:dyDescent="0.35">
      <c r="A164" s="2" t="s">
        <v>1401</v>
      </c>
      <c r="B164" s="5">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4"/>
        <v>21.87</v>
      </c>
      <c r="N164" t="str">
        <f>IF(orders!I164="Rob","Robusta",IF(I164="Exc","Excelsa",IF(I164="Ara","Arabica",IF(I164="Lib","Liberica"))))</f>
        <v>Excelsa</v>
      </c>
      <c r="O164" t="str">
        <f t="shared" si="5"/>
        <v>Dark</v>
      </c>
      <c r="P164" t="str">
        <f>_xlfn.XLOOKUP(Orders[[#This Row],[Customer ID]],customers!$A$2:$A$1001,customers!$I$2:$I$1001)</f>
        <v>Yes</v>
      </c>
    </row>
    <row r="165" spans="1:16" x14ac:dyDescent="0.35">
      <c r="A165" s="2" t="s">
        <v>1407</v>
      </c>
      <c r="B165" s="5">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4"/>
        <v>16.11</v>
      </c>
      <c r="N165" t="str">
        <f>IF(orders!I165="Rob","Robusta",IF(I165="Exc","Excelsa",IF(I165="Ara","Arabica",IF(I165="Lib","Liberica"))))</f>
        <v>Robusta</v>
      </c>
      <c r="O165" t="str">
        <f t="shared" si="5"/>
        <v>Dark</v>
      </c>
      <c r="P165" t="str">
        <f>_xlfn.XLOOKUP(Orders[[#This Row],[Customer ID]],customers!$A$2:$A$1001,customers!$I$2:$I$1001)</f>
        <v>No</v>
      </c>
    </row>
    <row r="166" spans="1:16" x14ac:dyDescent="0.35">
      <c r="A166" s="2" t="s">
        <v>1413</v>
      </c>
      <c r="B166" s="5">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4"/>
        <v>29.16</v>
      </c>
      <c r="N166" t="str">
        <f>IF(orders!I166="Rob","Robusta",IF(I166="Exc","Excelsa",IF(I166="Ara","Arabica",IF(I166="Lib","Liberica"))))</f>
        <v>Excelsa</v>
      </c>
      <c r="O166" t="str">
        <f t="shared" si="5"/>
        <v>Dark</v>
      </c>
      <c r="P166" t="str">
        <f>_xlfn.XLOOKUP(Orders[[#This Row],[Customer ID]],customers!$A$2:$A$1001,customers!$I$2:$I$1001)</f>
        <v>No</v>
      </c>
    </row>
    <row r="167" spans="1:16" x14ac:dyDescent="0.35">
      <c r="A167" s="2" t="s">
        <v>1420</v>
      </c>
      <c r="B167" s="5">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4"/>
        <v>53.699999999999996</v>
      </c>
      <c r="N167" t="str">
        <f>IF(orders!I167="Rob","Robusta",IF(I167="Exc","Excelsa",IF(I167="Ara","Arabica",IF(I167="Lib","Liberica"))))</f>
        <v>Robusta</v>
      </c>
      <c r="O167" t="str">
        <f t="shared" si="5"/>
        <v>Dark</v>
      </c>
      <c r="P167" t="str">
        <f>_xlfn.XLOOKUP(Orders[[#This Row],[Customer ID]],customers!$A$2:$A$1001,customers!$I$2:$I$1001)</f>
        <v>Yes</v>
      </c>
    </row>
    <row r="168" spans="1:16" x14ac:dyDescent="0.35">
      <c r="A168" s="2" t="s">
        <v>1425</v>
      </c>
      <c r="B168" s="5">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4"/>
        <v>26.849999999999994</v>
      </c>
      <c r="N168" t="str">
        <f>IF(orders!I168="Rob","Robusta",IF(I168="Exc","Excelsa",IF(I168="Ara","Arabica",IF(I168="Lib","Liberica"))))</f>
        <v>Robusta</v>
      </c>
      <c r="O168" t="str">
        <f t="shared" si="5"/>
        <v>Dark</v>
      </c>
      <c r="P168" t="str">
        <f>_xlfn.XLOOKUP(Orders[[#This Row],[Customer ID]],customers!$A$2:$A$1001,customers!$I$2:$I$1001)</f>
        <v>Yes</v>
      </c>
    </row>
    <row r="169" spans="1:16" x14ac:dyDescent="0.35">
      <c r="A169" s="2" t="s">
        <v>1430</v>
      </c>
      <c r="B169" s="5">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4"/>
        <v>41.25</v>
      </c>
      <c r="N169" t="str">
        <f>IF(orders!I169="Rob","Robusta",IF(I169="Exc","Excelsa",IF(I169="Ara","Arabica",IF(I169="Lib","Liberica"))))</f>
        <v>Excelsa</v>
      </c>
      <c r="O169" t="str">
        <f t="shared" si="5"/>
        <v>Medium</v>
      </c>
      <c r="P169" t="str">
        <f>_xlfn.XLOOKUP(Orders[[#This Row],[Customer ID]],customers!$A$2:$A$1001,customers!$I$2:$I$1001)</f>
        <v>Yes</v>
      </c>
    </row>
    <row r="170" spans="1:16" x14ac:dyDescent="0.35">
      <c r="A170" s="2" t="s">
        <v>1436</v>
      </c>
      <c r="B170" s="5">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4"/>
        <v>40.5</v>
      </c>
      <c r="N170" t="str">
        <f>IF(orders!I170="Rob","Robusta",IF(I170="Exc","Excelsa",IF(I170="Ara","Arabica",IF(I170="Lib","Liberica"))))</f>
        <v>Arabica</v>
      </c>
      <c r="O170" t="str">
        <f t="shared" si="5"/>
        <v>Medium</v>
      </c>
      <c r="P170" t="str">
        <f>_xlfn.XLOOKUP(Orders[[#This Row],[Customer ID]],customers!$A$2:$A$1001,customers!$I$2:$I$1001)</f>
        <v>No</v>
      </c>
    </row>
    <row r="171" spans="1:16" x14ac:dyDescent="0.35">
      <c r="A171" s="2" t="s">
        <v>1441</v>
      </c>
      <c r="B171" s="5">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4"/>
        <v>17.899999999999999</v>
      </c>
      <c r="N171" t="str">
        <f>IF(orders!I171="Rob","Robusta",IF(I171="Exc","Excelsa",IF(I171="Ara","Arabica",IF(I171="Lib","Liberica"))))</f>
        <v>Robusta</v>
      </c>
      <c r="O171" t="str">
        <f t="shared" si="5"/>
        <v>Dark</v>
      </c>
      <c r="P171" t="str">
        <f>_xlfn.XLOOKUP(Orders[[#This Row],[Customer ID]],customers!$A$2:$A$1001,customers!$I$2:$I$1001)</f>
        <v>No</v>
      </c>
    </row>
    <row r="172" spans="1:16" x14ac:dyDescent="0.35">
      <c r="A172" s="2" t="s">
        <v>1448</v>
      </c>
      <c r="B172" s="5">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4"/>
        <v>68.309999999999988</v>
      </c>
      <c r="N172" t="str">
        <f>IF(orders!I172="Rob","Robusta",IF(I172="Exc","Excelsa",IF(I172="Ara","Arabica",IF(I172="Lib","Liberica"))))</f>
        <v>Excelsa</v>
      </c>
      <c r="O172" t="str">
        <f t="shared" si="5"/>
        <v>Light</v>
      </c>
      <c r="P172" t="str">
        <f>_xlfn.XLOOKUP(Orders[[#This Row],[Customer ID]],customers!$A$2:$A$1001,customers!$I$2:$I$1001)</f>
        <v>No</v>
      </c>
    </row>
    <row r="173" spans="1:16" x14ac:dyDescent="0.35">
      <c r="A173" s="2" t="s">
        <v>1453</v>
      </c>
      <c r="B173" s="5">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4"/>
        <v>63.249999999999993</v>
      </c>
      <c r="N173" t="str">
        <f>IF(orders!I173="Rob","Robusta",IF(I173="Exc","Excelsa",IF(I173="Ara","Arabica",IF(I173="Lib","Liberica"))))</f>
        <v>Excelsa</v>
      </c>
      <c r="O173" t="str">
        <f t="shared" si="5"/>
        <v>Medium</v>
      </c>
      <c r="P173" t="str">
        <f>_xlfn.XLOOKUP(Orders[[#This Row],[Customer ID]],customers!$A$2:$A$1001,customers!$I$2:$I$1001)</f>
        <v>Yes</v>
      </c>
    </row>
    <row r="174" spans="1:16" x14ac:dyDescent="0.35">
      <c r="A174" s="2" t="s">
        <v>1459</v>
      </c>
      <c r="B174" s="5">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4"/>
        <v>21.87</v>
      </c>
      <c r="N174" t="str">
        <f>IF(orders!I174="Rob","Robusta",IF(I174="Exc","Excelsa",IF(I174="Ara","Arabica",IF(I174="Lib","Liberica"))))</f>
        <v>Excelsa</v>
      </c>
      <c r="O174" t="str">
        <f t="shared" si="5"/>
        <v>Dark</v>
      </c>
      <c r="P174" t="str">
        <f>_xlfn.XLOOKUP(Orders[[#This Row],[Customer ID]],customers!$A$2:$A$1001,customers!$I$2:$I$1001)</f>
        <v>No</v>
      </c>
    </row>
    <row r="175" spans="1:16" x14ac:dyDescent="0.35">
      <c r="A175" s="2" t="s">
        <v>1464</v>
      </c>
      <c r="B175" s="5">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4"/>
        <v>91.539999999999992</v>
      </c>
      <c r="N175" t="str">
        <f>IF(orders!I175="Rob","Robusta",IF(I175="Exc","Excelsa",IF(I175="Ara","Arabica",IF(I175="Lib","Liberica"))))</f>
        <v>Robusta</v>
      </c>
      <c r="O175" t="str">
        <f t="shared" si="5"/>
        <v>Medium</v>
      </c>
      <c r="P175" t="str">
        <f>_xlfn.XLOOKUP(Orders[[#This Row],[Customer ID]],customers!$A$2:$A$1001,customers!$I$2:$I$1001)</f>
        <v>No</v>
      </c>
    </row>
    <row r="176" spans="1:16" x14ac:dyDescent="0.35">
      <c r="A176" s="2" t="s">
        <v>1470</v>
      </c>
      <c r="B176" s="5">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4"/>
        <v>204.92999999999995</v>
      </c>
      <c r="N176" t="str">
        <f>IF(orders!I176="Rob","Robusta",IF(I176="Exc","Excelsa",IF(I176="Ara","Arabica",IF(I176="Lib","Liberica"))))</f>
        <v>Excelsa</v>
      </c>
      <c r="O176" t="str">
        <f t="shared" si="5"/>
        <v>Light</v>
      </c>
      <c r="P176" t="str">
        <f>_xlfn.XLOOKUP(Orders[[#This Row],[Customer ID]],customers!$A$2:$A$1001,customers!$I$2:$I$1001)</f>
        <v>Yes</v>
      </c>
    </row>
    <row r="177" spans="1:16" x14ac:dyDescent="0.35">
      <c r="A177" s="2" t="s">
        <v>1475</v>
      </c>
      <c r="B177" s="5">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4"/>
        <v>63.249999999999993</v>
      </c>
      <c r="N177" t="str">
        <f>IF(orders!I177="Rob","Robusta",IF(I177="Exc","Excelsa",IF(I177="Ara","Arabica",IF(I177="Lib","Liberica"))))</f>
        <v>Excelsa</v>
      </c>
      <c r="O177" t="str">
        <f t="shared" si="5"/>
        <v>Medium</v>
      </c>
      <c r="P177" t="str">
        <f>_xlfn.XLOOKUP(Orders[[#This Row],[Customer ID]],customers!$A$2:$A$1001,customers!$I$2:$I$1001)</f>
        <v>Yes</v>
      </c>
    </row>
    <row r="178" spans="1:16" x14ac:dyDescent="0.35">
      <c r="A178" s="2" t="s">
        <v>1481</v>
      </c>
      <c r="B178" s="5">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4"/>
        <v>34.154999999999994</v>
      </c>
      <c r="N178" t="str">
        <f>IF(orders!I178="Rob","Robusta",IF(I178="Exc","Excelsa",IF(I178="Ara","Arabica",IF(I178="Lib","Liberica"))))</f>
        <v>Excelsa</v>
      </c>
      <c r="O178" t="str">
        <f t="shared" si="5"/>
        <v>Light</v>
      </c>
      <c r="P178" t="str">
        <f>_xlfn.XLOOKUP(Orders[[#This Row],[Customer ID]],customers!$A$2:$A$1001,customers!$I$2:$I$1001)</f>
        <v>Yes</v>
      </c>
    </row>
    <row r="179" spans="1:16" x14ac:dyDescent="0.35">
      <c r="A179" s="2" t="s">
        <v>1487</v>
      </c>
      <c r="B179" s="5">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4"/>
        <v>109.93999999999998</v>
      </c>
      <c r="N179" t="str">
        <f>IF(orders!I179="Rob","Robusta",IF(I179="Exc","Excelsa",IF(I179="Ara","Arabica",IF(I179="Lib","Liberica"))))</f>
        <v>Robusta</v>
      </c>
      <c r="O179" t="str">
        <f t="shared" si="5"/>
        <v>Light</v>
      </c>
      <c r="P179" t="str">
        <f>_xlfn.XLOOKUP(Orders[[#This Row],[Customer ID]],customers!$A$2:$A$1001,customers!$I$2:$I$1001)</f>
        <v>Yes</v>
      </c>
    </row>
    <row r="180" spans="1:16" x14ac:dyDescent="0.35">
      <c r="A180" s="2" t="s">
        <v>1492</v>
      </c>
      <c r="B180" s="5">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4"/>
        <v>25.9</v>
      </c>
      <c r="N180" t="str">
        <f>IF(orders!I180="Rob","Robusta",IF(I180="Exc","Excelsa",IF(I180="Ara","Arabica",IF(I180="Lib","Liberica"))))</f>
        <v>Arabica</v>
      </c>
      <c r="O180" t="str">
        <f t="shared" si="5"/>
        <v>Light</v>
      </c>
      <c r="P180" t="str">
        <f>_xlfn.XLOOKUP(Orders[[#This Row],[Customer ID]],customers!$A$2:$A$1001,customers!$I$2:$I$1001)</f>
        <v>No</v>
      </c>
    </row>
    <row r="181" spans="1:16" x14ac:dyDescent="0.35">
      <c r="A181" s="2" t="s">
        <v>1498</v>
      </c>
      <c r="B181" s="5">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4"/>
        <v>2.9849999999999999</v>
      </c>
      <c r="N181" t="str">
        <f>IF(orders!I181="Rob","Robusta",IF(I181="Exc","Excelsa",IF(I181="Ara","Arabica",IF(I181="Lib","Liberica"))))</f>
        <v>Arabica</v>
      </c>
      <c r="O181" t="str">
        <f t="shared" si="5"/>
        <v>Dark</v>
      </c>
      <c r="P181" t="str">
        <f>_xlfn.XLOOKUP(Orders[[#This Row],[Customer ID]],customers!$A$2:$A$1001,customers!$I$2:$I$1001)</f>
        <v>No</v>
      </c>
    </row>
    <row r="182" spans="1:16" x14ac:dyDescent="0.35">
      <c r="A182" s="2" t="s">
        <v>1503</v>
      </c>
      <c r="B182" s="5">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4"/>
        <v>22.274999999999999</v>
      </c>
      <c r="N182" t="str">
        <f>IF(orders!I182="Rob","Robusta",IF(I182="Exc","Excelsa",IF(I182="Ara","Arabica",IF(I182="Lib","Liberica"))))</f>
        <v>Excelsa</v>
      </c>
      <c r="O182" t="str">
        <f t="shared" si="5"/>
        <v>Light</v>
      </c>
      <c r="P182" t="str">
        <f>_xlfn.XLOOKUP(Orders[[#This Row],[Customer ID]],customers!$A$2:$A$1001,customers!$I$2:$I$1001)</f>
        <v>No</v>
      </c>
    </row>
    <row r="183" spans="1:16" x14ac:dyDescent="0.35">
      <c r="A183" s="2" t="s">
        <v>1503</v>
      </c>
      <c r="B183" s="5">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4"/>
        <v>29.849999999999998</v>
      </c>
      <c r="N183" t="str">
        <f>IF(orders!I183="Rob","Robusta",IF(I183="Exc","Excelsa",IF(I183="Ara","Arabica",IF(I183="Lib","Liberica"))))</f>
        <v>Arabica</v>
      </c>
      <c r="O183" t="str">
        <f t="shared" si="5"/>
        <v>Dark</v>
      </c>
      <c r="P183" t="str">
        <f>_xlfn.XLOOKUP(Orders[[#This Row],[Customer ID]],customers!$A$2:$A$1001,customers!$I$2:$I$1001)</f>
        <v>No</v>
      </c>
    </row>
    <row r="184" spans="1:16" x14ac:dyDescent="0.35">
      <c r="A184" s="2" t="s">
        <v>1514</v>
      </c>
      <c r="B184" s="5">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4"/>
        <v>32.22</v>
      </c>
      <c r="N184" t="str">
        <f>IF(orders!I184="Rob","Robusta",IF(I184="Exc","Excelsa",IF(I184="Ara","Arabica",IF(I184="Lib","Liberica"))))</f>
        <v>Robusta</v>
      </c>
      <c r="O184" t="str">
        <f t="shared" si="5"/>
        <v>Dark</v>
      </c>
      <c r="P184" t="str">
        <f>_xlfn.XLOOKUP(Orders[[#This Row],[Customer ID]],customers!$A$2:$A$1001,customers!$I$2:$I$1001)</f>
        <v>No</v>
      </c>
    </row>
    <row r="185" spans="1:16" x14ac:dyDescent="0.35">
      <c r="A185" s="2" t="s">
        <v>1520</v>
      </c>
      <c r="B185" s="5">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4"/>
        <v>8.25</v>
      </c>
      <c r="N185" t="str">
        <f>IF(orders!I185="Rob","Robusta",IF(I185="Exc","Excelsa",IF(I185="Ara","Arabica",IF(I185="Lib","Liberica"))))</f>
        <v>Excelsa</v>
      </c>
      <c r="O185" t="str">
        <f t="shared" si="5"/>
        <v>Medium</v>
      </c>
      <c r="P185" t="str">
        <f>_xlfn.XLOOKUP(Orders[[#This Row],[Customer ID]],customers!$A$2:$A$1001,customers!$I$2:$I$1001)</f>
        <v>No</v>
      </c>
    </row>
    <row r="186" spans="1:16" x14ac:dyDescent="0.35">
      <c r="A186" s="2" t="s">
        <v>1526</v>
      </c>
      <c r="B186" s="5">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4"/>
        <v>31.08</v>
      </c>
      <c r="N186" t="str">
        <f>IF(orders!I186="Rob","Robusta",IF(I186="Exc","Excelsa",IF(I186="Ara","Arabica",IF(I186="Lib","Liberica"))))</f>
        <v>Arabica</v>
      </c>
      <c r="O186" t="str">
        <f t="shared" si="5"/>
        <v>Light</v>
      </c>
      <c r="P186" t="str">
        <f>_xlfn.XLOOKUP(Orders[[#This Row],[Customer ID]],customers!$A$2:$A$1001,customers!$I$2:$I$1001)</f>
        <v>No</v>
      </c>
    </row>
    <row r="187" spans="1:16" x14ac:dyDescent="0.35">
      <c r="A187" s="2" t="s">
        <v>1532</v>
      </c>
      <c r="B187" s="5">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4"/>
        <v>36.450000000000003</v>
      </c>
      <c r="N187" t="str">
        <f>IF(orders!I187="Rob","Robusta",IF(I187="Exc","Excelsa",IF(I187="Ara","Arabica",IF(I187="Lib","Liberica"))))</f>
        <v>Excelsa</v>
      </c>
      <c r="O187" t="str">
        <f t="shared" si="5"/>
        <v>Dark</v>
      </c>
      <c r="P187" t="str">
        <f>_xlfn.XLOOKUP(Orders[[#This Row],[Customer ID]],customers!$A$2:$A$1001,customers!$I$2:$I$1001)</f>
        <v>Yes</v>
      </c>
    </row>
    <row r="188" spans="1:16" x14ac:dyDescent="0.35">
      <c r="A188" s="2" t="s">
        <v>1538</v>
      </c>
      <c r="B188" s="5">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4"/>
        <v>68.655000000000001</v>
      </c>
      <c r="N188" t="str">
        <f>IF(orders!I188="Rob","Robusta",IF(I188="Exc","Excelsa",IF(I188="Ara","Arabica",IF(I188="Lib","Liberica"))))</f>
        <v>Robusta</v>
      </c>
      <c r="O188" t="str">
        <f t="shared" si="5"/>
        <v>Medium</v>
      </c>
      <c r="P188" t="str">
        <f>_xlfn.XLOOKUP(Orders[[#This Row],[Customer ID]],customers!$A$2:$A$1001,customers!$I$2:$I$1001)</f>
        <v>No</v>
      </c>
    </row>
    <row r="189" spans="1:16" x14ac:dyDescent="0.35">
      <c r="A189" s="2" t="s">
        <v>1544</v>
      </c>
      <c r="B189" s="5">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4"/>
        <v>43.650000000000006</v>
      </c>
      <c r="N189" t="str">
        <f>IF(orders!I189="Rob","Robusta",IF(I189="Exc","Excelsa",IF(I189="Ara","Arabica",IF(I189="Lib","Liberica"))))</f>
        <v>Liberica</v>
      </c>
      <c r="O189" t="str">
        <f t="shared" si="5"/>
        <v>Medium</v>
      </c>
      <c r="P189" t="str">
        <f>_xlfn.XLOOKUP(Orders[[#This Row],[Customer ID]],customers!$A$2:$A$1001,customers!$I$2:$I$1001)</f>
        <v>Yes</v>
      </c>
    </row>
    <row r="190" spans="1:16" x14ac:dyDescent="0.35">
      <c r="A190" s="2" t="s">
        <v>1549</v>
      </c>
      <c r="B190" s="5">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4"/>
        <v>4.4550000000000001</v>
      </c>
      <c r="N190" t="str">
        <f>IF(orders!I190="Rob","Robusta",IF(I190="Exc","Excelsa",IF(I190="Ara","Arabica",IF(I190="Lib","Liberica"))))</f>
        <v>Excelsa</v>
      </c>
      <c r="O190" t="str">
        <f t="shared" si="5"/>
        <v>Light</v>
      </c>
      <c r="P190" t="str">
        <f>_xlfn.XLOOKUP(Orders[[#This Row],[Customer ID]],customers!$A$2:$A$1001,customers!$I$2:$I$1001)</f>
        <v>Yes</v>
      </c>
    </row>
    <row r="191" spans="1:16" x14ac:dyDescent="0.35">
      <c r="A191" s="2" t="s">
        <v>1555</v>
      </c>
      <c r="B191" s="5">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4"/>
        <v>43.650000000000006</v>
      </c>
      <c r="N191" t="str">
        <f>IF(orders!I191="Rob","Robusta",IF(I191="Exc","Excelsa",IF(I191="Ara","Arabica",IF(I191="Lib","Liberica"))))</f>
        <v>Liberica</v>
      </c>
      <c r="O191" t="str">
        <f t="shared" si="5"/>
        <v>Medium</v>
      </c>
      <c r="P191" t="str">
        <f>_xlfn.XLOOKUP(Orders[[#This Row],[Customer ID]],customers!$A$2:$A$1001,customers!$I$2:$I$1001)</f>
        <v>Yes</v>
      </c>
    </row>
    <row r="192" spans="1:16" x14ac:dyDescent="0.35">
      <c r="A192" s="2" t="s">
        <v>1561</v>
      </c>
      <c r="B192" s="5">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4"/>
        <v>33.464999999999996</v>
      </c>
      <c r="N192" t="str">
        <f>IF(orders!I192="Rob","Robusta",IF(I192="Exc","Excelsa",IF(I192="Ara","Arabica",IF(I192="Lib","Liberica"))))</f>
        <v>Liberica</v>
      </c>
      <c r="O192" t="str">
        <f t="shared" si="5"/>
        <v>Medium</v>
      </c>
      <c r="P192" t="str">
        <f>_xlfn.XLOOKUP(Orders[[#This Row],[Customer ID]],customers!$A$2:$A$1001,customers!$I$2:$I$1001)</f>
        <v>Yes</v>
      </c>
    </row>
    <row r="193" spans="1:16" x14ac:dyDescent="0.35">
      <c r="A193" s="2" t="s">
        <v>1567</v>
      </c>
      <c r="B193" s="5">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4"/>
        <v>19.424999999999997</v>
      </c>
      <c r="N193" t="str">
        <f>IF(orders!I193="Rob","Robusta",IF(I193="Exc","Excelsa",IF(I193="Ara","Arabica",IF(I193="Lib","Liberica"))))</f>
        <v>Liberica</v>
      </c>
      <c r="O193" t="str">
        <f t="shared" si="5"/>
        <v>Dark</v>
      </c>
      <c r="P193" t="str">
        <f>_xlfn.XLOOKUP(Orders[[#This Row],[Customer ID]],customers!$A$2:$A$1001,customers!$I$2:$I$1001)</f>
        <v>Yes</v>
      </c>
    </row>
    <row r="194" spans="1:16" x14ac:dyDescent="0.35">
      <c r="A194" s="2" t="s">
        <v>1573</v>
      </c>
      <c r="B194" s="5">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4"/>
        <v>72.900000000000006</v>
      </c>
      <c r="N194" t="str">
        <f>IF(orders!I194="Rob","Robusta",IF(I194="Exc","Excelsa",IF(I194="Ara","Arabica",IF(I194="Lib","Liberica"))))</f>
        <v>Excelsa</v>
      </c>
      <c r="O194" t="str">
        <f t="shared" si="5"/>
        <v>Dark</v>
      </c>
      <c r="P194" t="str">
        <f>_xlfn.XLOOKUP(Orders[[#This Row],[Customer ID]],customers!$A$2:$A$1001,customers!$I$2:$I$1001)</f>
        <v>Yes</v>
      </c>
    </row>
    <row r="195" spans="1:16" x14ac:dyDescent="0.35">
      <c r="A195" s="2" t="s">
        <v>1579</v>
      </c>
      <c r="B195" s="5">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6">L195*E195</f>
        <v>44.55</v>
      </c>
      <c r="N195" t="str">
        <f>IF(orders!I195="Rob","Robusta",IF(I195="Exc","Excelsa",IF(I195="Ara","Arabica",IF(I195="Lib","Liberica"))))</f>
        <v>Excelsa</v>
      </c>
      <c r="O195" t="str">
        <f t="shared" ref="O195:O258" si="7">IF(J195="M","Medium",IF(J195="L","Light",IF(J195="D","Dark")))</f>
        <v>Light</v>
      </c>
      <c r="P195" t="str">
        <f>_xlfn.XLOOKUP(Orders[[#This Row],[Customer ID]],customers!$A$2:$A$1001,customers!$I$2:$I$1001)</f>
        <v>No</v>
      </c>
    </row>
    <row r="196" spans="1:16" x14ac:dyDescent="0.35">
      <c r="A196" s="2" t="s">
        <v>1584</v>
      </c>
      <c r="B196" s="5">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6"/>
        <v>36.450000000000003</v>
      </c>
      <c r="N196" t="str">
        <f>IF(orders!I196="Rob","Robusta",IF(I196="Exc","Excelsa",IF(I196="Ara","Arabica",IF(I196="Lib","Liberica"))))</f>
        <v>Excelsa</v>
      </c>
      <c r="O196" t="str">
        <f t="shared" si="7"/>
        <v>Dark</v>
      </c>
      <c r="P196" t="str">
        <f>_xlfn.XLOOKUP(Orders[[#This Row],[Customer ID]],customers!$A$2:$A$1001,customers!$I$2:$I$1001)</f>
        <v>No</v>
      </c>
    </row>
    <row r="197" spans="1:16" x14ac:dyDescent="0.35">
      <c r="A197" s="2" t="s">
        <v>1590</v>
      </c>
      <c r="B197" s="5">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6"/>
        <v>38.849999999999994</v>
      </c>
      <c r="N197" t="str">
        <f>IF(orders!I197="Rob","Robusta",IF(I197="Exc","Excelsa",IF(I197="Ara","Arabica",IF(I197="Lib","Liberica"))))</f>
        <v>Arabica</v>
      </c>
      <c r="O197" t="str">
        <f t="shared" si="7"/>
        <v>Light</v>
      </c>
      <c r="P197" t="str">
        <f>_xlfn.XLOOKUP(Orders[[#This Row],[Customer ID]],customers!$A$2:$A$1001,customers!$I$2:$I$1001)</f>
        <v>No</v>
      </c>
    </row>
    <row r="198" spans="1:16" x14ac:dyDescent="0.35">
      <c r="A198" s="2" t="s">
        <v>1596</v>
      </c>
      <c r="B198" s="5">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6"/>
        <v>53.46</v>
      </c>
      <c r="N198" t="str">
        <f>IF(orders!I198="Rob","Robusta",IF(I198="Exc","Excelsa",IF(I198="Ara","Arabica",IF(I198="Lib","Liberica"))))</f>
        <v>Excelsa</v>
      </c>
      <c r="O198" t="str">
        <f t="shared" si="7"/>
        <v>Light</v>
      </c>
      <c r="P198" t="str">
        <f>_xlfn.XLOOKUP(Orders[[#This Row],[Customer ID]],customers!$A$2:$A$1001,customers!$I$2:$I$1001)</f>
        <v>No</v>
      </c>
    </row>
    <row r="199" spans="1:16" x14ac:dyDescent="0.35">
      <c r="A199" s="2" t="s">
        <v>1596</v>
      </c>
      <c r="B199" s="5">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6"/>
        <v>59.569999999999993</v>
      </c>
      <c r="N199" t="str">
        <f>IF(orders!I199="Rob","Robusta",IF(I199="Exc","Excelsa",IF(I199="Ara","Arabica",IF(I199="Lib","Liberica"))))</f>
        <v>Liberica</v>
      </c>
      <c r="O199" t="str">
        <f t="shared" si="7"/>
        <v>Dark</v>
      </c>
      <c r="P199" t="str">
        <f>_xlfn.XLOOKUP(Orders[[#This Row],[Customer ID]],customers!$A$2:$A$1001,customers!$I$2:$I$1001)</f>
        <v>No</v>
      </c>
    </row>
    <row r="200" spans="1:16" x14ac:dyDescent="0.35">
      <c r="A200" s="2" t="s">
        <v>1596</v>
      </c>
      <c r="B200" s="5">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6"/>
        <v>89.35499999999999</v>
      </c>
      <c r="N200" t="str">
        <f>IF(orders!I200="Rob","Robusta",IF(I200="Exc","Excelsa",IF(I200="Ara","Arabica",IF(I200="Lib","Liberica"))))</f>
        <v>Liberica</v>
      </c>
      <c r="O200" t="str">
        <f t="shared" si="7"/>
        <v>Dark</v>
      </c>
      <c r="P200" t="str">
        <f>_xlfn.XLOOKUP(Orders[[#This Row],[Customer ID]],customers!$A$2:$A$1001,customers!$I$2:$I$1001)</f>
        <v>No</v>
      </c>
    </row>
    <row r="201" spans="1:16" x14ac:dyDescent="0.35">
      <c r="A201" s="2" t="s">
        <v>1596</v>
      </c>
      <c r="B201" s="5">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6"/>
        <v>38.04</v>
      </c>
      <c r="N201" t="str">
        <f>IF(orders!I201="Rob","Robusta",IF(I201="Exc","Excelsa",IF(I201="Ara","Arabica",IF(I201="Lib","Liberica"))))</f>
        <v>Liberica</v>
      </c>
      <c r="O201" t="str">
        <f t="shared" si="7"/>
        <v>Light</v>
      </c>
      <c r="P201" t="str">
        <f>_xlfn.XLOOKUP(Orders[[#This Row],[Customer ID]],customers!$A$2:$A$1001,customers!$I$2:$I$1001)</f>
        <v>No</v>
      </c>
    </row>
    <row r="202" spans="1:16" x14ac:dyDescent="0.35">
      <c r="A202" s="2" t="s">
        <v>1596</v>
      </c>
      <c r="B202" s="5">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6"/>
        <v>41.25</v>
      </c>
      <c r="N202" t="str">
        <f>IF(orders!I202="Rob","Robusta",IF(I202="Exc","Excelsa",IF(I202="Ara","Arabica",IF(I202="Lib","Liberica"))))</f>
        <v>Excelsa</v>
      </c>
      <c r="O202" t="str">
        <f t="shared" si="7"/>
        <v>Medium</v>
      </c>
      <c r="P202" t="str">
        <f>_xlfn.XLOOKUP(Orders[[#This Row],[Customer ID]],customers!$A$2:$A$1001,customers!$I$2:$I$1001)</f>
        <v>No</v>
      </c>
    </row>
    <row r="203" spans="1:16" x14ac:dyDescent="0.35">
      <c r="A203" s="2" t="s">
        <v>1621</v>
      </c>
      <c r="B203" s="5">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6"/>
        <v>57.06</v>
      </c>
      <c r="N203" t="str">
        <f>IF(orders!I203="Rob","Robusta",IF(I203="Exc","Excelsa",IF(I203="Ara","Arabica",IF(I203="Lib","Liberica"))))</f>
        <v>Liberica</v>
      </c>
      <c r="O203" t="str">
        <f t="shared" si="7"/>
        <v>Light</v>
      </c>
      <c r="P203" t="str">
        <f>_xlfn.XLOOKUP(Orders[[#This Row],[Customer ID]],customers!$A$2:$A$1001,customers!$I$2:$I$1001)</f>
        <v>No</v>
      </c>
    </row>
    <row r="204" spans="1:16" x14ac:dyDescent="0.35">
      <c r="A204" s="2" t="s">
        <v>1626</v>
      </c>
      <c r="B204" s="5">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6"/>
        <v>178.70999999999998</v>
      </c>
      <c r="N204" t="str">
        <f>IF(orders!I204="Rob","Robusta",IF(I204="Exc","Excelsa",IF(I204="Ara","Arabica",IF(I204="Lib","Liberica"))))</f>
        <v>Liberica</v>
      </c>
      <c r="O204" t="str">
        <f t="shared" si="7"/>
        <v>Dark</v>
      </c>
      <c r="P204" t="str">
        <f>_xlfn.XLOOKUP(Orders[[#This Row],[Customer ID]],customers!$A$2:$A$1001,customers!$I$2:$I$1001)</f>
        <v>Yes</v>
      </c>
    </row>
    <row r="205" spans="1:16" x14ac:dyDescent="0.35">
      <c r="A205" s="2" t="s">
        <v>1632</v>
      </c>
      <c r="B205" s="5">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6"/>
        <v>4.7549999999999999</v>
      </c>
      <c r="N205" t="str">
        <f>IF(orders!I205="Rob","Robusta",IF(I205="Exc","Excelsa",IF(I205="Ara","Arabica",IF(I205="Lib","Liberica"))))</f>
        <v>Liberica</v>
      </c>
      <c r="O205" t="str">
        <f t="shared" si="7"/>
        <v>Light</v>
      </c>
      <c r="P205" t="str">
        <f>_xlfn.XLOOKUP(Orders[[#This Row],[Customer ID]],customers!$A$2:$A$1001,customers!$I$2:$I$1001)</f>
        <v>No</v>
      </c>
    </row>
    <row r="206" spans="1:16" x14ac:dyDescent="0.35">
      <c r="A206" s="2" t="s">
        <v>1638</v>
      </c>
      <c r="B206" s="5">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6"/>
        <v>82.5</v>
      </c>
      <c r="N206" t="str">
        <f>IF(orders!I206="Rob","Robusta",IF(I206="Exc","Excelsa",IF(I206="Ara","Arabica",IF(I206="Lib","Liberica"))))</f>
        <v>Excelsa</v>
      </c>
      <c r="O206" t="str">
        <f t="shared" si="7"/>
        <v>Medium</v>
      </c>
      <c r="P206" t="str">
        <f>_xlfn.XLOOKUP(Orders[[#This Row],[Customer ID]],customers!$A$2:$A$1001,customers!$I$2:$I$1001)</f>
        <v>No</v>
      </c>
    </row>
    <row r="207" spans="1:16" x14ac:dyDescent="0.35">
      <c r="A207" s="2" t="s">
        <v>1643</v>
      </c>
      <c r="B207" s="5">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6"/>
        <v>8.0549999999999997</v>
      </c>
      <c r="N207" t="str">
        <f>IF(orders!I207="Rob","Robusta",IF(I207="Exc","Excelsa",IF(I207="Ara","Arabica",IF(I207="Lib","Liberica"))))</f>
        <v>Robusta</v>
      </c>
      <c r="O207" t="str">
        <f t="shared" si="7"/>
        <v>Dark</v>
      </c>
      <c r="P207" t="str">
        <f>_xlfn.XLOOKUP(Orders[[#This Row],[Customer ID]],customers!$A$2:$A$1001,customers!$I$2:$I$1001)</f>
        <v>Yes</v>
      </c>
    </row>
    <row r="208" spans="1:16" x14ac:dyDescent="0.35">
      <c r="A208" s="2" t="s">
        <v>1648</v>
      </c>
      <c r="B208" s="5">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6"/>
        <v>22.5</v>
      </c>
      <c r="N208" t="str">
        <f>IF(orders!I208="Rob","Robusta",IF(I208="Exc","Excelsa",IF(I208="Ara","Arabica",IF(I208="Lib","Liberica"))))</f>
        <v>Arabica</v>
      </c>
      <c r="O208" t="str">
        <f t="shared" si="7"/>
        <v>Medium</v>
      </c>
      <c r="P208" t="str">
        <f>_xlfn.XLOOKUP(Orders[[#This Row],[Customer ID]],customers!$A$2:$A$1001,customers!$I$2:$I$1001)</f>
        <v>No</v>
      </c>
    </row>
    <row r="209" spans="1:16" x14ac:dyDescent="0.35">
      <c r="A209" s="2" t="s">
        <v>1653</v>
      </c>
      <c r="B209" s="5">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6"/>
        <v>40.5</v>
      </c>
      <c r="N209" t="str">
        <f>IF(orders!I209="Rob","Robusta",IF(I209="Exc","Excelsa",IF(I209="Ara","Arabica",IF(I209="Lib","Liberica"))))</f>
        <v>Arabica</v>
      </c>
      <c r="O209" t="str">
        <f t="shared" si="7"/>
        <v>Medium</v>
      </c>
      <c r="P209" t="str">
        <f>_xlfn.XLOOKUP(Orders[[#This Row],[Customer ID]],customers!$A$2:$A$1001,customers!$I$2:$I$1001)</f>
        <v>Yes</v>
      </c>
    </row>
    <row r="210" spans="1:16" x14ac:dyDescent="0.35">
      <c r="A210" s="2" t="s">
        <v>1659</v>
      </c>
      <c r="B210" s="5">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6"/>
        <v>29.16</v>
      </c>
      <c r="N210" t="str">
        <f>IF(orders!I210="Rob","Robusta",IF(I210="Exc","Excelsa",IF(I210="Ara","Arabica",IF(I210="Lib","Liberica"))))</f>
        <v>Excelsa</v>
      </c>
      <c r="O210" t="str">
        <f t="shared" si="7"/>
        <v>Dark</v>
      </c>
      <c r="P210" t="str">
        <f>_xlfn.XLOOKUP(Orders[[#This Row],[Customer ID]],customers!$A$2:$A$1001,customers!$I$2:$I$1001)</f>
        <v>Yes</v>
      </c>
    </row>
    <row r="211" spans="1:16" x14ac:dyDescent="0.35">
      <c r="A211" s="2" t="s">
        <v>1665</v>
      </c>
      <c r="B211" s="5">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6"/>
        <v>6.75</v>
      </c>
      <c r="N211" t="str">
        <f>IF(orders!I211="Rob","Robusta",IF(I211="Exc","Excelsa",IF(I211="Ara","Arabica",IF(I211="Lib","Liberica"))))</f>
        <v>Arabica</v>
      </c>
      <c r="O211" t="str">
        <f t="shared" si="7"/>
        <v>Medium</v>
      </c>
      <c r="P211" t="str">
        <f>_xlfn.XLOOKUP(Orders[[#This Row],[Customer ID]],customers!$A$2:$A$1001,customers!$I$2:$I$1001)</f>
        <v>No</v>
      </c>
    </row>
    <row r="212" spans="1:16" x14ac:dyDescent="0.35">
      <c r="A212" s="2" t="s">
        <v>1671</v>
      </c>
      <c r="B212" s="5">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6"/>
        <v>51.8</v>
      </c>
      <c r="N212" t="str">
        <f>IF(orders!I212="Rob","Robusta",IF(I212="Exc","Excelsa",IF(I212="Ara","Arabica",IF(I212="Lib","Liberica"))))</f>
        <v>Liberica</v>
      </c>
      <c r="O212" t="str">
        <f t="shared" si="7"/>
        <v>Dark</v>
      </c>
      <c r="P212" t="str">
        <f>_xlfn.XLOOKUP(Orders[[#This Row],[Customer ID]],customers!$A$2:$A$1001,customers!$I$2:$I$1001)</f>
        <v>Yes</v>
      </c>
    </row>
    <row r="213" spans="1:16" x14ac:dyDescent="0.35">
      <c r="A213" s="2" t="s">
        <v>1677</v>
      </c>
      <c r="B213" s="5">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6"/>
        <v>53.46</v>
      </c>
      <c r="N213" t="str">
        <f>IF(orders!I213="Rob","Robusta",IF(I213="Exc","Excelsa",IF(I213="Ara","Arabica",IF(I213="Lib","Liberica"))))</f>
        <v>Excelsa</v>
      </c>
      <c r="O213" t="str">
        <f t="shared" si="7"/>
        <v>Light</v>
      </c>
      <c r="P213" t="str">
        <f>_xlfn.XLOOKUP(Orders[[#This Row],[Customer ID]],customers!$A$2:$A$1001,customers!$I$2:$I$1001)</f>
        <v>No</v>
      </c>
    </row>
    <row r="214" spans="1:16" x14ac:dyDescent="0.35">
      <c r="A214" s="2" t="s">
        <v>1682</v>
      </c>
      <c r="B214" s="5">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6"/>
        <v>14.58</v>
      </c>
      <c r="N214" t="str">
        <f>IF(orders!I214="Rob","Robusta",IF(I214="Exc","Excelsa",IF(I214="Ara","Arabica",IF(I214="Lib","Liberica"))))</f>
        <v>Excelsa</v>
      </c>
      <c r="O214" t="str">
        <f t="shared" si="7"/>
        <v>Dark</v>
      </c>
      <c r="P214" t="str">
        <f>_xlfn.XLOOKUP(Orders[[#This Row],[Customer ID]],customers!$A$2:$A$1001,customers!$I$2:$I$1001)</f>
        <v>Yes</v>
      </c>
    </row>
    <row r="215" spans="1:16" x14ac:dyDescent="0.35">
      <c r="A215" s="2" t="s">
        <v>1688</v>
      </c>
      <c r="B215" s="5">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6"/>
        <v>20.584999999999997</v>
      </c>
      <c r="N215" t="str">
        <f>IF(orders!I215="Rob","Robusta",IF(I215="Exc","Excelsa",IF(I215="Ara","Arabica",IF(I215="Lib","Liberica"))))</f>
        <v>Robusta</v>
      </c>
      <c r="O215" t="str">
        <f t="shared" si="7"/>
        <v>Dark</v>
      </c>
      <c r="P215" t="str">
        <f>_xlfn.XLOOKUP(Orders[[#This Row],[Customer ID]],customers!$A$2:$A$1001,customers!$I$2:$I$1001)</f>
        <v>No</v>
      </c>
    </row>
    <row r="216" spans="1:16" x14ac:dyDescent="0.35">
      <c r="A216" s="2" t="s">
        <v>1694</v>
      </c>
      <c r="B216" s="5">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6"/>
        <v>31.7</v>
      </c>
      <c r="N216" t="str">
        <f>IF(orders!I216="Rob","Robusta",IF(I216="Exc","Excelsa",IF(I216="Ara","Arabica",IF(I216="Lib","Liberica"))))</f>
        <v>Liberica</v>
      </c>
      <c r="O216" t="str">
        <f t="shared" si="7"/>
        <v>Light</v>
      </c>
      <c r="P216" t="str">
        <f>_xlfn.XLOOKUP(Orders[[#This Row],[Customer ID]],customers!$A$2:$A$1001,customers!$I$2:$I$1001)</f>
        <v>No</v>
      </c>
    </row>
    <row r="217" spans="1:16" x14ac:dyDescent="0.35">
      <c r="A217" s="2" t="s">
        <v>1701</v>
      </c>
      <c r="B217" s="5">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6"/>
        <v>23.31</v>
      </c>
      <c r="N217" t="str">
        <f>IF(orders!I217="Rob","Robusta",IF(I217="Exc","Excelsa",IF(I217="Ara","Arabica",IF(I217="Lib","Liberica"))))</f>
        <v>Liberica</v>
      </c>
      <c r="O217" t="str">
        <f t="shared" si="7"/>
        <v>Dark</v>
      </c>
      <c r="P217" t="str">
        <f>_xlfn.XLOOKUP(Orders[[#This Row],[Customer ID]],customers!$A$2:$A$1001,customers!$I$2:$I$1001)</f>
        <v>No</v>
      </c>
    </row>
    <row r="218" spans="1:16" x14ac:dyDescent="0.35">
      <c r="A218" s="2" t="s">
        <v>1707</v>
      </c>
      <c r="B218" s="5">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6"/>
        <v>58.2</v>
      </c>
      <c r="N218" t="str">
        <f>IF(orders!I218="Rob","Robusta",IF(I218="Exc","Excelsa",IF(I218="Ara","Arabica",IF(I218="Lib","Liberica"))))</f>
        <v>Liberica</v>
      </c>
      <c r="O218" t="str">
        <f t="shared" si="7"/>
        <v>Medium</v>
      </c>
      <c r="P218" t="str">
        <f>_xlfn.XLOOKUP(Orders[[#This Row],[Customer ID]],customers!$A$2:$A$1001,customers!$I$2:$I$1001)</f>
        <v>Yes</v>
      </c>
    </row>
    <row r="219" spans="1:16" x14ac:dyDescent="0.35">
      <c r="A219" s="2" t="s">
        <v>1713</v>
      </c>
      <c r="B219" s="5">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6"/>
        <v>35.64</v>
      </c>
      <c r="N219" t="str">
        <f>IF(orders!I219="Rob","Robusta",IF(I219="Exc","Excelsa",IF(I219="Ara","Arabica",IF(I219="Lib","Liberica"))))</f>
        <v>Excelsa</v>
      </c>
      <c r="O219" t="str">
        <f t="shared" si="7"/>
        <v>Light</v>
      </c>
      <c r="P219" t="str">
        <f>_xlfn.XLOOKUP(Orders[[#This Row],[Customer ID]],customers!$A$2:$A$1001,customers!$I$2:$I$1001)</f>
        <v>No</v>
      </c>
    </row>
    <row r="220" spans="1:16" x14ac:dyDescent="0.35">
      <c r="A220" s="2" t="s">
        <v>1719</v>
      </c>
      <c r="B220" s="5">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6"/>
        <v>56.25</v>
      </c>
      <c r="N220" t="str">
        <f>IF(orders!I220="Rob","Robusta",IF(I220="Exc","Excelsa",IF(I220="Ara","Arabica",IF(I220="Lib","Liberica"))))</f>
        <v>Arabica</v>
      </c>
      <c r="O220" t="str">
        <f t="shared" si="7"/>
        <v>Medium</v>
      </c>
      <c r="P220" t="str">
        <f>_xlfn.XLOOKUP(Orders[[#This Row],[Customer ID]],customers!$A$2:$A$1001,customers!$I$2:$I$1001)</f>
        <v>Yes</v>
      </c>
    </row>
    <row r="221" spans="1:16" x14ac:dyDescent="0.35">
      <c r="A221" s="2" t="s">
        <v>1725</v>
      </c>
      <c r="B221" s="5">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6"/>
        <v>10.754999999999999</v>
      </c>
      <c r="N221" t="str">
        <f>IF(orders!I221="Rob","Robusta",IF(I221="Exc","Excelsa",IF(I221="Ara","Arabica",IF(I221="Lib","Liberica"))))</f>
        <v>Robusta</v>
      </c>
      <c r="O221" t="str">
        <f t="shared" si="7"/>
        <v>Light</v>
      </c>
      <c r="P221" t="str">
        <f>_xlfn.XLOOKUP(Orders[[#This Row],[Customer ID]],customers!$A$2:$A$1001,customers!$I$2:$I$1001)</f>
        <v>No</v>
      </c>
    </row>
    <row r="222" spans="1:16" x14ac:dyDescent="0.35">
      <c r="A222" s="2" t="s">
        <v>1725</v>
      </c>
      <c r="B222" s="5">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6"/>
        <v>14.924999999999999</v>
      </c>
      <c r="N222" t="str">
        <f>IF(orders!I222="Rob","Robusta",IF(I222="Exc","Excelsa",IF(I222="Ara","Arabica",IF(I222="Lib","Liberica"))))</f>
        <v>Robusta</v>
      </c>
      <c r="O222" t="str">
        <f t="shared" si="7"/>
        <v>Medium</v>
      </c>
      <c r="P222" t="str">
        <f>_xlfn.XLOOKUP(Orders[[#This Row],[Customer ID]],customers!$A$2:$A$1001,customers!$I$2:$I$1001)</f>
        <v>No</v>
      </c>
    </row>
    <row r="223" spans="1:16" x14ac:dyDescent="0.35">
      <c r="A223" s="2" t="s">
        <v>1736</v>
      </c>
      <c r="B223" s="5">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6"/>
        <v>77.699999999999989</v>
      </c>
      <c r="N223" t="str">
        <f>IF(orders!I223="Rob","Robusta",IF(I223="Exc","Excelsa",IF(I223="Ara","Arabica",IF(I223="Lib","Liberica"))))</f>
        <v>Arabica</v>
      </c>
      <c r="O223" t="str">
        <f t="shared" si="7"/>
        <v>Light</v>
      </c>
      <c r="P223" t="str">
        <f>_xlfn.XLOOKUP(Orders[[#This Row],[Customer ID]],customers!$A$2:$A$1001,customers!$I$2:$I$1001)</f>
        <v>Yes</v>
      </c>
    </row>
    <row r="224" spans="1:16" x14ac:dyDescent="0.35">
      <c r="A224" s="2" t="s">
        <v>1742</v>
      </c>
      <c r="B224" s="5">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6"/>
        <v>23.31</v>
      </c>
      <c r="N224" t="str">
        <f>IF(orders!I224="Rob","Robusta",IF(I224="Exc","Excelsa",IF(I224="Ara","Arabica",IF(I224="Lib","Liberica"))))</f>
        <v>Liberica</v>
      </c>
      <c r="O224" t="str">
        <f t="shared" si="7"/>
        <v>Dark</v>
      </c>
      <c r="P224" t="str">
        <f>_xlfn.XLOOKUP(Orders[[#This Row],[Customer ID]],customers!$A$2:$A$1001,customers!$I$2:$I$1001)</f>
        <v>No</v>
      </c>
    </row>
    <row r="225" spans="1:16" x14ac:dyDescent="0.35">
      <c r="A225" s="2" t="s">
        <v>1748</v>
      </c>
      <c r="B225" s="5">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6"/>
        <v>59.4</v>
      </c>
      <c r="N225" t="str">
        <f>IF(orders!I225="Rob","Robusta",IF(I225="Exc","Excelsa",IF(I225="Ara","Arabica",IF(I225="Lib","Liberica"))))</f>
        <v>Excelsa</v>
      </c>
      <c r="O225" t="str">
        <f t="shared" si="7"/>
        <v>Light</v>
      </c>
      <c r="P225" t="str">
        <f>_xlfn.XLOOKUP(Orders[[#This Row],[Customer ID]],customers!$A$2:$A$1001,customers!$I$2:$I$1001)</f>
        <v>Yes</v>
      </c>
    </row>
    <row r="226" spans="1:16" x14ac:dyDescent="0.35">
      <c r="A226" s="2" t="s">
        <v>1753</v>
      </c>
      <c r="B226" s="5">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6"/>
        <v>119.13999999999999</v>
      </c>
      <c r="N226" t="str">
        <f>IF(orders!I226="Rob","Robusta",IF(I226="Exc","Excelsa",IF(I226="Ara","Arabica",IF(I226="Lib","Liberica"))))</f>
        <v>Liberica</v>
      </c>
      <c r="O226" t="str">
        <f t="shared" si="7"/>
        <v>Dark</v>
      </c>
      <c r="P226" t="str">
        <f>_xlfn.XLOOKUP(Orders[[#This Row],[Customer ID]],customers!$A$2:$A$1001,customers!$I$2:$I$1001)</f>
        <v>Yes</v>
      </c>
    </row>
    <row r="227" spans="1:16" x14ac:dyDescent="0.35">
      <c r="A227" s="2" t="s">
        <v>1759</v>
      </c>
      <c r="B227" s="5">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6"/>
        <v>14.339999999999998</v>
      </c>
      <c r="N227" t="str">
        <f>IF(orders!I227="Rob","Robusta",IF(I227="Exc","Excelsa",IF(I227="Ara","Arabica",IF(I227="Lib","Liberica"))))</f>
        <v>Robusta</v>
      </c>
      <c r="O227" t="str">
        <f t="shared" si="7"/>
        <v>Light</v>
      </c>
      <c r="P227" t="str">
        <f>_xlfn.XLOOKUP(Orders[[#This Row],[Customer ID]],customers!$A$2:$A$1001,customers!$I$2:$I$1001)</f>
        <v>No</v>
      </c>
    </row>
    <row r="228" spans="1:16" x14ac:dyDescent="0.35">
      <c r="A228" s="2" t="s">
        <v>1765</v>
      </c>
      <c r="B228" s="5">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6"/>
        <v>129.37499999999997</v>
      </c>
      <c r="N228" t="str">
        <f>IF(orders!I228="Rob","Robusta",IF(I228="Exc","Excelsa",IF(I228="Ara","Arabica",IF(I228="Lib","Liberica"))))</f>
        <v>Arabica</v>
      </c>
      <c r="O228" t="str">
        <f t="shared" si="7"/>
        <v>Medium</v>
      </c>
      <c r="P228" t="str">
        <f>_xlfn.XLOOKUP(Orders[[#This Row],[Customer ID]],customers!$A$2:$A$1001,customers!$I$2:$I$1001)</f>
        <v>No</v>
      </c>
    </row>
    <row r="229" spans="1:16" x14ac:dyDescent="0.35">
      <c r="A229" s="2" t="s">
        <v>1771</v>
      </c>
      <c r="B229" s="5">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6"/>
        <v>16.11</v>
      </c>
      <c r="N229" t="str">
        <f>IF(orders!I229="Rob","Robusta",IF(I229="Exc","Excelsa",IF(I229="Ara","Arabica",IF(I229="Lib","Liberica"))))</f>
        <v>Robusta</v>
      </c>
      <c r="O229" t="str">
        <f t="shared" si="7"/>
        <v>Dark</v>
      </c>
      <c r="P229" t="str">
        <f>_xlfn.XLOOKUP(Orders[[#This Row],[Customer ID]],customers!$A$2:$A$1001,customers!$I$2:$I$1001)</f>
        <v>Yes</v>
      </c>
    </row>
    <row r="230" spans="1:16" x14ac:dyDescent="0.35">
      <c r="A230" s="2" t="s">
        <v>1777</v>
      </c>
      <c r="B230" s="5">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6"/>
        <v>17.924999999999997</v>
      </c>
      <c r="N230" t="str">
        <f>IF(orders!I230="Rob","Robusta",IF(I230="Exc","Excelsa",IF(I230="Ara","Arabica",IF(I230="Lib","Liberica"))))</f>
        <v>Robusta</v>
      </c>
      <c r="O230" t="str">
        <f t="shared" si="7"/>
        <v>Light</v>
      </c>
      <c r="P230" t="str">
        <f>_xlfn.XLOOKUP(Orders[[#This Row],[Customer ID]],customers!$A$2:$A$1001,customers!$I$2:$I$1001)</f>
        <v>No</v>
      </c>
    </row>
    <row r="231" spans="1:16" x14ac:dyDescent="0.35">
      <c r="A231" s="2" t="s">
        <v>1783</v>
      </c>
      <c r="B231" s="5">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6"/>
        <v>8.73</v>
      </c>
      <c r="N231" t="str">
        <f>IF(orders!I231="Rob","Robusta",IF(I231="Exc","Excelsa",IF(I231="Ara","Arabica",IF(I231="Lib","Liberica"))))</f>
        <v>Liberica</v>
      </c>
      <c r="O231" t="str">
        <f t="shared" si="7"/>
        <v>Medium</v>
      </c>
      <c r="P231" t="str">
        <f>_xlfn.XLOOKUP(Orders[[#This Row],[Customer ID]],customers!$A$2:$A$1001,customers!$I$2:$I$1001)</f>
        <v>No</v>
      </c>
    </row>
    <row r="232" spans="1:16" x14ac:dyDescent="0.35">
      <c r="A232" s="2" t="s">
        <v>1789</v>
      </c>
      <c r="B232" s="5">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6"/>
        <v>51.749999999999993</v>
      </c>
      <c r="N232" t="str">
        <f>IF(orders!I232="Rob","Robusta",IF(I232="Exc","Excelsa",IF(I232="Ara","Arabica",IF(I232="Lib","Liberica"))))</f>
        <v>Arabica</v>
      </c>
      <c r="O232" t="str">
        <f t="shared" si="7"/>
        <v>Medium</v>
      </c>
      <c r="P232" t="str">
        <f>_xlfn.XLOOKUP(Orders[[#This Row],[Customer ID]],customers!$A$2:$A$1001,customers!$I$2:$I$1001)</f>
        <v>No</v>
      </c>
    </row>
    <row r="233" spans="1:16" x14ac:dyDescent="0.35">
      <c r="A233" s="2" t="s">
        <v>1795</v>
      </c>
      <c r="B233" s="5">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6"/>
        <v>8.73</v>
      </c>
      <c r="N233" t="str">
        <f>IF(orders!I233="Rob","Robusta",IF(I233="Exc","Excelsa",IF(I233="Ara","Arabica",IF(I233="Lib","Liberica"))))</f>
        <v>Liberica</v>
      </c>
      <c r="O233" t="str">
        <f t="shared" si="7"/>
        <v>Medium</v>
      </c>
      <c r="P233" t="str">
        <f>_xlfn.XLOOKUP(Orders[[#This Row],[Customer ID]],customers!$A$2:$A$1001,customers!$I$2:$I$1001)</f>
        <v>Yes</v>
      </c>
    </row>
    <row r="234" spans="1:16" x14ac:dyDescent="0.35">
      <c r="A234" s="2" t="s">
        <v>1800</v>
      </c>
      <c r="B234" s="5">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6"/>
        <v>23.774999999999999</v>
      </c>
      <c r="N234" t="str">
        <f>IF(orders!I234="Rob","Robusta",IF(I234="Exc","Excelsa",IF(I234="Ara","Arabica",IF(I234="Lib","Liberica"))))</f>
        <v>Liberica</v>
      </c>
      <c r="O234" t="str">
        <f t="shared" si="7"/>
        <v>Light</v>
      </c>
      <c r="P234" t="str">
        <f>_xlfn.XLOOKUP(Orders[[#This Row],[Customer ID]],customers!$A$2:$A$1001,customers!$I$2:$I$1001)</f>
        <v>No</v>
      </c>
    </row>
    <row r="235" spans="1:16" x14ac:dyDescent="0.35">
      <c r="A235" s="2" t="s">
        <v>1806</v>
      </c>
      <c r="B235" s="5">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6"/>
        <v>20.625</v>
      </c>
      <c r="N235" t="str">
        <f>IF(orders!I235="Rob","Robusta",IF(I235="Exc","Excelsa",IF(I235="Ara","Arabica",IF(I235="Lib","Liberica"))))</f>
        <v>Excelsa</v>
      </c>
      <c r="O235" t="str">
        <f t="shared" si="7"/>
        <v>Medium</v>
      </c>
      <c r="P235" t="str">
        <f>_xlfn.XLOOKUP(Orders[[#This Row],[Customer ID]],customers!$A$2:$A$1001,customers!$I$2:$I$1001)</f>
        <v>No</v>
      </c>
    </row>
    <row r="236" spans="1:16" x14ac:dyDescent="0.35">
      <c r="A236" s="2" t="s">
        <v>1812</v>
      </c>
      <c r="B236" s="5">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6"/>
        <v>36.454999999999998</v>
      </c>
      <c r="N236" t="str">
        <f>IF(orders!I236="Rob","Robusta",IF(I236="Exc","Excelsa",IF(I236="Ara","Arabica",IF(I236="Lib","Liberica"))))</f>
        <v>Liberica</v>
      </c>
      <c r="O236" t="str">
        <f t="shared" si="7"/>
        <v>Light</v>
      </c>
      <c r="P236" t="str">
        <f>_xlfn.XLOOKUP(Orders[[#This Row],[Customer ID]],customers!$A$2:$A$1001,customers!$I$2:$I$1001)</f>
        <v>No</v>
      </c>
    </row>
    <row r="237" spans="1:16" x14ac:dyDescent="0.35">
      <c r="A237" s="2" t="s">
        <v>1818</v>
      </c>
      <c r="B237" s="5">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6"/>
        <v>182.27499999999998</v>
      </c>
      <c r="N237" t="str">
        <f>IF(orders!I237="Rob","Robusta",IF(I237="Exc","Excelsa",IF(I237="Ara","Arabica",IF(I237="Lib","Liberica"))))</f>
        <v>Liberica</v>
      </c>
      <c r="O237" t="str">
        <f t="shared" si="7"/>
        <v>Light</v>
      </c>
      <c r="P237" t="str">
        <f>_xlfn.XLOOKUP(Orders[[#This Row],[Customer ID]],customers!$A$2:$A$1001,customers!$I$2:$I$1001)</f>
        <v>No</v>
      </c>
    </row>
    <row r="238" spans="1:16" x14ac:dyDescent="0.35">
      <c r="A238" s="2" t="s">
        <v>1822</v>
      </c>
      <c r="B238" s="5">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6"/>
        <v>89.35499999999999</v>
      </c>
      <c r="N238" t="str">
        <f>IF(orders!I238="Rob","Robusta",IF(I238="Exc","Excelsa",IF(I238="Ara","Arabica",IF(I238="Lib","Liberica"))))</f>
        <v>Liberica</v>
      </c>
      <c r="O238" t="str">
        <f t="shared" si="7"/>
        <v>Dark</v>
      </c>
      <c r="P238" t="str">
        <f>_xlfn.XLOOKUP(Orders[[#This Row],[Customer ID]],customers!$A$2:$A$1001,customers!$I$2:$I$1001)</f>
        <v>No</v>
      </c>
    </row>
    <row r="239" spans="1:16" x14ac:dyDescent="0.35">
      <c r="A239" s="2" t="s">
        <v>1828</v>
      </c>
      <c r="B239" s="5">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6"/>
        <v>3.5849999999999995</v>
      </c>
      <c r="N239" t="str">
        <f>IF(orders!I239="Rob","Robusta",IF(I239="Exc","Excelsa",IF(I239="Ara","Arabica",IF(I239="Lib","Liberica"))))</f>
        <v>Robusta</v>
      </c>
      <c r="O239" t="str">
        <f t="shared" si="7"/>
        <v>Light</v>
      </c>
      <c r="P239" t="str">
        <f>_xlfn.XLOOKUP(Orders[[#This Row],[Customer ID]],customers!$A$2:$A$1001,customers!$I$2:$I$1001)</f>
        <v>Yes</v>
      </c>
    </row>
    <row r="240" spans="1:16" x14ac:dyDescent="0.35">
      <c r="A240" s="2" t="s">
        <v>1833</v>
      </c>
      <c r="B240" s="5">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6"/>
        <v>45.769999999999996</v>
      </c>
      <c r="N240" t="str">
        <f>IF(orders!I240="Rob","Robusta",IF(I240="Exc","Excelsa",IF(I240="Ara","Arabica",IF(I240="Lib","Liberica"))))</f>
        <v>Robusta</v>
      </c>
      <c r="O240" t="str">
        <f t="shared" si="7"/>
        <v>Medium</v>
      </c>
      <c r="P240" t="str">
        <f>_xlfn.XLOOKUP(Orders[[#This Row],[Customer ID]],customers!$A$2:$A$1001,customers!$I$2:$I$1001)</f>
        <v>Yes</v>
      </c>
    </row>
    <row r="241" spans="1:16" x14ac:dyDescent="0.35">
      <c r="A241" s="2" t="s">
        <v>1839</v>
      </c>
      <c r="B241" s="5">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6"/>
        <v>59.4</v>
      </c>
      <c r="N241" t="str">
        <f>IF(orders!I241="Rob","Robusta",IF(I241="Exc","Excelsa",IF(I241="Ara","Arabica",IF(I241="Lib","Liberica"))))</f>
        <v>Excelsa</v>
      </c>
      <c r="O241" t="str">
        <f t="shared" si="7"/>
        <v>Light</v>
      </c>
      <c r="P241" t="str">
        <f>_xlfn.XLOOKUP(Orders[[#This Row],[Customer ID]],customers!$A$2:$A$1001,customers!$I$2:$I$1001)</f>
        <v>No</v>
      </c>
    </row>
    <row r="242" spans="1:16" x14ac:dyDescent="0.35">
      <c r="A242" s="2" t="s">
        <v>1845</v>
      </c>
      <c r="B242" s="5">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6"/>
        <v>155.24999999999997</v>
      </c>
      <c r="N242" t="str">
        <f>IF(orders!I242="Rob","Robusta",IF(I242="Exc","Excelsa",IF(I242="Ara","Arabica",IF(I242="Lib","Liberica"))))</f>
        <v>Arabica</v>
      </c>
      <c r="O242" t="str">
        <f t="shared" si="7"/>
        <v>Medium</v>
      </c>
      <c r="P242" t="str">
        <f>_xlfn.XLOOKUP(Orders[[#This Row],[Customer ID]],customers!$A$2:$A$1001,customers!$I$2:$I$1001)</f>
        <v>Yes</v>
      </c>
    </row>
    <row r="243" spans="1:16" x14ac:dyDescent="0.35">
      <c r="A243" s="2" t="s">
        <v>1849</v>
      </c>
      <c r="B243" s="5">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6"/>
        <v>45.769999999999996</v>
      </c>
      <c r="N243" t="str">
        <f>IF(orders!I243="Rob","Robusta",IF(I243="Exc","Excelsa",IF(I243="Ara","Arabica",IF(I243="Lib","Liberica"))))</f>
        <v>Robusta</v>
      </c>
      <c r="O243" t="str">
        <f t="shared" si="7"/>
        <v>Medium</v>
      </c>
      <c r="P243" t="str">
        <f>_xlfn.XLOOKUP(Orders[[#This Row],[Customer ID]],customers!$A$2:$A$1001,customers!$I$2:$I$1001)</f>
        <v>No</v>
      </c>
    </row>
    <row r="244" spans="1:16" x14ac:dyDescent="0.35">
      <c r="A244" s="2" t="s">
        <v>1854</v>
      </c>
      <c r="B244" s="5">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6"/>
        <v>36.450000000000003</v>
      </c>
      <c r="N244" t="str">
        <f>IF(orders!I244="Rob","Robusta",IF(I244="Exc","Excelsa",IF(I244="Ara","Arabica",IF(I244="Lib","Liberica"))))</f>
        <v>Excelsa</v>
      </c>
      <c r="O244" t="str">
        <f t="shared" si="7"/>
        <v>Dark</v>
      </c>
      <c r="P244" t="str">
        <f>_xlfn.XLOOKUP(Orders[[#This Row],[Customer ID]],customers!$A$2:$A$1001,customers!$I$2:$I$1001)</f>
        <v>Yes</v>
      </c>
    </row>
    <row r="245" spans="1:16" x14ac:dyDescent="0.35">
      <c r="A245" s="2" t="s">
        <v>1860</v>
      </c>
      <c r="B245" s="5">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6"/>
        <v>29.16</v>
      </c>
      <c r="N245" t="str">
        <f>IF(orders!I245="Rob","Robusta",IF(I245="Exc","Excelsa",IF(I245="Ara","Arabica",IF(I245="Lib","Liberica"))))</f>
        <v>Excelsa</v>
      </c>
      <c r="O245" t="str">
        <f t="shared" si="7"/>
        <v>Dark</v>
      </c>
      <c r="P245" t="str">
        <f>_xlfn.XLOOKUP(Orders[[#This Row],[Customer ID]],customers!$A$2:$A$1001,customers!$I$2:$I$1001)</f>
        <v>Yes</v>
      </c>
    </row>
    <row r="246" spans="1:16" x14ac:dyDescent="0.35">
      <c r="A246" s="2" t="s">
        <v>1866</v>
      </c>
      <c r="B246" s="5">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6"/>
        <v>133.85999999999999</v>
      </c>
      <c r="N246" t="str">
        <f>IF(orders!I246="Rob","Robusta",IF(I246="Exc","Excelsa",IF(I246="Ara","Arabica",IF(I246="Lib","Liberica"))))</f>
        <v>Liberica</v>
      </c>
      <c r="O246" t="str">
        <f t="shared" si="7"/>
        <v>Medium</v>
      </c>
      <c r="P246" t="str">
        <f>_xlfn.XLOOKUP(Orders[[#This Row],[Customer ID]],customers!$A$2:$A$1001,customers!$I$2:$I$1001)</f>
        <v>No</v>
      </c>
    </row>
    <row r="247" spans="1:16" x14ac:dyDescent="0.35">
      <c r="A247" s="2" t="s">
        <v>1872</v>
      </c>
      <c r="B247" s="5">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6"/>
        <v>23.774999999999999</v>
      </c>
      <c r="N247" t="str">
        <f>IF(orders!I247="Rob","Robusta",IF(I247="Exc","Excelsa",IF(I247="Ara","Arabica",IF(I247="Lib","Liberica"))))</f>
        <v>Liberica</v>
      </c>
      <c r="O247" t="str">
        <f t="shared" si="7"/>
        <v>Light</v>
      </c>
      <c r="P247" t="str">
        <f>_xlfn.XLOOKUP(Orders[[#This Row],[Customer ID]],customers!$A$2:$A$1001,customers!$I$2:$I$1001)</f>
        <v>Yes</v>
      </c>
    </row>
    <row r="248" spans="1:16" x14ac:dyDescent="0.35">
      <c r="A248" s="2" t="s">
        <v>1878</v>
      </c>
      <c r="B248" s="5">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6"/>
        <v>38.849999999999994</v>
      </c>
      <c r="N248" t="str">
        <f>IF(orders!I248="Rob","Robusta",IF(I248="Exc","Excelsa",IF(I248="Ara","Arabica",IF(I248="Lib","Liberica"))))</f>
        <v>Liberica</v>
      </c>
      <c r="O248" t="str">
        <f t="shared" si="7"/>
        <v>Dark</v>
      </c>
      <c r="P248" t="str">
        <f>_xlfn.XLOOKUP(Orders[[#This Row],[Customer ID]],customers!$A$2:$A$1001,customers!$I$2:$I$1001)</f>
        <v>No</v>
      </c>
    </row>
    <row r="249" spans="1:16" x14ac:dyDescent="0.35">
      <c r="A249" s="2" t="s">
        <v>1884</v>
      </c>
      <c r="B249" s="5">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6"/>
        <v>21.509999999999998</v>
      </c>
      <c r="N249" t="str">
        <f>IF(orders!I249="Rob","Robusta",IF(I249="Exc","Excelsa",IF(I249="Ara","Arabica",IF(I249="Lib","Liberica"))))</f>
        <v>Robusta</v>
      </c>
      <c r="O249" t="str">
        <f t="shared" si="7"/>
        <v>Light</v>
      </c>
      <c r="P249" t="str">
        <f>_xlfn.XLOOKUP(Orders[[#This Row],[Customer ID]],customers!$A$2:$A$1001,customers!$I$2:$I$1001)</f>
        <v>Yes</v>
      </c>
    </row>
    <row r="250" spans="1:16" x14ac:dyDescent="0.35">
      <c r="A250" s="2" t="s">
        <v>1889</v>
      </c>
      <c r="B250" s="5">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6"/>
        <v>9.9499999999999993</v>
      </c>
      <c r="N250" t="str">
        <f>IF(orders!I250="Rob","Robusta",IF(I250="Exc","Excelsa",IF(I250="Ara","Arabica",IF(I250="Lib","Liberica"))))</f>
        <v>Arabica</v>
      </c>
      <c r="O250" t="str">
        <f t="shared" si="7"/>
        <v>Dark</v>
      </c>
      <c r="P250" t="str">
        <f>_xlfn.XLOOKUP(Orders[[#This Row],[Customer ID]],customers!$A$2:$A$1001,customers!$I$2:$I$1001)</f>
        <v>Yes</v>
      </c>
    </row>
    <row r="251" spans="1:16" x14ac:dyDescent="0.35">
      <c r="A251" s="2" t="s">
        <v>1895</v>
      </c>
      <c r="B251" s="5">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6"/>
        <v>15.85</v>
      </c>
      <c r="N251" t="str">
        <f>IF(orders!I251="Rob","Robusta",IF(I251="Exc","Excelsa",IF(I251="Ara","Arabica",IF(I251="Lib","Liberica"))))</f>
        <v>Liberica</v>
      </c>
      <c r="O251" t="str">
        <f t="shared" si="7"/>
        <v>Light</v>
      </c>
      <c r="P251" t="str">
        <f>_xlfn.XLOOKUP(Orders[[#This Row],[Customer ID]],customers!$A$2:$A$1001,customers!$I$2:$I$1001)</f>
        <v>Yes</v>
      </c>
    </row>
    <row r="252" spans="1:16" x14ac:dyDescent="0.35">
      <c r="A252" s="2" t="s">
        <v>1900</v>
      </c>
      <c r="B252" s="5">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6"/>
        <v>2.9849999999999999</v>
      </c>
      <c r="N252" t="str">
        <f>IF(orders!I252="Rob","Robusta",IF(I252="Exc","Excelsa",IF(I252="Ara","Arabica",IF(I252="Lib","Liberica"))))</f>
        <v>Robusta</v>
      </c>
      <c r="O252" t="str">
        <f t="shared" si="7"/>
        <v>Medium</v>
      </c>
      <c r="P252" t="str">
        <f>_xlfn.XLOOKUP(Orders[[#This Row],[Customer ID]],customers!$A$2:$A$1001,customers!$I$2:$I$1001)</f>
        <v>Yes</v>
      </c>
    </row>
    <row r="253" spans="1:16" x14ac:dyDescent="0.35">
      <c r="A253" s="2" t="s">
        <v>1906</v>
      </c>
      <c r="B253" s="5">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6"/>
        <v>68.75</v>
      </c>
      <c r="N253" t="str">
        <f>IF(orders!I253="Rob","Robusta",IF(I253="Exc","Excelsa",IF(I253="Ara","Arabica",IF(I253="Lib","Liberica"))))</f>
        <v>Excelsa</v>
      </c>
      <c r="O253" t="str">
        <f t="shared" si="7"/>
        <v>Medium</v>
      </c>
      <c r="P253" t="str">
        <f>_xlfn.XLOOKUP(Orders[[#This Row],[Customer ID]],customers!$A$2:$A$1001,customers!$I$2:$I$1001)</f>
        <v>Yes</v>
      </c>
    </row>
    <row r="254" spans="1:16" x14ac:dyDescent="0.35">
      <c r="A254" s="2" t="s">
        <v>1912</v>
      </c>
      <c r="B254" s="5">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6"/>
        <v>29.849999999999998</v>
      </c>
      <c r="N254" t="str">
        <f>IF(orders!I254="Rob","Robusta",IF(I254="Exc","Excelsa",IF(I254="Ara","Arabica",IF(I254="Lib","Liberica"))))</f>
        <v>Arabica</v>
      </c>
      <c r="O254" t="str">
        <f t="shared" si="7"/>
        <v>Dark</v>
      </c>
      <c r="P254" t="str">
        <f>_xlfn.XLOOKUP(Orders[[#This Row],[Customer ID]],customers!$A$2:$A$1001,customers!$I$2:$I$1001)</f>
        <v>No</v>
      </c>
    </row>
    <row r="255" spans="1:16" x14ac:dyDescent="0.35">
      <c r="A255" s="2" t="s">
        <v>1917</v>
      </c>
      <c r="B255" s="5">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6"/>
        <v>58.2</v>
      </c>
      <c r="N255" t="str">
        <f>IF(orders!I255="Rob","Robusta",IF(I255="Exc","Excelsa",IF(I255="Ara","Arabica",IF(I255="Lib","Liberica"))))</f>
        <v>Liberica</v>
      </c>
      <c r="O255" t="str">
        <f t="shared" si="7"/>
        <v>Medium</v>
      </c>
      <c r="P255" t="str">
        <f>_xlfn.XLOOKUP(Orders[[#This Row],[Customer ID]],customers!$A$2:$A$1001,customers!$I$2:$I$1001)</f>
        <v>No</v>
      </c>
    </row>
    <row r="256" spans="1:16" x14ac:dyDescent="0.35">
      <c r="A256" s="2" t="s">
        <v>1923</v>
      </c>
      <c r="B256" s="5">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6"/>
        <v>28.679999999999996</v>
      </c>
      <c r="N256" t="str">
        <f>IF(orders!I256="Rob","Robusta",IF(I256="Exc","Excelsa",IF(I256="Ara","Arabica",IF(I256="Lib","Liberica"))))</f>
        <v>Robusta</v>
      </c>
      <c r="O256" t="str">
        <f t="shared" si="7"/>
        <v>Light</v>
      </c>
      <c r="P256" t="str">
        <f>_xlfn.XLOOKUP(Orders[[#This Row],[Customer ID]],customers!$A$2:$A$1001,customers!$I$2:$I$1001)</f>
        <v>No</v>
      </c>
    </row>
    <row r="257" spans="1:16" x14ac:dyDescent="0.35">
      <c r="A257" s="2" t="s">
        <v>1928</v>
      </c>
      <c r="B257" s="5">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6"/>
        <v>21.509999999999998</v>
      </c>
      <c r="N257" t="str">
        <f>IF(orders!I257="Rob","Robusta",IF(I257="Exc","Excelsa",IF(I257="Ara","Arabica",IF(I257="Lib","Liberica"))))</f>
        <v>Robusta</v>
      </c>
      <c r="O257" t="str">
        <f t="shared" si="7"/>
        <v>Light</v>
      </c>
      <c r="P257" t="str">
        <f>_xlfn.XLOOKUP(Orders[[#This Row],[Customer ID]],customers!$A$2:$A$1001,customers!$I$2:$I$1001)</f>
        <v>No</v>
      </c>
    </row>
    <row r="258" spans="1:16" x14ac:dyDescent="0.35">
      <c r="A258" s="2" t="s">
        <v>1934</v>
      </c>
      <c r="B258" s="5">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6"/>
        <v>17.46</v>
      </c>
      <c r="N258" t="str">
        <f>IF(orders!I258="Rob","Robusta",IF(I258="Exc","Excelsa",IF(I258="Ara","Arabica",IF(I258="Lib","Liberica"))))</f>
        <v>Liberica</v>
      </c>
      <c r="O258" t="str">
        <f t="shared" si="7"/>
        <v>Medium</v>
      </c>
      <c r="P258" t="str">
        <f>_xlfn.XLOOKUP(Orders[[#This Row],[Customer ID]],customers!$A$2:$A$1001,customers!$I$2:$I$1001)</f>
        <v>Yes</v>
      </c>
    </row>
    <row r="259" spans="1:16" x14ac:dyDescent="0.35">
      <c r="A259" s="2" t="s">
        <v>1940</v>
      </c>
      <c r="B259" s="5">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8">L259*E259</f>
        <v>27.945</v>
      </c>
      <c r="N259" t="str">
        <f>IF(orders!I259="Rob","Robusta",IF(I259="Exc","Excelsa",IF(I259="Ara","Arabica",IF(I259="Lib","Liberica"))))</f>
        <v>Excelsa</v>
      </c>
      <c r="O259" t="str">
        <f t="shared" ref="O259:O322" si="9">IF(J259="M","Medium",IF(J259="L","Light",IF(J259="D","Dark")))</f>
        <v>Dark</v>
      </c>
      <c r="P259" t="str">
        <f>_xlfn.XLOOKUP(Orders[[#This Row],[Customer ID]],customers!$A$2:$A$1001,customers!$I$2:$I$1001)</f>
        <v>Yes</v>
      </c>
    </row>
    <row r="260" spans="1:16" x14ac:dyDescent="0.35">
      <c r="A260" s="2" t="s">
        <v>1946</v>
      </c>
      <c r="B260" s="5">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8"/>
        <v>139.72499999999999</v>
      </c>
      <c r="N260" t="str">
        <f>IF(orders!I260="Rob","Robusta",IF(I260="Exc","Excelsa",IF(I260="Ara","Arabica",IF(I260="Lib","Liberica"))))</f>
        <v>Excelsa</v>
      </c>
      <c r="O260" t="str">
        <f t="shared" si="9"/>
        <v>Dark</v>
      </c>
      <c r="P260" t="str">
        <f>_xlfn.XLOOKUP(Orders[[#This Row],[Customer ID]],customers!$A$2:$A$1001,customers!$I$2:$I$1001)</f>
        <v>No</v>
      </c>
    </row>
    <row r="261" spans="1:16" x14ac:dyDescent="0.35">
      <c r="A261" s="2" t="s">
        <v>1952</v>
      </c>
      <c r="B261" s="5">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8"/>
        <v>5.97</v>
      </c>
      <c r="N261" t="str">
        <f>IF(orders!I261="Rob","Robusta",IF(I261="Exc","Excelsa",IF(I261="Ara","Arabica",IF(I261="Lib","Liberica"))))</f>
        <v>Robusta</v>
      </c>
      <c r="O261" t="str">
        <f t="shared" si="9"/>
        <v>Medium</v>
      </c>
      <c r="P261" t="str">
        <f>_xlfn.XLOOKUP(Orders[[#This Row],[Customer ID]],customers!$A$2:$A$1001,customers!$I$2:$I$1001)</f>
        <v>No</v>
      </c>
    </row>
    <row r="262" spans="1:16" x14ac:dyDescent="0.35">
      <c r="A262" s="2" t="s">
        <v>1958</v>
      </c>
      <c r="B262" s="5">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8"/>
        <v>27.484999999999996</v>
      </c>
      <c r="N262" t="str">
        <f>IF(orders!I262="Rob","Robusta",IF(I262="Exc","Excelsa",IF(I262="Ara","Arabica",IF(I262="Lib","Liberica"))))</f>
        <v>Robusta</v>
      </c>
      <c r="O262" t="str">
        <f t="shared" si="9"/>
        <v>Light</v>
      </c>
      <c r="P262" t="str">
        <f>_xlfn.XLOOKUP(Orders[[#This Row],[Customer ID]],customers!$A$2:$A$1001,customers!$I$2:$I$1001)</f>
        <v>Yes</v>
      </c>
    </row>
    <row r="263" spans="1:16" x14ac:dyDescent="0.35">
      <c r="A263" s="2" t="s">
        <v>1963</v>
      </c>
      <c r="B263" s="5">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8"/>
        <v>59.75</v>
      </c>
      <c r="N263" t="str">
        <f>IF(orders!I263="Rob","Robusta",IF(I263="Exc","Excelsa",IF(I263="Ara","Arabica",IF(I263="Lib","Liberica"))))</f>
        <v>Robusta</v>
      </c>
      <c r="O263" t="str">
        <f t="shared" si="9"/>
        <v>Light</v>
      </c>
      <c r="P263" t="str">
        <f>_xlfn.XLOOKUP(Orders[[#This Row],[Customer ID]],customers!$A$2:$A$1001,customers!$I$2:$I$1001)</f>
        <v>Yes</v>
      </c>
    </row>
    <row r="264" spans="1:16" x14ac:dyDescent="0.35">
      <c r="A264" s="2" t="s">
        <v>1969</v>
      </c>
      <c r="B264" s="5">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8"/>
        <v>41.25</v>
      </c>
      <c r="N264" t="str">
        <f>IF(orders!I264="Rob","Robusta",IF(I264="Exc","Excelsa",IF(I264="Ara","Arabica",IF(I264="Lib","Liberica"))))</f>
        <v>Excelsa</v>
      </c>
      <c r="O264" t="str">
        <f t="shared" si="9"/>
        <v>Medium</v>
      </c>
      <c r="P264" t="str">
        <f>_xlfn.XLOOKUP(Orders[[#This Row],[Customer ID]],customers!$A$2:$A$1001,customers!$I$2:$I$1001)</f>
        <v>No</v>
      </c>
    </row>
    <row r="265" spans="1:16" x14ac:dyDescent="0.35">
      <c r="A265" s="2" t="s">
        <v>1975</v>
      </c>
      <c r="B265" s="5">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8"/>
        <v>133.85999999999999</v>
      </c>
      <c r="N265" t="str">
        <f>IF(orders!I265="Rob","Robusta",IF(I265="Exc","Excelsa",IF(I265="Ara","Arabica",IF(I265="Lib","Liberica"))))</f>
        <v>Liberica</v>
      </c>
      <c r="O265" t="str">
        <f t="shared" si="9"/>
        <v>Medium</v>
      </c>
      <c r="P265" t="str">
        <f>_xlfn.XLOOKUP(Orders[[#This Row],[Customer ID]],customers!$A$2:$A$1001,customers!$I$2:$I$1001)</f>
        <v>No</v>
      </c>
    </row>
    <row r="266" spans="1:16" x14ac:dyDescent="0.35">
      <c r="A266" s="2" t="s">
        <v>1980</v>
      </c>
      <c r="B266" s="5">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8"/>
        <v>59.75</v>
      </c>
      <c r="N266" t="str">
        <f>IF(orders!I266="Rob","Robusta",IF(I266="Exc","Excelsa",IF(I266="Ara","Arabica",IF(I266="Lib","Liberica"))))</f>
        <v>Robusta</v>
      </c>
      <c r="O266" t="str">
        <f t="shared" si="9"/>
        <v>Light</v>
      </c>
      <c r="P266" t="str">
        <f>_xlfn.XLOOKUP(Orders[[#This Row],[Customer ID]],customers!$A$2:$A$1001,customers!$I$2:$I$1001)</f>
        <v>Yes</v>
      </c>
    </row>
    <row r="267" spans="1:16" x14ac:dyDescent="0.35">
      <c r="A267" s="2" t="s">
        <v>1986</v>
      </c>
      <c r="B267" s="5">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8"/>
        <v>5.97</v>
      </c>
      <c r="N267" t="str">
        <f>IF(orders!I267="Rob","Robusta",IF(I267="Exc","Excelsa",IF(I267="Ara","Arabica",IF(I267="Lib","Liberica"))))</f>
        <v>Arabica</v>
      </c>
      <c r="O267" t="str">
        <f t="shared" si="9"/>
        <v>Dark</v>
      </c>
      <c r="P267" t="str">
        <f>_xlfn.XLOOKUP(Orders[[#This Row],[Customer ID]],customers!$A$2:$A$1001,customers!$I$2:$I$1001)</f>
        <v>Yes</v>
      </c>
    </row>
    <row r="268" spans="1:16" x14ac:dyDescent="0.35">
      <c r="A268" s="2" t="s">
        <v>1992</v>
      </c>
      <c r="B268" s="5">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8"/>
        <v>24.3</v>
      </c>
      <c r="N268" t="str">
        <f>IF(orders!I268="Rob","Robusta",IF(I268="Exc","Excelsa",IF(I268="Ara","Arabica",IF(I268="Lib","Liberica"))))</f>
        <v>Excelsa</v>
      </c>
      <c r="O268" t="str">
        <f t="shared" si="9"/>
        <v>Dark</v>
      </c>
      <c r="P268" t="str">
        <f>_xlfn.XLOOKUP(Orders[[#This Row],[Customer ID]],customers!$A$2:$A$1001,customers!$I$2:$I$1001)</f>
        <v>No</v>
      </c>
    </row>
    <row r="269" spans="1:16" x14ac:dyDescent="0.35">
      <c r="A269" s="2" t="s">
        <v>1998</v>
      </c>
      <c r="B269" s="5">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8"/>
        <v>21.87</v>
      </c>
      <c r="N269" t="str">
        <f>IF(orders!I269="Rob","Robusta",IF(I269="Exc","Excelsa",IF(I269="Ara","Arabica",IF(I269="Lib","Liberica"))))</f>
        <v>Excelsa</v>
      </c>
      <c r="O269" t="str">
        <f t="shared" si="9"/>
        <v>Dark</v>
      </c>
      <c r="P269" t="str">
        <f>_xlfn.XLOOKUP(Orders[[#This Row],[Customer ID]],customers!$A$2:$A$1001,customers!$I$2:$I$1001)</f>
        <v>Yes</v>
      </c>
    </row>
    <row r="270" spans="1:16" x14ac:dyDescent="0.35">
      <c r="A270" s="2" t="s">
        <v>2004</v>
      </c>
      <c r="B270" s="5">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8"/>
        <v>19.899999999999999</v>
      </c>
      <c r="N270" t="str">
        <f>IF(orders!I270="Rob","Robusta",IF(I270="Exc","Excelsa",IF(I270="Ara","Arabica",IF(I270="Lib","Liberica"))))</f>
        <v>Arabica</v>
      </c>
      <c r="O270" t="str">
        <f t="shared" si="9"/>
        <v>Dark</v>
      </c>
      <c r="P270" t="str">
        <f>_xlfn.XLOOKUP(Orders[[#This Row],[Customer ID]],customers!$A$2:$A$1001,customers!$I$2:$I$1001)</f>
        <v>Yes</v>
      </c>
    </row>
    <row r="271" spans="1:16" x14ac:dyDescent="0.35">
      <c r="A271" s="2" t="s">
        <v>2009</v>
      </c>
      <c r="B271" s="5">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8"/>
        <v>5.97</v>
      </c>
      <c r="N271" t="str">
        <f>IF(orders!I271="Rob","Robusta",IF(I271="Exc","Excelsa",IF(I271="Ara","Arabica",IF(I271="Lib","Liberica"))))</f>
        <v>Arabica</v>
      </c>
      <c r="O271" t="str">
        <f t="shared" si="9"/>
        <v>Dark</v>
      </c>
      <c r="P271" t="str">
        <f>_xlfn.XLOOKUP(Orders[[#This Row],[Customer ID]],customers!$A$2:$A$1001,customers!$I$2:$I$1001)</f>
        <v>No</v>
      </c>
    </row>
    <row r="272" spans="1:16" x14ac:dyDescent="0.35">
      <c r="A272" s="2" t="s">
        <v>2015</v>
      </c>
      <c r="B272" s="5">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8"/>
        <v>7.29</v>
      </c>
      <c r="N272" t="str">
        <f>IF(orders!I272="Rob","Robusta",IF(I272="Exc","Excelsa",IF(I272="Ara","Arabica",IF(I272="Lib","Liberica"))))</f>
        <v>Excelsa</v>
      </c>
      <c r="O272" t="str">
        <f t="shared" si="9"/>
        <v>Dark</v>
      </c>
      <c r="P272" t="str">
        <f>_xlfn.XLOOKUP(Orders[[#This Row],[Customer ID]],customers!$A$2:$A$1001,customers!$I$2:$I$1001)</f>
        <v>Yes</v>
      </c>
    </row>
    <row r="273" spans="1:16" x14ac:dyDescent="0.35">
      <c r="A273" s="2" t="s">
        <v>2019</v>
      </c>
      <c r="B273" s="5">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8"/>
        <v>11.94</v>
      </c>
      <c r="N273" t="str">
        <f>IF(orders!I273="Rob","Robusta",IF(I273="Exc","Excelsa",IF(I273="Ara","Arabica",IF(I273="Lib","Liberica"))))</f>
        <v>Arabica</v>
      </c>
      <c r="O273" t="str">
        <f t="shared" si="9"/>
        <v>Dark</v>
      </c>
      <c r="P273" t="str">
        <f>_xlfn.XLOOKUP(Orders[[#This Row],[Customer ID]],customers!$A$2:$A$1001,customers!$I$2:$I$1001)</f>
        <v>Yes</v>
      </c>
    </row>
    <row r="274" spans="1:16" x14ac:dyDescent="0.35">
      <c r="A274" s="2" t="s">
        <v>2025</v>
      </c>
      <c r="B274" s="5">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8"/>
        <v>71.699999999999989</v>
      </c>
      <c r="N274" t="str">
        <f>IF(orders!I274="Rob","Robusta",IF(I274="Exc","Excelsa",IF(I274="Ara","Arabica",IF(I274="Lib","Liberica"))))</f>
        <v>Robusta</v>
      </c>
      <c r="O274" t="str">
        <f t="shared" si="9"/>
        <v>Light</v>
      </c>
      <c r="P274" t="str">
        <f>_xlfn.XLOOKUP(Orders[[#This Row],[Customer ID]],customers!$A$2:$A$1001,customers!$I$2:$I$1001)</f>
        <v>Yes</v>
      </c>
    </row>
    <row r="275" spans="1:16" x14ac:dyDescent="0.35">
      <c r="A275" s="2" t="s">
        <v>2032</v>
      </c>
      <c r="B275" s="5">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8"/>
        <v>7.77</v>
      </c>
      <c r="N275" t="str">
        <f>IF(orders!I275="Rob","Robusta",IF(I275="Exc","Excelsa",IF(I275="Ara","Arabica",IF(I275="Lib","Liberica"))))</f>
        <v>Arabica</v>
      </c>
      <c r="O275" t="str">
        <f t="shared" si="9"/>
        <v>Light</v>
      </c>
      <c r="P275" t="str">
        <f>_xlfn.XLOOKUP(Orders[[#This Row],[Customer ID]],customers!$A$2:$A$1001,customers!$I$2:$I$1001)</f>
        <v>No</v>
      </c>
    </row>
    <row r="276" spans="1:16" x14ac:dyDescent="0.35">
      <c r="A276" s="2" t="s">
        <v>2038</v>
      </c>
      <c r="B276" s="5">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8"/>
        <v>25.874999999999996</v>
      </c>
      <c r="N276" t="str">
        <f>IF(orders!I276="Rob","Robusta",IF(I276="Exc","Excelsa",IF(I276="Ara","Arabica",IF(I276="Lib","Liberica"))))</f>
        <v>Arabica</v>
      </c>
      <c r="O276" t="str">
        <f t="shared" si="9"/>
        <v>Medium</v>
      </c>
      <c r="P276" t="str">
        <f>_xlfn.XLOOKUP(Orders[[#This Row],[Customer ID]],customers!$A$2:$A$1001,customers!$I$2:$I$1001)</f>
        <v>No</v>
      </c>
    </row>
    <row r="277" spans="1:16" x14ac:dyDescent="0.35">
      <c r="A277" s="2" t="s">
        <v>2044</v>
      </c>
      <c r="B277" s="5">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8"/>
        <v>204.92999999999995</v>
      </c>
      <c r="N277" t="str">
        <f>IF(orders!I277="Rob","Robusta",IF(I277="Exc","Excelsa",IF(I277="Ara","Arabica",IF(I277="Lib","Liberica"))))</f>
        <v>Excelsa</v>
      </c>
      <c r="O277" t="str">
        <f t="shared" si="9"/>
        <v>Light</v>
      </c>
      <c r="P277" t="str">
        <f>_xlfn.XLOOKUP(Orders[[#This Row],[Customer ID]],customers!$A$2:$A$1001,customers!$I$2:$I$1001)</f>
        <v>No</v>
      </c>
    </row>
    <row r="278" spans="1:16" x14ac:dyDescent="0.35">
      <c r="A278" s="2" t="s">
        <v>2050</v>
      </c>
      <c r="B278" s="5">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8"/>
        <v>109.93999999999998</v>
      </c>
      <c r="N278" t="str">
        <f>IF(orders!I278="Rob","Robusta",IF(I278="Exc","Excelsa",IF(I278="Ara","Arabica",IF(I278="Lib","Liberica"))))</f>
        <v>Robusta</v>
      </c>
      <c r="O278" t="str">
        <f t="shared" si="9"/>
        <v>Light</v>
      </c>
      <c r="P278" t="str">
        <f>_xlfn.XLOOKUP(Orders[[#This Row],[Customer ID]],customers!$A$2:$A$1001,customers!$I$2:$I$1001)</f>
        <v>Yes</v>
      </c>
    </row>
    <row r="279" spans="1:16" x14ac:dyDescent="0.35">
      <c r="A279" s="2" t="s">
        <v>2056</v>
      </c>
      <c r="B279" s="5">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8"/>
        <v>89.1</v>
      </c>
      <c r="N279" t="str">
        <f>IF(orders!I279="Rob","Robusta",IF(I279="Exc","Excelsa",IF(I279="Ara","Arabica",IF(I279="Lib","Liberica"))))</f>
        <v>Excelsa</v>
      </c>
      <c r="O279" t="str">
        <f t="shared" si="9"/>
        <v>Light</v>
      </c>
      <c r="P279" t="str">
        <f>_xlfn.XLOOKUP(Orders[[#This Row],[Customer ID]],customers!$A$2:$A$1001,customers!$I$2:$I$1001)</f>
        <v>No</v>
      </c>
    </row>
    <row r="280" spans="1:16" x14ac:dyDescent="0.35">
      <c r="A280" s="2" t="s">
        <v>2062</v>
      </c>
      <c r="B280" s="5">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8"/>
        <v>7.77</v>
      </c>
      <c r="N280" t="str">
        <f>IF(orders!I280="Rob","Robusta",IF(I280="Exc","Excelsa",IF(I280="Ara","Arabica",IF(I280="Lib","Liberica"))))</f>
        <v>Arabica</v>
      </c>
      <c r="O280" t="str">
        <f t="shared" si="9"/>
        <v>Light</v>
      </c>
      <c r="P280" t="str">
        <f>_xlfn.XLOOKUP(Orders[[#This Row],[Customer ID]],customers!$A$2:$A$1001,customers!$I$2:$I$1001)</f>
        <v>Yes</v>
      </c>
    </row>
    <row r="281" spans="1:16" x14ac:dyDescent="0.35">
      <c r="A281" s="2" t="s">
        <v>2068</v>
      </c>
      <c r="B281" s="5">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8"/>
        <v>33.464999999999996</v>
      </c>
      <c r="N281" t="str">
        <f>IF(orders!I281="Rob","Robusta",IF(I281="Exc","Excelsa",IF(I281="Ara","Arabica",IF(I281="Lib","Liberica"))))</f>
        <v>Liberica</v>
      </c>
      <c r="O281" t="str">
        <f t="shared" si="9"/>
        <v>Medium</v>
      </c>
      <c r="P281" t="str">
        <f>_xlfn.XLOOKUP(Orders[[#This Row],[Customer ID]],customers!$A$2:$A$1001,customers!$I$2:$I$1001)</f>
        <v>Yes</v>
      </c>
    </row>
    <row r="282" spans="1:16" x14ac:dyDescent="0.35">
      <c r="A282" s="2" t="s">
        <v>2074</v>
      </c>
      <c r="B282" s="5">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8"/>
        <v>41.25</v>
      </c>
      <c r="N282" t="str">
        <f>IF(orders!I282="Rob","Robusta",IF(I282="Exc","Excelsa",IF(I282="Ara","Arabica",IF(I282="Lib","Liberica"))))</f>
        <v>Excelsa</v>
      </c>
      <c r="O282" t="str">
        <f t="shared" si="9"/>
        <v>Medium</v>
      </c>
      <c r="P282" t="str">
        <f>_xlfn.XLOOKUP(Orders[[#This Row],[Customer ID]],customers!$A$2:$A$1001,customers!$I$2:$I$1001)</f>
        <v>Yes</v>
      </c>
    </row>
    <row r="283" spans="1:16" x14ac:dyDescent="0.35">
      <c r="A283" s="2" t="s">
        <v>2079</v>
      </c>
      <c r="B283" s="5">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8"/>
        <v>59.4</v>
      </c>
      <c r="N283" t="str">
        <f>IF(orders!I283="Rob","Robusta",IF(I283="Exc","Excelsa",IF(I283="Ara","Arabica",IF(I283="Lib","Liberica"))))</f>
        <v>Excelsa</v>
      </c>
      <c r="O283" t="str">
        <f t="shared" si="9"/>
        <v>Light</v>
      </c>
      <c r="P283" t="str">
        <f>_xlfn.XLOOKUP(Orders[[#This Row],[Customer ID]],customers!$A$2:$A$1001,customers!$I$2:$I$1001)</f>
        <v>Yes</v>
      </c>
    </row>
    <row r="284" spans="1:16" x14ac:dyDescent="0.35">
      <c r="A284" s="2" t="s">
        <v>2085</v>
      </c>
      <c r="B284" s="5">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8"/>
        <v>7.77</v>
      </c>
      <c r="N284" t="str">
        <f>IF(orders!I284="Rob","Robusta",IF(I284="Exc","Excelsa",IF(I284="Ara","Arabica",IF(I284="Lib","Liberica"))))</f>
        <v>Arabica</v>
      </c>
      <c r="O284" t="str">
        <f t="shared" si="9"/>
        <v>Light</v>
      </c>
      <c r="P284" t="str">
        <f>_xlfn.XLOOKUP(Orders[[#This Row],[Customer ID]],customers!$A$2:$A$1001,customers!$I$2:$I$1001)</f>
        <v>No</v>
      </c>
    </row>
    <row r="285" spans="1:16" x14ac:dyDescent="0.35">
      <c r="A285" s="2" t="s">
        <v>2091</v>
      </c>
      <c r="B285" s="5">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8"/>
        <v>5.3699999999999992</v>
      </c>
      <c r="N285" t="str">
        <f>IF(orders!I285="Rob","Robusta",IF(I285="Exc","Excelsa",IF(I285="Ara","Arabica",IF(I285="Lib","Liberica"))))</f>
        <v>Robusta</v>
      </c>
      <c r="O285" t="str">
        <f t="shared" si="9"/>
        <v>Dark</v>
      </c>
      <c r="P285" t="str">
        <f>_xlfn.XLOOKUP(Orders[[#This Row],[Customer ID]],customers!$A$2:$A$1001,customers!$I$2:$I$1001)</f>
        <v>Yes</v>
      </c>
    </row>
    <row r="286" spans="1:16" x14ac:dyDescent="0.35">
      <c r="A286" s="2" t="s">
        <v>2097</v>
      </c>
      <c r="B286" s="5">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8"/>
        <v>94.874999999999986</v>
      </c>
      <c r="N286" t="str">
        <f>IF(orders!I286="Rob","Robusta",IF(I286="Exc","Excelsa",IF(I286="Ara","Arabica",IF(I286="Lib","Liberica"))))</f>
        <v>Excelsa</v>
      </c>
      <c r="O286" t="str">
        <f t="shared" si="9"/>
        <v>Medium</v>
      </c>
      <c r="P286" t="str">
        <f>_xlfn.XLOOKUP(Orders[[#This Row],[Customer ID]],customers!$A$2:$A$1001,customers!$I$2:$I$1001)</f>
        <v>No</v>
      </c>
    </row>
    <row r="287" spans="1:16" x14ac:dyDescent="0.35">
      <c r="A287" s="2" t="s">
        <v>2102</v>
      </c>
      <c r="B287" s="5">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8"/>
        <v>36.454999999999998</v>
      </c>
      <c r="N287" t="str">
        <f>IF(orders!I287="Rob","Robusta",IF(I287="Exc","Excelsa",IF(I287="Ara","Arabica",IF(I287="Lib","Liberica"))))</f>
        <v>Liberica</v>
      </c>
      <c r="O287" t="str">
        <f t="shared" si="9"/>
        <v>Light</v>
      </c>
      <c r="P287" t="str">
        <f>_xlfn.XLOOKUP(Orders[[#This Row],[Customer ID]],customers!$A$2:$A$1001,customers!$I$2:$I$1001)</f>
        <v>No</v>
      </c>
    </row>
    <row r="288" spans="1:16" x14ac:dyDescent="0.35">
      <c r="A288" s="2" t="s">
        <v>2107</v>
      </c>
      <c r="B288" s="5">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8"/>
        <v>13.5</v>
      </c>
      <c r="N288" t="str">
        <f>IF(orders!I288="Rob","Robusta",IF(I288="Exc","Excelsa",IF(I288="Ara","Arabica",IF(I288="Lib","Liberica"))))</f>
        <v>Arabica</v>
      </c>
      <c r="O288" t="str">
        <f t="shared" si="9"/>
        <v>Medium</v>
      </c>
      <c r="P288" t="str">
        <f>_xlfn.XLOOKUP(Orders[[#This Row],[Customer ID]],customers!$A$2:$A$1001,customers!$I$2:$I$1001)</f>
        <v>Yes</v>
      </c>
    </row>
    <row r="289" spans="1:16" x14ac:dyDescent="0.35">
      <c r="A289" s="2" t="s">
        <v>2112</v>
      </c>
      <c r="B289" s="5">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8"/>
        <v>14.339999999999998</v>
      </c>
      <c r="N289" t="str">
        <f>IF(orders!I289="Rob","Robusta",IF(I289="Exc","Excelsa",IF(I289="Ara","Arabica",IF(I289="Lib","Liberica"))))</f>
        <v>Robusta</v>
      </c>
      <c r="O289" t="str">
        <f t="shared" si="9"/>
        <v>Light</v>
      </c>
      <c r="P289" t="str">
        <f>_xlfn.XLOOKUP(Orders[[#This Row],[Customer ID]],customers!$A$2:$A$1001,customers!$I$2:$I$1001)</f>
        <v>No</v>
      </c>
    </row>
    <row r="290" spans="1:16" x14ac:dyDescent="0.35">
      <c r="A290" s="2" t="s">
        <v>2118</v>
      </c>
      <c r="B290" s="5">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8"/>
        <v>8.25</v>
      </c>
      <c r="N290" t="str">
        <f>IF(orders!I290="Rob","Robusta",IF(I290="Exc","Excelsa",IF(I290="Ara","Arabica",IF(I290="Lib","Liberica"))))</f>
        <v>Excelsa</v>
      </c>
      <c r="O290" t="str">
        <f t="shared" si="9"/>
        <v>Medium</v>
      </c>
      <c r="P290" t="str">
        <f>_xlfn.XLOOKUP(Orders[[#This Row],[Customer ID]],customers!$A$2:$A$1001,customers!$I$2:$I$1001)</f>
        <v>Yes</v>
      </c>
    </row>
    <row r="291" spans="1:16" x14ac:dyDescent="0.35">
      <c r="A291" s="2" t="s">
        <v>2123</v>
      </c>
      <c r="B291" s="5">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8"/>
        <v>13.424999999999997</v>
      </c>
      <c r="N291" t="str">
        <f>IF(orders!I291="Rob","Robusta",IF(I291="Exc","Excelsa",IF(I291="Ara","Arabica",IF(I291="Lib","Liberica"))))</f>
        <v>Robusta</v>
      </c>
      <c r="O291" t="str">
        <f t="shared" si="9"/>
        <v>Dark</v>
      </c>
      <c r="P291" t="str">
        <f>_xlfn.XLOOKUP(Orders[[#This Row],[Customer ID]],customers!$A$2:$A$1001,customers!$I$2:$I$1001)</f>
        <v>Yes</v>
      </c>
    </row>
    <row r="292" spans="1:16" x14ac:dyDescent="0.35">
      <c r="A292" s="2" t="s">
        <v>2127</v>
      </c>
      <c r="B292" s="5">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8"/>
        <v>49.75</v>
      </c>
      <c r="N292" t="str">
        <f>IF(orders!I292="Rob","Robusta",IF(I292="Exc","Excelsa",IF(I292="Ara","Arabica",IF(I292="Lib","Liberica"))))</f>
        <v>Arabica</v>
      </c>
      <c r="O292" t="str">
        <f t="shared" si="9"/>
        <v>Dark</v>
      </c>
      <c r="P292" t="str">
        <f>_xlfn.XLOOKUP(Orders[[#This Row],[Customer ID]],customers!$A$2:$A$1001,customers!$I$2:$I$1001)</f>
        <v>No</v>
      </c>
    </row>
    <row r="293" spans="1:16" x14ac:dyDescent="0.35">
      <c r="A293" s="2" t="s">
        <v>2133</v>
      </c>
      <c r="B293" s="5">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8"/>
        <v>16.5</v>
      </c>
      <c r="N293" t="str">
        <f>IF(orders!I293="Rob","Robusta",IF(I293="Exc","Excelsa",IF(I293="Ara","Arabica",IF(I293="Lib","Liberica"))))</f>
        <v>Excelsa</v>
      </c>
      <c r="O293" t="str">
        <f t="shared" si="9"/>
        <v>Medium</v>
      </c>
      <c r="P293" t="str">
        <f>_xlfn.XLOOKUP(Orders[[#This Row],[Customer ID]],customers!$A$2:$A$1001,customers!$I$2:$I$1001)</f>
        <v>No</v>
      </c>
    </row>
    <row r="294" spans="1:16" x14ac:dyDescent="0.35">
      <c r="A294" s="2" t="s">
        <v>2137</v>
      </c>
      <c r="B294" s="5">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8"/>
        <v>17.91</v>
      </c>
      <c r="N294" t="str">
        <f>IF(orders!I294="Rob","Robusta",IF(I294="Exc","Excelsa",IF(I294="Ara","Arabica",IF(I294="Lib","Liberica"))))</f>
        <v>Arabica</v>
      </c>
      <c r="O294" t="str">
        <f t="shared" si="9"/>
        <v>Dark</v>
      </c>
      <c r="P294" t="str">
        <f>_xlfn.XLOOKUP(Orders[[#This Row],[Customer ID]],customers!$A$2:$A$1001,customers!$I$2:$I$1001)</f>
        <v>No</v>
      </c>
    </row>
    <row r="295" spans="1:16" x14ac:dyDescent="0.35">
      <c r="A295" s="2" t="s">
        <v>2142</v>
      </c>
      <c r="B295" s="5">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8"/>
        <v>29.849999999999998</v>
      </c>
      <c r="N295" t="str">
        <f>IF(orders!I295="Rob","Robusta",IF(I295="Exc","Excelsa",IF(I295="Ara","Arabica",IF(I295="Lib","Liberica"))))</f>
        <v>Arabica</v>
      </c>
      <c r="O295" t="str">
        <f t="shared" si="9"/>
        <v>Dark</v>
      </c>
      <c r="P295" t="str">
        <f>_xlfn.XLOOKUP(Orders[[#This Row],[Customer ID]],customers!$A$2:$A$1001,customers!$I$2:$I$1001)</f>
        <v>No</v>
      </c>
    </row>
    <row r="296" spans="1:16" x14ac:dyDescent="0.35">
      <c r="A296" s="2" t="s">
        <v>2148</v>
      </c>
      <c r="B296" s="5">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8"/>
        <v>44.55</v>
      </c>
      <c r="N296" t="str">
        <f>IF(orders!I296="Rob","Robusta",IF(I296="Exc","Excelsa",IF(I296="Ara","Arabica",IF(I296="Lib","Liberica"))))</f>
        <v>Excelsa</v>
      </c>
      <c r="O296" t="str">
        <f t="shared" si="9"/>
        <v>Light</v>
      </c>
      <c r="P296" t="str">
        <f>_xlfn.XLOOKUP(Orders[[#This Row],[Customer ID]],customers!$A$2:$A$1001,customers!$I$2:$I$1001)</f>
        <v>No</v>
      </c>
    </row>
    <row r="297" spans="1:16" x14ac:dyDescent="0.35">
      <c r="A297" s="2" t="s">
        <v>2153</v>
      </c>
      <c r="B297" s="5">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8"/>
        <v>27.5</v>
      </c>
      <c r="N297" t="str">
        <f>IF(orders!I297="Rob","Robusta",IF(I297="Exc","Excelsa",IF(I297="Ara","Arabica",IF(I297="Lib","Liberica"))))</f>
        <v>Excelsa</v>
      </c>
      <c r="O297" t="str">
        <f t="shared" si="9"/>
        <v>Medium</v>
      </c>
      <c r="P297" t="str">
        <f>_xlfn.XLOOKUP(Orders[[#This Row],[Customer ID]],customers!$A$2:$A$1001,customers!$I$2:$I$1001)</f>
        <v>No</v>
      </c>
    </row>
    <row r="298" spans="1:16" x14ac:dyDescent="0.35">
      <c r="A298" s="2" t="s">
        <v>2157</v>
      </c>
      <c r="B298" s="5">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8"/>
        <v>35.82</v>
      </c>
      <c r="N298" t="str">
        <f>IF(orders!I298="Rob","Robusta",IF(I298="Exc","Excelsa",IF(I298="Ara","Arabica",IF(I298="Lib","Liberica"))))</f>
        <v>Robusta</v>
      </c>
      <c r="O298" t="str">
        <f t="shared" si="9"/>
        <v>Medium</v>
      </c>
      <c r="P298" t="str">
        <f>_xlfn.XLOOKUP(Orders[[#This Row],[Customer ID]],customers!$A$2:$A$1001,customers!$I$2:$I$1001)</f>
        <v>Yes</v>
      </c>
    </row>
    <row r="299" spans="1:16" x14ac:dyDescent="0.35">
      <c r="A299" s="2" t="s">
        <v>2163</v>
      </c>
      <c r="B299" s="5">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8"/>
        <v>16.11</v>
      </c>
      <c r="N299" t="str">
        <f>IF(orders!I299="Rob","Robusta",IF(I299="Exc","Excelsa",IF(I299="Ara","Arabica",IF(I299="Lib","Liberica"))))</f>
        <v>Robusta</v>
      </c>
      <c r="O299" t="str">
        <f t="shared" si="9"/>
        <v>Dark</v>
      </c>
      <c r="P299" t="str">
        <f>_xlfn.XLOOKUP(Orders[[#This Row],[Customer ID]],customers!$A$2:$A$1001,customers!$I$2:$I$1001)</f>
        <v>Yes</v>
      </c>
    </row>
    <row r="300" spans="1:16" x14ac:dyDescent="0.35">
      <c r="A300" s="2" t="s">
        <v>2169</v>
      </c>
      <c r="B300" s="5">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8"/>
        <v>26.73</v>
      </c>
      <c r="N300" t="str">
        <f>IF(orders!I300="Rob","Robusta",IF(I300="Exc","Excelsa",IF(I300="Ara","Arabica",IF(I300="Lib","Liberica"))))</f>
        <v>Excelsa</v>
      </c>
      <c r="O300" t="str">
        <f t="shared" si="9"/>
        <v>Light</v>
      </c>
      <c r="P300" t="str">
        <f>_xlfn.XLOOKUP(Orders[[#This Row],[Customer ID]],customers!$A$2:$A$1001,customers!$I$2:$I$1001)</f>
        <v>Yes</v>
      </c>
    </row>
    <row r="301" spans="1:16" x14ac:dyDescent="0.35">
      <c r="A301" s="2" t="s">
        <v>2175</v>
      </c>
      <c r="B301" s="5">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8"/>
        <v>204.92999999999995</v>
      </c>
      <c r="N301" t="str">
        <f>IF(orders!I301="Rob","Robusta",IF(I301="Exc","Excelsa",IF(I301="Ara","Arabica",IF(I301="Lib","Liberica"))))</f>
        <v>Excelsa</v>
      </c>
      <c r="O301" t="str">
        <f t="shared" si="9"/>
        <v>Light</v>
      </c>
      <c r="P301" t="str">
        <f>_xlfn.XLOOKUP(Orders[[#This Row],[Customer ID]],customers!$A$2:$A$1001,customers!$I$2:$I$1001)</f>
        <v>Yes</v>
      </c>
    </row>
    <row r="302" spans="1:16" x14ac:dyDescent="0.35">
      <c r="A302" s="2" t="s">
        <v>2181</v>
      </c>
      <c r="B302" s="5">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8"/>
        <v>38.849999999999994</v>
      </c>
      <c r="N302" t="str">
        <f>IF(orders!I302="Rob","Robusta",IF(I302="Exc","Excelsa",IF(I302="Ara","Arabica",IF(I302="Lib","Liberica"))))</f>
        <v>Arabica</v>
      </c>
      <c r="O302" t="str">
        <f t="shared" si="9"/>
        <v>Light</v>
      </c>
      <c r="P302" t="str">
        <f>_xlfn.XLOOKUP(Orders[[#This Row],[Customer ID]],customers!$A$2:$A$1001,customers!$I$2:$I$1001)</f>
        <v>Yes</v>
      </c>
    </row>
    <row r="303" spans="1:16" x14ac:dyDescent="0.35">
      <c r="A303" s="2" t="s">
        <v>2187</v>
      </c>
      <c r="B303" s="5">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8"/>
        <v>15.54</v>
      </c>
      <c r="N303" t="str">
        <f>IF(orders!I303="Rob","Robusta",IF(I303="Exc","Excelsa",IF(I303="Ara","Arabica",IF(I303="Lib","Liberica"))))</f>
        <v>Liberica</v>
      </c>
      <c r="O303" t="str">
        <f t="shared" si="9"/>
        <v>Dark</v>
      </c>
      <c r="P303" t="str">
        <f>_xlfn.XLOOKUP(Orders[[#This Row],[Customer ID]],customers!$A$2:$A$1001,customers!$I$2:$I$1001)</f>
        <v>Yes</v>
      </c>
    </row>
    <row r="304" spans="1:16" x14ac:dyDescent="0.35">
      <c r="A304" s="2" t="s">
        <v>2193</v>
      </c>
      <c r="B304" s="5">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8"/>
        <v>6.75</v>
      </c>
      <c r="N304" t="str">
        <f>IF(orders!I304="Rob","Robusta",IF(I304="Exc","Excelsa",IF(I304="Ara","Arabica",IF(I304="Lib","Liberica"))))</f>
        <v>Arabica</v>
      </c>
      <c r="O304" t="str">
        <f t="shared" si="9"/>
        <v>Medium</v>
      </c>
      <c r="P304" t="str">
        <f>_xlfn.XLOOKUP(Orders[[#This Row],[Customer ID]],customers!$A$2:$A$1001,customers!$I$2:$I$1001)</f>
        <v>No</v>
      </c>
    </row>
    <row r="305" spans="1:16" x14ac:dyDescent="0.35">
      <c r="A305" s="2" t="s">
        <v>2199</v>
      </c>
      <c r="B305" s="5">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8"/>
        <v>111.78</v>
      </c>
      <c r="N305" t="str">
        <f>IF(orders!I305="Rob","Robusta",IF(I305="Exc","Excelsa",IF(I305="Ara","Arabica",IF(I305="Lib","Liberica"))))</f>
        <v>Excelsa</v>
      </c>
      <c r="O305" t="str">
        <f t="shared" si="9"/>
        <v>Dark</v>
      </c>
      <c r="P305" t="str">
        <f>_xlfn.XLOOKUP(Orders[[#This Row],[Customer ID]],customers!$A$2:$A$1001,customers!$I$2:$I$1001)</f>
        <v>Yes</v>
      </c>
    </row>
    <row r="306" spans="1:16" x14ac:dyDescent="0.35">
      <c r="A306" s="2" t="s">
        <v>2204</v>
      </c>
      <c r="B306" s="5">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8"/>
        <v>3.8849999999999998</v>
      </c>
      <c r="N306" t="str">
        <f>IF(orders!I306="Rob","Robusta",IF(I306="Exc","Excelsa",IF(I306="Ara","Arabica",IF(I306="Lib","Liberica"))))</f>
        <v>Arabica</v>
      </c>
      <c r="O306" t="str">
        <f t="shared" si="9"/>
        <v>Light</v>
      </c>
      <c r="P306" t="str">
        <f>_xlfn.XLOOKUP(Orders[[#This Row],[Customer ID]],customers!$A$2:$A$1001,customers!$I$2:$I$1001)</f>
        <v>Yes</v>
      </c>
    </row>
    <row r="307" spans="1:16" x14ac:dyDescent="0.35">
      <c r="A307" s="2" t="s">
        <v>2209</v>
      </c>
      <c r="B307" s="5">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8"/>
        <v>21.825000000000003</v>
      </c>
      <c r="N307" t="str">
        <f>IF(orders!I307="Rob","Robusta",IF(I307="Exc","Excelsa",IF(I307="Ara","Arabica",IF(I307="Lib","Liberica"))))</f>
        <v>Liberica</v>
      </c>
      <c r="O307" t="str">
        <f t="shared" si="9"/>
        <v>Medium</v>
      </c>
      <c r="P307" t="str">
        <f>_xlfn.XLOOKUP(Orders[[#This Row],[Customer ID]],customers!$A$2:$A$1001,customers!$I$2:$I$1001)</f>
        <v>No</v>
      </c>
    </row>
    <row r="308" spans="1:16" x14ac:dyDescent="0.35">
      <c r="A308" s="2" t="s">
        <v>2215</v>
      </c>
      <c r="B308" s="5">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8"/>
        <v>14.924999999999999</v>
      </c>
      <c r="N308" t="str">
        <f>IF(orders!I308="Rob","Robusta",IF(I308="Exc","Excelsa",IF(I308="Ara","Arabica",IF(I308="Lib","Liberica"))))</f>
        <v>Robusta</v>
      </c>
      <c r="O308" t="str">
        <f t="shared" si="9"/>
        <v>Medium</v>
      </c>
      <c r="P308" t="str">
        <f>_xlfn.XLOOKUP(Orders[[#This Row],[Customer ID]],customers!$A$2:$A$1001,customers!$I$2:$I$1001)</f>
        <v>No</v>
      </c>
    </row>
    <row r="309" spans="1:16" x14ac:dyDescent="0.35">
      <c r="A309" s="2" t="s">
        <v>2221</v>
      </c>
      <c r="B309" s="5">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8"/>
        <v>33.75</v>
      </c>
      <c r="N309" t="str">
        <f>IF(orders!I309="Rob","Robusta",IF(I309="Exc","Excelsa",IF(I309="Ara","Arabica",IF(I309="Lib","Liberica"))))</f>
        <v>Arabica</v>
      </c>
      <c r="O309" t="str">
        <f t="shared" si="9"/>
        <v>Medium</v>
      </c>
      <c r="P309" t="str">
        <f>_xlfn.XLOOKUP(Orders[[#This Row],[Customer ID]],customers!$A$2:$A$1001,customers!$I$2:$I$1001)</f>
        <v>Yes</v>
      </c>
    </row>
    <row r="310" spans="1:16" x14ac:dyDescent="0.35">
      <c r="A310" s="2" t="s">
        <v>2227</v>
      </c>
      <c r="B310" s="5">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8"/>
        <v>33.75</v>
      </c>
      <c r="N310" t="str">
        <f>IF(orders!I310="Rob","Robusta",IF(I310="Exc","Excelsa",IF(I310="Ara","Arabica",IF(I310="Lib","Liberica"))))</f>
        <v>Arabica</v>
      </c>
      <c r="O310" t="str">
        <f t="shared" si="9"/>
        <v>Medium</v>
      </c>
      <c r="P310" t="str">
        <f>_xlfn.XLOOKUP(Orders[[#This Row],[Customer ID]],customers!$A$2:$A$1001,customers!$I$2:$I$1001)</f>
        <v>No</v>
      </c>
    </row>
    <row r="311" spans="1:16" x14ac:dyDescent="0.35">
      <c r="A311" s="2" t="s">
        <v>2232</v>
      </c>
      <c r="B311" s="5">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8"/>
        <v>26.19</v>
      </c>
      <c r="N311" t="str">
        <f>IF(orders!I311="Rob","Robusta",IF(I311="Exc","Excelsa",IF(I311="Ara","Arabica",IF(I311="Lib","Liberica"))))</f>
        <v>Liberica</v>
      </c>
      <c r="O311" t="str">
        <f t="shared" si="9"/>
        <v>Medium</v>
      </c>
      <c r="P311" t="str">
        <f>_xlfn.XLOOKUP(Orders[[#This Row],[Customer ID]],customers!$A$2:$A$1001,customers!$I$2:$I$1001)</f>
        <v>Yes</v>
      </c>
    </row>
    <row r="312" spans="1:16" x14ac:dyDescent="0.35">
      <c r="A312" s="2" t="s">
        <v>2238</v>
      </c>
      <c r="B312" s="5">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8"/>
        <v>14.85</v>
      </c>
      <c r="N312" t="str">
        <f>IF(orders!I312="Rob","Robusta",IF(I312="Exc","Excelsa",IF(I312="Ara","Arabica",IF(I312="Lib","Liberica"))))</f>
        <v>Excelsa</v>
      </c>
      <c r="O312" t="str">
        <f t="shared" si="9"/>
        <v>Light</v>
      </c>
      <c r="P312" t="str">
        <f>_xlfn.XLOOKUP(Orders[[#This Row],[Customer ID]],customers!$A$2:$A$1001,customers!$I$2:$I$1001)</f>
        <v>No</v>
      </c>
    </row>
    <row r="313" spans="1:16" x14ac:dyDescent="0.35">
      <c r="A313" s="2" t="s">
        <v>2244</v>
      </c>
      <c r="B313" s="5">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8"/>
        <v>189.74999999999997</v>
      </c>
      <c r="N313" t="str">
        <f>IF(orders!I313="Rob","Robusta",IF(I313="Exc","Excelsa",IF(I313="Ara","Arabica",IF(I313="Lib","Liberica"))))</f>
        <v>Excelsa</v>
      </c>
      <c r="O313" t="str">
        <f t="shared" si="9"/>
        <v>Medium</v>
      </c>
      <c r="P313" t="str">
        <f>_xlfn.XLOOKUP(Orders[[#This Row],[Customer ID]],customers!$A$2:$A$1001,customers!$I$2:$I$1001)</f>
        <v>Yes</v>
      </c>
    </row>
    <row r="314" spans="1:16" x14ac:dyDescent="0.35">
      <c r="A314" s="2" t="s">
        <v>2250</v>
      </c>
      <c r="B314" s="5">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8"/>
        <v>5.97</v>
      </c>
      <c r="N314" t="str">
        <f>IF(orders!I314="Rob","Robusta",IF(I314="Exc","Excelsa",IF(I314="Ara","Arabica",IF(I314="Lib","Liberica"))))</f>
        <v>Robusta</v>
      </c>
      <c r="O314" t="str">
        <f t="shared" si="9"/>
        <v>Medium</v>
      </c>
      <c r="P314" t="str">
        <f>_xlfn.XLOOKUP(Orders[[#This Row],[Customer ID]],customers!$A$2:$A$1001,customers!$I$2:$I$1001)</f>
        <v>Yes</v>
      </c>
    </row>
    <row r="315" spans="1:16" x14ac:dyDescent="0.35">
      <c r="A315" s="2" t="s">
        <v>2256</v>
      </c>
      <c r="B315" s="5">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8"/>
        <v>29.849999999999998</v>
      </c>
      <c r="N315" t="str">
        <f>IF(orders!I315="Rob","Robusta",IF(I315="Exc","Excelsa",IF(I315="Ara","Arabica",IF(I315="Lib","Liberica"))))</f>
        <v>Robusta</v>
      </c>
      <c r="O315" t="str">
        <f t="shared" si="9"/>
        <v>Medium</v>
      </c>
      <c r="P315" t="str">
        <f>_xlfn.XLOOKUP(Orders[[#This Row],[Customer ID]],customers!$A$2:$A$1001,customers!$I$2:$I$1001)</f>
        <v>Yes</v>
      </c>
    </row>
    <row r="316" spans="1:16" x14ac:dyDescent="0.35">
      <c r="A316" s="2" t="s">
        <v>2262</v>
      </c>
      <c r="B316" s="5">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8"/>
        <v>44.75</v>
      </c>
      <c r="N316" t="str">
        <f>IF(orders!I316="Rob","Robusta",IF(I316="Exc","Excelsa",IF(I316="Ara","Arabica",IF(I316="Lib","Liberica"))))</f>
        <v>Robusta</v>
      </c>
      <c r="O316" t="str">
        <f t="shared" si="9"/>
        <v>Dark</v>
      </c>
      <c r="P316" t="str">
        <f>_xlfn.XLOOKUP(Orders[[#This Row],[Customer ID]],customers!$A$2:$A$1001,customers!$I$2:$I$1001)</f>
        <v>No</v>
      </c>
    </row>
    <row r="317" spans="1:16" x14ac:dyDescent="0.35">
      <c r="A317" s="2" t="s">
        <v>2267</v>
      </c>
      <c r="B317" s="5">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8"/>
        <v>34.154999999999994</v>
      </c>
      <c r="N317" t="str">
        <f>IF(orders!I317="Rob","Robusta",IF(I317="Exc","Excelsa",IF(I317="Ara","Arabica",IF(I317="Lib","Liberica"))))</f>
        <v>Excelsa</v>
      </c>
      <c r="O317" t="str">
        <f t="shared" si="9"/>
        <v>Light</v>
      </c>
      <c r="P317" t="str">
        <f>_xlfn.XLOOKUP(Orders[[#This Row],[Customer ID]],customers!$A$2:$A$1001,customers!$I$2:$I$1001)</f>
        <v>Yes</v>
      </c>
    </row>
    <row r="318" spans="1:16" x14ac:dyDescent="0.35">
      <c r="A318" s="2" t="s">
        <v>2273</v>
      </c>
      <c r="B318" s="5">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8"/>
        <v>204.92999999999995</v>
      </c>
      <c r="N318" t="str">
        <f>IF(orders!I318="Rob","Robusta",IF(I318="Exc","Excelsa",IF(I318="Ara","Arabica",IF(I318="Lib","Liberica"))))</f>
        <v>Excelsa</v>
      </c>
      <c r="O318" t="str">
        <f t="shared" si="9"/>
        <v>Light</v>
      </c>
      <c r="P318" t="str">
        <f>_xlfn.XLOOKUP(Orders[[#This Row],[Customer ID]],customers!$A$2:$A$1001,customers!$I$2:$I$1001)</f>
        <v>No</v>
      </c>
    </row>
    <row r="319" spans="1:16" x14ac:dyDescent="0.35">
      <c r="A319" s="2" t="s">
        <v>2279</v>
      </c>
      <c r="B319" s="5">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8"/>
        <v>21.87</v>
      </c>
      <c r="N319" t="str">
        <f>IF(orders!I319="Rob","Robusta",IF(I319="Exc","Excelsa",IF(I319="Ara","Arabica",IF(I319="Lib","Liberica"))))</f>
        <v>Excelsa</v>
      </c>
      <c r="O319" t="str">
        <f t="shared" si="9"/>
        <v>Dark</v>
      </c>
      <c r="P319" t="str">
        <f>_xlfn.XLOOKUP(Orders[[#This Row],[Customer ID]],customers!$A$2:$A$1001,customers!$I$2:$I$1001)</f>
        <v>No</v>
      </c>
    </row>
    <row r="320" spans="1:16" x14ac:dyDescent="0.35">
      <c r="A320" s="2" t="s">
        <v>2285</v>
      </c>
      <c r="B320" s="5">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8"/>
        <v>51.749999999999993</v>
      </c>
      <c r="N320" t="str">
        <f>IF(orders!I320="Rob","Robusta",IF(I320="Exc","Excelsa",IF(I320="Ara","Arabica",IF(I320="Lib","Liberica"))))</f>
        <v>Arabica</v>
      </c>
      <c r="O320" t="str">
        <f t="shared" si="9"/>
        <v>Medium</v>
      </c>
      <c r="P320" t="str">
        <f>_xlfn.XLOOKUP(Orders[[#This Row],[Customer ID]],customers!$A$2:$A$1001,customers!$I$2:$I$1001)</f>
        <v>Yes</v>
      </c>
    </row>
    <row r="321" spans="1:16" x14ac:dyDescent="0.35">
      <c r="A321" s="2" t="s">
        <v>2291</v>
      </c>
      <c r="B321" s="5">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8"/>
        <v>8.25</v>
      </c>
      <c r="N321" t="str">
        <f>IF(orders!I321="Rob","Robusta",IF(I321="Exc","Excelsa",IF(I321="Ara","Arabica",IF(I321="Lib","Liberica"))))</f>
        <v>Excelsa</v>
      </c>
      <c r="O321" t="str">
        <f t="shared" si="9"/>
        <v>Medium</v>
      </c>
      <c r="P321" t="str">
        <f>_xlfn.XLOOKUP(Orders[[#This Row],[Customer ID]],customers!$A$2:$A$1001,customers!$I$2:$I$1001)</f>
        <v>Yes</v>
      </c>
    </row>
    <row r="322" spans="1:16" x14ac:dyDescent="0.35">
      <c r="A322" s="2" t="s">
        <v>2291</v>
      </c>
      <c r="B322" s="5">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8"/>
        <v>19.424999999999997</v>
      </c>
      <c r="N322" t="str">
        <f>IF(orders!I322="Rob","Robusta",IF(I322="Exc","Excelsa",IF(I322="Ara","Arabica",IF(I322="Lib","Liberica"))))</f>
        <v>Arabica</v>
      </c>
      <c r="O322" t="str">
        <f t="shared" si="9"/>
        <v>Light</v>
      </c>
      <c r="P322" t="str">
        <f>_xlfn.XLOOKUP(Orders[[#This Row],[Customer ID]],customers!$A$2:$A$1001,customers!$I$2:$I$1001)</f>
        <v>Yes</v>
      </c>
    </row>
    <row r="323" spans="1:16" x14ac:dyDescent="0.35">
      <c r="A323" s="2" t="s">
        <v>2301</v>
      </c>
      <c r="B323" s="5">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0">L323*E323</f>
        <v>20.25</v>
      </c>
      <c r="N323" t="str">
        <f>IF(orders!I323="Rob","Robusta",IF(I323="Exc","Excelsa",IF(I323="Ara","Arabica",IF(I323="Lib","Liberica"))))</f>
        <v>Arabica</v>
      </c>
      <c r="O323" t="str">
        <f t="shared" ref="O323:O386" si="11">IF(J323="M","Medium",IF(J323="L","Light",IF(J323="D","Dark")))</f>
        <v>Medium</v>
      </c>
      <c r="P323" t="str">
        <f>_xlfn.XLOOKUP(Orders[[#This Row],[Customer ID]],customers!$A$2:$A$1001,customers!$I$2:$I$1001)</f>
        <v>Yes</v>
      </c>
    </row>
    <row r="324" spans="1:16" x14ac:dyDescent="0.35">
      <c r="A324" s="2" t="s">
        <v>2307</v>
      </c>
      <c r="B324" s="5">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0"/>
        <v>23.31</v>
      </c>
      <c r="N324" t="str">
        <f>IF(orders!I324="Rob","Robusta",IF(I324="Exc","Excelsa",IF(I324="Ara","Arabica",IF(I324="Lib","Liberica"))))</f>
        <v>Liberica</v>
      </c>
      <c r="O324" t="str">
        <f t="shared" si="11"/>
        <v>Dark</v>
      </c>
      <c r="P324" t="str">
        <f>_xlfn.XLOOKUP(Orders[[#This Row],[Customer ID]],customers!$A$2:$A$1001,customers!$I$2:$I$1001)</f>
        <v>No</v>
      </c>
    </row>
    <row r="325" spans="1:16" x14ac:dyDescent="0.35">
      <c r="A325" s="2" t="s">
        <v>2313</v>
      </c>
      <c r="B325" s="5">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0"/>
        <v>18.225000000000001</v>
      </c>
      <c r="N325" t="str">
        <f>IF(orders!I325="Rob","Robusta",IF(I325="Exc","Excelsa",IF(I325="Ara","Arabica",IF(I325="Lib","Liberica"))))</f>
        <v>Excelsa</v>
      </c>
      <c r="O325" t="str">
        <f t="shared" si="11"/>
        <v>Dark</v>
      </c>
      <c r="P325" t="str">
        <f>_xlfn.XLOOKUP(Orders[[#This Row],[Customer ID]],customers!$A$2:$A$1001,customers!$I$2:$I$1001)</f>
        <v>Yes</v>
      </c>
    </row>
    <row r="326" spans="1:16" x14ac:dyDescent="0.35">
      <c r="A326" s="2" t="s">
        <v>2319</v>
      </c>
      <c r="B326" s="5">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0"/>
        <v>13.75</v>
      </c>
      <c r="N326" t="str">
        <f>IF(orders!I326="Rob","Robusta",IF(I326="Exc","Excelsa",IF(I326="Ara","Arabica",IF(I326="Lib","Liberica"))))</f>
        <v>Excelsa</v>
      </c>
      <c r="O326" t="str">
        <f t="shared" si="11"/>
        <v>Medium</v>
      </c>
      <c r="P326" t="str">
        <f>_xlfn.XLOOKUP(Orders[[#This Row],[Customer ID]],customers!$A$2:$A$1001,customers!$I$2:$I$1001)</f>
        <v>No</v>
      </c>
    </row>
    <row r="327" spans="1:16" x14ac:dyDescent="0.35">
      <c r="A327" s="2" t="s">
        <v>2324</v>
      </c>
      <c r="B327" s="5">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0"/>
        <v>29.784999999999997</v>
      </c>
      <c r="N327" t="str">
        <f>IF(orders!I327="Rob","Robusta",IF(I327="Exc","Excelsa",IF(I327="Ara","Arabica",IF(I327="Lib","Liberica"))))</f>
        <v>Arabica</v>
      </c>
      <c r="O327" t="str">
        <f t="shared" si="11"/>
        <v>Light</v>
      </c>
      <c r="P327" t="str">
        <f>_xlfn.XLOOKUP(Orders[[#This Row],[Customer ID]],customers!$A$2:$A$1001,customers!$I$2:$I$1001)</f>
        <v>Yes</v>
      </c>
    </row>
    <row r="328" spans="1:16" x14ac:dyDescent="0.35">
      <c r="A328" s="2" t="s">
        <v>2330</v>
      </c>
      <c r="B328" s="5">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0"/>
        <v>44.75</v>
      </c>
      <c r="N328" t="str">
        <f>IF(orders!I328="Rob","Robusta",IF(I328="Exc","Excelsa",IF(I328="Ara","Arabica",IF(I328="Lib","Liberica"))))</f>
        <v>Robusta</v>
      </c>
      <c r="O328" t="str">
        <f t="shared" si="11"/>
        <v>Dark</v>
      </c>
      <c r="P328" t="str">
        <f>_xlfn.XLOOKUP(Orders[[#This Row],[Customer ID]],customers!$A$2:$A$1001,customers!$I$2:$I$1001)</f>
        <v>No</v>
      </c>
    </row>
    <row r="329" spans="1:16" x14ac:dyDescent="0.35">
      <c r="A329" s="2" t="s">
        <v>2335</v>
      </c>
      <c r="B329" s="5">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0"/>
        <v>44.75</v>
      </c>
      <c r="N329" t="str">
        <f>IF(orders!I329="Rob","Robusta",IF(I329="Exc","Excelsa",IF(I329="Ara","Arabica",IF(I329="Lib","Liberica"))))</f>
        <v>Robusta</v>
      </c>
      <c r="O329" t="str">
        <f t="shared" si="11"/>
        <v>Dark</v>
      </c>
      <c r="P329" t="str">
        <f>_xlfn.XLOOKUP(Orders[[#This Row],[Customer ID]],customers!$A$2:$A$1001,customers!$I$2:$I$1001)</f>
        <v>Yes</v>
      </c>
    </row>
    <row r="330" spans="1:16" x14ac:dyDescent="0.35">
      <c r="A330" s="2" t="s">
        <v>2341</v>
      </c>
      <c r="B330" s="5">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0"/>
        <v>38.04</v>
      </c>
      <c r="N330" t="str">
        <f>IF(orders!I330="Rob","Robusta",IF(I330="Exc","Excelsa",IF(I330="Ara","Arabica",IF(I330="Lib","Liberica"))))</f>
        <v>Liberica</v>
      </c>
      <c r="O330" t="str">
        <f t="shared" si="11"/>
        <v>Light</v>
      </c>
      <c r="P330" t="str">
        <f>_xlfn.XLOOKUP(Orders[[#This Row],[Customer ID]],customers!$A$2:$A$1001,customers!$I$2:$I$1001)</f>
        <v>Yes</v>
      </c>
    </row>
    <row r="331" spans="1:16" x14ac:dyDescent="0.35">
      <c r="A331" s="2" t="s">
        <v>2346</v>
      </c>
      <c r="B331" s="5">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0"/>
        <v>21.479999999999997</v>
      </c>
      <c r="N331" t="str">
        <f>IF(orders!I331="Rob","Robusta",IF(I331="Exc","Excelsa",IF(I331="Ara","Arabica",IF(I331="Lib","Liberica"))))</f>
        <v>Robusta</v>
      </c>
      <c r="O331" t="str">
        <f t="shared" si="11"/>
        <v>Dark</v>
      </c>
      <c r="P331" t="str">
        <f>_xlfn.XLOOKUP(Orders[[#This Row],[Customer ID]],customers!$A$2:$A$1001,customers!$I$2:$I$1001)</f>
        <v>Yes</v>
      </c>
    </row>
    <row r="332" spans="1:16" x14ac:dyDescent="0.35">
      <c r="A332" s="2" t="s">
        <v>2351</v>
      </c>
      <c r="B332" s="5">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0"/>
        <v>16.11</v>
      </c>
      <c r="N332" t="str">
        <f>IF(orders!I332="Rob","Robusta",IF(I332="Exc","Excelsa",IF(I332="Ara","Arabica",IF(I332="Lib","Liberica"))))</f>
        <v>Robusta</v>
      </c>
      <c r="O332" t="str">
        <f t="shared" si="11"/>
        <v>Dark</v>
      </c>
      <c r="P332" t="str">
        <f>_xlfn.XLOOKUP(Orders[[#This Row],[Customer ID]],customers!$A$2:$A$1001,customers!$I$2:$I$1001)</f>
        <v>No</v>
      </c>
    </row>
    <row r="333" spans="1:16" x14ac:dyDescent="0.35">
      <c r="A333" s="2" t="s">
        <v>2357</v>
      </c>
      <c r="B333" s="5">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0"/>
        <v>22.884999999999998</v>
      </c>
      <c r="N333" t="str">
        <f>IF(orders!I333="Rob","Robusta",IF(I333="Exc","Excelsa",IF(I333="Ara","Arabica",IF(I333="Lib","Liberica"))))</f>
        <v>Robusta</v>
      </c>
      <c r="O333" t="str">
        <f t="shared" si="11"/>
        <v>Medium</v>
      </c>
      <c r="P333" t="str">
        <f>_xlfn.XLOOKUP(Orders[[#This Row],[Customer ID]],customers!$A$2:$A$1001,customers!$I$2:$I$1001)</f>
        <v>Yes</v>
      </c>
    </row>
    <row r="334" spans="1:16" x14ac:dyDescent="0.35">
      <c r="A334" s="2" t="s">
        <v>2363</v>
      </c>
      <c r="B334" s="5">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0"/>
        <v>17.91</v>
      </c>
      <c r="N334" t="str">
        <f>IF(orders!I334="Rob","Robusta",IF(I334="Exc","Excelsa",IF(I334="Ara","Arabica",IF(I334="Lib","Liberica"))))</f>
        <v>Arabica</v>
      </c>
      <c r="O334" t="str">
        <f t="shared" si="11"/>
        <v>Dark</v>
      </c>
      <c r="P334" t="str">
        <f>_xlfn.XLOOKUP(Orders[[#This Row],[Customer ID]],customers!$A$2:$A$1001,customers!$I$2:$I$1001)</f>
        <v>Yes</v>
      </c>
    </row>
    <row r="335" spans="1:16" x14ac:dyDescent="0.35">
      <c r="A335" s="2" t="s">
        <v>2369</v>
      </c>
      <c r="B335" s="5">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0"/>
        <v>23.88</v>
      </c>
      <c r="N335" t="str">
        <f>IF(orders!I335="Rob","Robusta",IF(I335="Exc","Excelsa",IF(I335="Ara","Arabica",IF(I335="Lib","Liberica"))))</f>
        <v>Robusta</v>
      </c>
      <c r="O335" t="str">
        <f t="shared" si="11"/>
        <v>Medium</v>
      </c>
      <c r="P335" t="str">
        <f>_xlfn.XLOOKUP(Orders[[#This Row],[Customer ID]],customers!$A$2:$A$1001,customers!$I$2:$I$1001)</f>
        <v>Yes</v>
      </c>
    </row>
    <row r="336" spans="1:16" x14ac:dyDescent="0.35">
      <c r="A336" s="2" t="s">
        <v>2375</v>
      </c>
      <c r="B336" s="5">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0"/>
        <v>59.75</v>
      </c>
      <c r="N336" t="str">
        <f>IF(orders!I336="Rob","Robusta",IF(I336="Exc","Excelsa",IF(I336="Ara","Arabica",IF(I336="Lib","Liberica"))))</f>
        <v>Robusta</v>
      </c>
      <c r="O336" t="str">
        <f t="shared" si="11"/>
        <v>Light</v>
      </c>
      <c r="P336" t="str">
        <f>_xlfn.XLOOKUP(Orders[[#This Row],[Customer ID]],customers!$A$2:$A$1001,customers!$I$2:$I$1001)</f>
        <v>No</v>
      </c>
    </row>
    <row r="337" spans="1:16" x14ac:dyDescent="0.35">
      <c r="A337" s="2" t="s">
        <v>2379</v>
      </c>
      <c r="B337" s="5">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0"/>
        <v>28.53</v>
      </c>
      <c r="N337" t="str">
        <f>IF(orders!I337="Rob","Robusta",IF(I337="Exc","Excelsa",IF(I337="Ara","Arabica",IF(I337="Lib","Liberica"))))</f>
        <v>Liberica</v>
      </c>
      <c r="O337" t="str">
        <f t="shared" si="11"/>
        <v>Light</v>
      </c>
      <c r="P337" t="str">
        <f>_xlfn.XLOOKUP(Orders[[#This Row],[Customer ID]],customers!$A$2:$A$1001,customers!$I$2:$I$1001)</f>
        <v>Yes</v>
      </c>
    </row>
    <row r="338" spans="1:16" x14ac:dyDescent="0.35">
      <c r="A338" s="2" t="s">
        <v>2385</v>
      </c>
      <c r="B338" s="5">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0"/>
        <v>45</v>
      </c>
      <c r="N338" t="str">
        <f>IF(orders!I338="Rob","Robusta",IF(I338="Exc","Excelsa",IF(I338="Ara","Arabica",IF(I338="Lib","Liberica"))))</f>
        <v>Arabica</v>
      </c>
      <c r="O338" t="str">
        <f t="shared" si="11"/>
        <v>Medium</v>
      </c>
      <c r="P338" t="str">
        <f>_xlfn.XLOOKUP(Orders[[#This Row],[Customer ID]],customers!$A$2:$A$1001,customers!$I$2:$I$1001)</f>
        <v>No</v>
      </c>
    </row>
    <row r="339" spans="1:16" x14ac:dyDescent="0.35">
      <c r="A339" s="2" t="s">
        <v>2391</v>
      </c>
      <c r="B339" s="5">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0"/>
        <v>55.89</v>
      </c>
      <c r="N339" t="str">
        <f>IF(orders!I339="Rob","Robusta",IF(I339="Exc","Excelsa",IF(I339="Ara","Arabica",IF(I339="Lib","Liberica"))))</f>
        <v>Excelsa</v>
      </c>
      <c r="O339" t="str">
        <f t="shared" si="11"/>
        <v>Dark</v>
      </c>
      <c r="P339" t="str">
        <f>_xlfn.XLOOKUP(Orders[[#This Row],[Customer ID]],customers!$A$2:$A$1001,customers!$I$2:$I$1001)</f>
        <v>No</v>
      </c>
    </row>
    <row r="340" spans="1:16" x14ac:dyDescent="0.35">
      <c r="A340" s="2" t="s">
        <v>2396</v>
      </c>
      <c r="B340" s="5">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0"/>
        <v>59.4</v>
      </c>
      <c r="N340" t="str">
        <f>IF(orders!I340="Rob","Robusta",IF(I340="Exc","Excelsa",IF(I340="Ara","Arabica",IF(I340="Lib","Liberica"))))</f>
        <v>Excelsa</v>
      </c>
      <c r="O340" t="str">
        <f t="shared" si="11"/>
        <v>Light</v>
      </c>
      <c r="P340" t="str">
        <f>_xlfn.XLOOKUP(Orders[[#This Row],[Customer ID]],customers!$A$2:$A$1001,customers!$I$2:$I$1001)</f>
        <v>No</v>
      </c>
    </row>
    <row r="341" spans="1:16" x14ac:dyDescent="0.35">
      <c r="A341" s="2" t="s">
        <v>2402</v>
      </c>
      <c r="B341" s="5">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0"/>
        <v>7.29</v>
      </c>
      <c r="N341" t="str">
        <f>IF(orders!I341="Rob","Robusta",IF(I341="Exc","Excelsa",IF(I341="Ara","Arabica",IF(I341="Lib","Liberica"))))</f>
        <v>Excelsa</v>
      </c>
      <c r="O341" t="str">
        <f t="shared" si="11"/>
        <v>Dark</v>
      </c>
      <c r="P341" t="str">
        <f>_xlfn.XLOOKUP(Orders[[#This Row],[Customer ID]],customers!$A$2:$A$1001,customers!$I$2:$I$1001)</f>
        <v>Yes</v>
      </c>
    </row>
    <row r="342" spans="1:16" x14ac:dyDescent="0.35">
      <c r="A342" s="2" t="s">
        <v>2408</v>
      </c>
      <c r="B342" s="5">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0"/>
        <v>7.29</v>
      </c>
      <c r="N342" t="str">
        <f>IF(orders!I342="Rob","Robusta",IF(I342="Exc","Excelsa",IF(I342="Ara","Arabica",IF(I342="Lib","Liberica"))))</f>
        <v>Excelsa</v>
      </c>
      <c r="O342" t="str">
        <f t="shared" si="11"/>
        <v>Dark</v>
      </c>
      <c r="P342" t="str">
        <f>_xlfn.XLOOKUP(Orders[[#This Row],[Customer ID]],customers!$A$2:$A$1001,customers!$I$2:$I$1001)</f>
        <v>Yes</v>
      </c>
    </row>
    <row r="343" spans="1:16" x14ac:dyDescent="0.35">
      <c r="A343" s="2" t="s">
        <v>2414</v>
      </c>
      <c r="B343" s="5">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0"/>
        <v>17.82</v>
      </c>
      <c r="N343" t="str">
        <f>IF(orders!I343="Rob","Robusta",IF(I343="Exc","Excelsa",IF(I343="Ara","Arabica",IF(I343="Lib","Liberica"))))</f>
        <v>Excelsa</v>
      </c>
      <c r="O343" t="str">
        <f t="shared" si="11"/>
        <v>Light</v>
      </c>
      <c r="P343" t="str">
        <f>_xlfn.XLOOKUP(Orders[[#This Row],[Customer ID]],customers!$A$2:$A$1001,customers!$I$2:$I$1001)</f>
        <v>No</v>
      </c>
    </row>
    <row r="344" spans="1:16" x14ac:dyDescent="0.35">
      <c r="A344" s="2" t="s">
        <v>2414</v>
      </c>
      <c r="B344" s="5">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0"/>
        <v>38.849999999999994</v>
      </c>
      <c r="N344" t="str">
        <f>IF(orders!I344="Rob","Robusta",IF(I344="Exc","Excelsa",IF(I344="Ara","Arabica",IF(I344="Lib","Liberica"))))</f>
        <v>Liberica</v>
      </c>
      <c r="O344" t="str">
        <f t="shared" si="11"/>
        <v>Dark</v>
      </c>
      <c r="P344" t="str">
        <f>_xlfn.XLOOKUP(Orders[[#This Row],[Customer ID]],customers!$A$2:$A$1001,customers!$I$2:$I$1001)</f>
        <v>No</v>
      </c>
    </row>
    <row r="345" spans="1:16" x14ac:dyDescent="0.35">
      <c r="A345" s="2" t="s">
        <v>2424</v>
      </c>
      <c r="B345" s="5">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0"/>
        <v>32.22</v>
      </c>
      <c r="N345" t="str">
        <f>IF(orders!I345="Rob","Robusta",IF(I345="Exc","Excelsa",IF(I345="Ara","Arabica",IF(I345="Lib","Liberica"))))</f>
        <v>Robusta</v>
      </c>
      <c r="O345" t="str">
        <f t="shared" si="11"/>
        <v>Dark</v>
      </c>
      <c r="P345" t="str">
        <f>_xlfn.XLOOKUP(Orders[[#This Row],[Customer ID]],customers!$A$2:$A$1001,customers!$I$2:$I$1001)</f>
        <v>No</v>
      </c>
    </row>
    <row r="346" spans="1:16" x14ac:dyDescent="0.35">
      <c r="A346" s="2" t="s">
        <v>2429</v>
      </c>
      <c r="B346" s="5">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0"/>
        <v>19.899999999999999</v>
      </c>
      <c r="N346" t="str">
        <f>IF(orders!I346="Rob","Robusta",IF(I346="Exc","Excelsa",IF(I346="Ara","Arabica",IF(I346="Lib","Liberica"))))</f>
        <v>Robusta</v>
      </c>
      <c r="O346" t="str">
        <f t="shared" si="11"/>
        <v>Medium</v>
      </c>
      <c r="P346" t="str">
        <f>_xlfn.XLOOKUP(Orders[[#This Row],[Customer ID]],customers!$A$2:$A$1001,customers!$I$2:$I$1001)</f>
        <v>Yes</v>
      </c>
    </row>
    <row r="347" spans="1:16" x14ac:dyDescent="0.35">
      <c r="A347" s="2" t="s">
        <v>2434</v>
      </c>
      <c r="B347" s="5">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0"/>
        <v>59.75</v>
      </c>
      <c r="N347" t="str">
        <f>IF(orders!I347="Rob","Robusta",IF(I347="Exc","Excelsa",IF(I347="Ara","Arabica",IF(I347="Lib","Liberica"))))</f>
        <v>Robusta</v>
      </c>
      <c r="O347" t="str">
        <f t="shared" si="11"/>
        <v>Light</v>
      </c>
      <c r="P347" t="str">
        <f>_xlfn.XLOOKUP(Orders[[#This Row],[Customer ID]],customers!$A$2:$A$1001,customers!$I$2:$I$1001)</f>
        <v>No</v>
      </c>
    </row>
    <row r="348" spans="1:16" x14ac:dyDescent="0.35">
      <c r="A348" s="2" t="s">
        <v>2440</v>
      </c>
      <c r="B348" s="5">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0"/>
        <v>23.31</v>
      </c>
      <c r="N348" t="str">
        <f>IF(orders!I348="Rob","Robusta",IF(I348="Exc","Excelsa",IF(I348="Ara","Arabica",IF(I348="Lib","Liberica"))))</f>
        <v>Arabica</v>
      </c>
      <c r="O348" t="str">
        <f t="shared" si="11"/>
        <v>Light</v>
      </c>
      <c r="P348" t="str">
        <f>_xlfn.XLOOKUP(Orders[[#This Row],[Customer ID]],customers!$A$2:$A$1001,customers!$I$2:$I$1001)</f>
        <v>Yes</v>
      </c>
    </row>
    <row r="349" spans="1:16" x14ac:dyDescent="0.35">
      <c r="A349" s="2" t="s">
        <v>2446</v>
      </c>
      <c r="B349" s="5">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0"/>
        <v>43.650000000000006</v>
      </c>
      <c r="N349" t="str">
        <f>IF(orders!I349="Rob","Robusta",IF(I349="Exc","Excelsa",IF(I349="Ara","Arabica",IF(I349="Lib","Liberica"))))</f>
        <v>Liberica</v>
      </c>
      <c r="O349" t="str">
        <f t="shared" si="11"/>
        <v>Medium</v>
      </c>
      <c r="P349" t="str">
        <f>_xlfn.XLOOKUP(Orders[[#This Row],[Customer ID]],customers!$A$2:$A$1001,customers!$I$2:$I$1001)</f>
        <v>No</v>
      </c>
    </row>
    <row r="350" spans="1:16" x14ac:dyDescent="0.35">
      <c r="A350" s="2" t="s">
        <v>2452</v>
      </c>
      <c r="B350" s="5">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0"/>
        <v>204.92999999999995</v>
      </c>
      <c r="N350" t="str">
        <f>IF(orders!I350="Rob","Robusta",IF(I350="Exc","Excelsa",IF(I350="Ara","Arabica",IF(I350="Lib","Liberica"))))</f>
        <v>Excelsa</v>
      </c>
      <c r="O350" t="str">
        <f t="shared" si="11"/>
        <v>Light</v>
      </c>
      <c r="P350" t="str">
        <f>_xlfn.XLOOKUP(Orders[[#This Row],[Customer ID]],customers!$A$2:$A$1001,customers!$I$2:$I$1001)</f>
        <v>No</v>
      </c>
    </row>
    <row r="351" spans="1:16" x14ac:dyDescent="0.35">
      <c r="A351" s="2" t="s">
        <v>2458</v>
      </c>
      <c r="B351" s="5">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0"/>
        <v>14.339999999999998</v>
      </c>
      <c r="N351" t="str">
        <f>IF(orders!I351="Rob","Robusta",IF(I351="Exc","Excelsa",IF(I351="Ara","Arabica",IF(I351="Lib","Liberica"))))</f>
        <v>Robusta</v>
      </c>
      <c r="O351" t="str">
        <f t="shared" si="11"/>
        <v>Light</v>
      </c>
      <c r="P351" t="str">
        <f>_xlfn.XLOOKUP(Orders[[#This Row],[Customer ID]],customers!$A$2:$A$1001,customers!$I$2:$I$1001)</f>
        <v>No</v>
      </c>
    </row>
    <row r="352" spans="1:16" x14ac:dyDescent="0.35">
      <c r="A352" s="2" t="s">
        <v>2464</v>
      </c>
      <c r="B352" s="5">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0"/>
        <v>23.88</v>
      </c>
      <c r="N352" t="str">
        <f>IF(orders!I352="Rob","Robusta",IF(I352="Exc","Excelsa",IF(I352="Ara","Arabica",IF(I352="Lib","Liberica"))))</f>
        <v>Arabica</v>
      </c>
      <c r="O352" t="str">
        <f t="shared" si="11"/>
        <v>Dark</v>
      </c>
      <c r="P352" t="str">
        <f>_xlfn.XLOOKUP(Orders[[#This Row],[Customer ID]],customers!$A$2:$A$1001,customers!$I$2:$I$1001)</f>
        <v>No</v>
      </c>
    </row>
    <row r="353" spans="1:16" x14ac:dyDescent="0.35">
      <c r="A353" s="2" t="s">
        <v>2470</v>
      </c>
      <c r="B353" s="5">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0"/>
        <v>22.5</v>
      </c>
      <c r="N353" t="str">
        <f>IF(orders!I353="Rob","Robusta",IF(I353="Exc","Excelsa",IF(I353="Ara","Arabica",IF(I353="Lib","Liberica"))))</f>
        <v>Arabica</v>
      </c>
      <c r="O353" t="str">
        <f t="shared" si="11"/>
        <v>Medium</v>
      </c>
      <c r="P353" t="str">
        <f>_xlfn.XLOOKUP(Orders[[#This Row],[Customer ID]],customers!$A$2:$A$1001,customers!$I$2:$I$1001)</f>
        <v>No</v>
      </c>
    </row>
    <row r="354" spans="1:16" x14ac:dyDescent="0.35">
      <c r="A354" s="2" t="s">
        <v>2476</v>
      </c>
      <c r="B354" s="5">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0"/>
        <v>36.450000000000003</v>
      </c>
      <c r="N354" t="str">
        <f>IF(orders!I354="Rob","Robusta",IF(I354="Exc","Excelsa",IF(I354="Ara","Arabica",IF(I354="Lib","Liberica"))))</f>
        <v>Excelsa</v>
      </c>
      <c r="O354" t="str">
        <f t="shared" si="11"/>
        <v>Dark</v>
      </c>
      <c r="P354" t="str">
        <f>_xlfn.XLOOKUP(Orders[[#This Row],[Customer ID]],customers!$A$2:$A$1001,customers!$I$2:$I$1001)</f>
        <v>No</v>
      </c>
    </row>
    <row r="355" spans="1:16" x14ac:dyDescent="0.35">
      <c r="A355" s="2" t="s">
        <v>2482</v>
      </c>
      <c r="B355" s="5">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0"/>
        <v>27</v>
      </c>
      <c r="N355" t="str">
        <f>IF(orders!I355="Rob","Robusta",IF(I355="Exc","Excelsa",IF(I355="Ara","Arabica",IF(I355="Lib","Liberica"))))</f>
        <v>Arabica</v>
      </c>
      <c r="O355" t="str">
        <f t="shared" si="11"/>
        <v>Medium</v>
      </c>
      <c r="P355" t="str">
        <f>_xlfn.XLOOKUP(Orders[[#This Row],[Customer ID]],customers!$A$2:$A$1001,customers!$I$2:$I$1001)</f>
        <v>Yes</v>
      </c>
    </row>
    <row r="356" spans="1:16" x14ac:dyDescent="0.35">
      <c r="A356" s="2" t="s">
        <v>2487</v>
      </c>
      <c r="B356" s="5">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0"/>
        <v>155.24999999999997</v>
      </c>
      <c r="N356" t="str">
        <f>IF(orders!I356="Rob","Robusta",IF(I356="Exc","Excelsa",IF(I356="Ara","Arabica",IF(I356="Lib","Liberica"))))</f>
        <v>Arabica</v>
      </c>
      <c r="O356" t="str">
        <f t="shared" si="11"/>
        <v>Medium</v>
      </c>
      <c r="P356" t="str">
        <f>_xlfn.XLOOKUP(Orders[[#This Row],[Customer ID]],customers!$A$2:$A$1001,customers!$I$2:$I$1001)</f>
        <v>No</v>
      </c>
    </row>
    <row r="357" spans="1:16" x14ac:dyDescent="0.35">
      <c r="A357" s="2" t="s">
        <v>2492</v>
      </c>
      <c r="B357" s="5">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0"/>
        <v>114.42499999999998</v>
      </c>
      <c r="N357" t="str">
        <f>IF(orders!I357="Rob","Robusta",IF(I357="Exc","Excelsa",IF(I357="Ara","Arabica",IF(I357="Lib","Liberica"))))</f>
        <v>Arabica</v>
      </c>
      <c r="O357" t="str">
        <f t="shared" si="11"/>
        <v>Dark</v>
      </c>
      <c r="P357" t="str">
        <f>_xlfn.XLOOKUP(Orders[[#This Row],[Customer ID]],customers!$A$2:$A$1001,customers!$I$2:$I$1001)</f>
        <v>Yes</v>
      </c>
    </row>
    <row r="358" spans="1:16" x14ac:dyDescent="0.35">
      <c r="A358" s="2" t="s">
        <v>2498</v>
      </c>
      <c r="B358" s="5">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0"/>
        <v>51.8</v>
      </c>
      <c r="N358" t="str">
        <f>IF(orders!I358="Rob","Robusta",IF(I358="Exc","Excelsa",IF(I358="Ara","Arabica",IF(I358="Lib","Liberica"))))</f>
        <v>Liberica</v>
      </c>
      <c r="O358" t="str">
        <f t="shared" si="11"/>
        <v>Dark</v>
      </c>
      <c r="P358" t="str">
        <f>_xlfn.XLOOKUP(Orders[[#This Row],[Customer ID]],customers!$A$2:$A$1001,customers!$I$2:$I$1001)</f>
        <v>Yes</v>
      </c>
    </row>
    <row r="359" spans="1:16" x14ac:dyDescent="0.35">
      <c r="A359" s="2" t="s">
        <v>2504</v>
      </c>
      <c r="B359" s="5">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0"/>
        <v>155.24999999999997</v>
      </c>
      <c r="N359" t="str">
        <f>IF(orders!I359="Rob","Robusta",IF(I359="Exc","Excelsa",IF(I359="Ara","Arabica",IF(I359="Lib","Liberica"))))</f>
        <v>Arabica</v>
      </c>
      <c r="O359" t="str">
        <f t="shared" si="11"/>
        <v>Medium</v>
      </c>
      <c r="P359" t="str">
        <f>_xlfn.XLOOKUP(Orders[[#This Row],[Customer ID]],customers!$A$2:$A$1001,customers!$I$2:$I$1001)</f>
        <v>No</v>
      </c>
    </row>
    <row r="360" spans="1:16" x14ac:dyDescent="0.35">
      <c r="A360" s="2" t="s">
        <v>2509</v>
      </c>
      <c r="B360" s="5">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0"/>
        <v>29.784999999999997</v>
      </c>
      <c r="N360" t="str">
        <f>IF(orders!I360="Rob","Robusta",IF(I360="Exc","Excelsa",IF(I360="Ara","Arabica",IF(I360="Lib","Liberica"))))</f>
        <v>Arabica</v>
      </c>
      <c r="O360" t="str">
        <f t="shared" si="11"/>
        <v>Light</v>
      </c>
      <c r="P360" t="str">
        <f>_xlfn.XLOOKUP(Orders[[#This Row],[Customer ID]],customers!$A$2:$A$1001,customers!$I$2:$I$1001)</f>
        <v>No</v>
      </c>
    </row>
    <row r="361" spans="1:16" x14ac:dyDescent="0.35">
      <c r="A361" s="2" t="s">
        <v>2515</v>
      </c>
      <c r="B361" s="5">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0"/>
        <v>21.509999999999998</v>
      </c>
      <c r="N361" t="str">
        <f>IF(orders!I361="Rob","Robusta",IF(I361="Exc","Excelsa",IF(I361="Ara","Arabica",IF(I361="Lib","Liberica"))))</f>
        <v>Robusta</v>
      </c>
      <c r="O361" t="str">
        <f t="shared" si="11"/>
        <v>Light</v>
      </c>
      <c r="P361" t="str">
        <f>_xlfn.XLOOKUP(Orders[[#This Row],[Customer ID]],customers!$A$2:$A$1001,customers!$I$2:$I$1001)</f>
        <v>No</v>
      </c>
    </row>
    <row r="362" spans="1:16" x14ac:dyDescent="0.35">
      <c r="A362" s="2" t="s">
        <v>2521</v>
      </c>
      <c r="B362" s="5">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0"/>
        <v>41.169999999999995</v>
      </c>
      <c r="N362" t="str">
        <f>IF(orders!I362="Rob","Robusta",IF(I362="Exc","Excelsa",IF(I362="Ara","Arabica",IF(I362="Lib","Liberica"))))</f>
        <v>Robusta</v>
      </c>
      <c r="O362" t="str">
        <f t="shared" si="11"/>
        <v>Dark</v>
      </c>
      <c r="P362" t="str">
        <f>_xlfn.XLOOKUP(Orders[[#This Row],[Customer ID]],customers!$A$2:$A$1001,customers!$I$2:$I$1001)</f>
        <v>No</v>
      </c>
    </row>
    <row r="363" spans="1:16" x14ac:dyDescent="0.35">
      <c r="A363" s="2" t="s">
        <v>2521</v>
      </c>
      <c r="B363" s="5">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0"/>
        <v>5.97</v>
      </c>
      <c r="N363" t="str">
        <f>IF(orders!I363="Rob","Robusta",IF(I363="Exc","Excelsa",IF(I363="Ara","Arabica",IF(I363="Lib","Liberica"))))</f>
        <v>Robusta</v>
      </c>
      <c r="O363" t="str">
        <f t="shared" si="11"/>
        <v>Medium</v>
      </c>
      <c r="P363" t="str">
        <f>_xlfn.XLOOKUP(Orders[[#This Row],[Customer ID]],customers!$A$2:$A$1001,customers!$I$2:$I$1001)</f>
        <v>No</v>
      </c>
    </row>
    <row r="364" spans="1:16" x14ac:dyDescent="0.35">
      <c r="A364" s="2" t="s">
        <v>2532</v>
      </c>
      <c r="B364" s="5">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0"/>
        <v>74.25</v>
      </c>
      <c r="N364" t="str">
        <f>IF(orders!I364="Rob","Robusta",IF(I364="Exc","Excelsa",IF(I364="Ara","Arabica",IF(I364="Lib","Liberica"))))</f>
        <v>Excelsa</v>
      </c>
      <c r="O364" t="str">
        <f t="shared" si="11"/>
        <v>Light</v>
      </c>
      <c r="P364" t="str">
        <f>_xlfn.XLOOKUP(Orders[[#This Row],[Customer ID]],customers!$A$2:$A$1001,customers!$I$2:$I$1001)</f>
        <v>Yes</v>
      </c>
    </row>
    <row r="365" spans="1:16" x14ac:dyDescent="0.35">
      <c r="A365" s="2" t="s">
        <v>2538</v>
      </c>
      <c r="B365" s="5">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0"/>
        <v>87.300000000000011</v>
      </c>
      <c r="N365" t="str">
        <f>IF(orders!I365="Rob","Robusta",IF(I365="Exc","Excelsa",IF(I365="Ara","Arabica",IF(I365="Lib","Liberica"))))</f>
        <v>Liberica</v>
      </c>
      <c r="O365" t="str">
        <f t="shared" si="11"/>
        <v>Medium</v>
      </c>
      <c r="P365" t="str">
        <f>_xlfn.XLOOKUP(Orders[[#This Row],[Customer ID]],customers!$A$2:$A$1001,customers!$I$2:$I$1001)</f>
        <v>No</v>
      </c>
    </row>
    <row r="366" spans="1:16" x14ac:dyDescent="0.35">
      <c r="A366" s="2" t="s">
        <v>2543</v>
      </c>
      <c r="B366" s="5">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0"/>
        <v>72.900000000000006</v>
      </c>
      <c r="N366" t="str">
        <f>IF(orders!I366="Rob","Robusta",IF(I366="Exc","Excelsa",IF(I366="Ara","Arabica",IF(I366="Lib","Liberica"))))</f>
        <v>Excelsa</v>
      </c>
      <c r="O366" t="str">
        <f t="shared" si="11"/>
        <v>Dark</v>
      </c>
      <c r="P366" t="str">
        <f>_xlfn.XLOOKUP(Orders[[#This Row],[Customer ID]],customers!$A$2:$A$1001,customers!$I$2:$I$1001)</f>
        <v>Yes</v>
      </c>
    </row>
    <row r="367" spans="1:16" x14ac:dyDescent="0.35">
      <c r="A367" s="2" t="s">
        <v>2549</v>
      </c>
      <c r="B367" s="5">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0"/>
        <v>7.77</v>
      </c>
      <c r="N367" t="str">
        <f>IF(orders!I367="Rob","Robusta",IF(I367="Exc","Excelsa",IF(I367="Ara","Arabica",IF(I367="Lib","Liberica"))))</f>
        <v>Liberica</v>
      </c>
      <c r="O367" t="str">
        <f t="shared" si="11"/>
        <v>Dark</v>
      </c>
      <c r="P367" t="str">
        <f>_xlfn.XLOOKUP(Orders[[#This Row],[Customer ID]],customers!$A$2:$A$1001,customers!$I$2:$I$1001)</f>
        <v>No</v>
      </c>
    </row>
    <row r="368" spans="1:16" x14ac:dyDescent="0.35">
      <c r="A368" s="2" t="s">
        <v>2554</v>
      </c>
      <c r="B368" s="5">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0"/>
        <v>43.74</v>
      </c>
      <c r="N368" t="str">
        <f>IF(orders!I368="Rob","Robusta",IF(I368="Exc","Excelsa",IF(I368="Ara","Arabica",IF(I368="Lib","Liberica"))))</f>
        <v>Excelsa</v>
      </c>
      <c r="O368" t="str">
        <f t="shared" si="11"/>
        <v>Dark</v>
      </c>
      <c r="P368" t="str">
        <f>_xlfn.XLOOKUP(Orders[[#This Row],[Customer ID]],customers!$A$2:$A$1001,customers!$I$2:$I$1001)</f>
        <v>No</v>
      </c>
    </row>
    <row r="369" spans="1:16" x14ac:dyDescent="0.35">
      <c r="A369" s="2" t="s">
        <v>2559</v>
      </c>
      <c r="B369" s="5">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0"/>
        <v>8.73</v>
      </c>
      <c r="N369" t="str">
        <f>IF(orders!I369="Rob","Robusta",IF(I369="Exc","Excelsa",IF(I369="Ara","Arabica",IF(I369="Lib","Liberica"))))</f>
        <v>Liberica</v>
      </c>
      <c r="O369" t="str">
        <f t="shared" si="11"/>
        <v>Medium</v>
      </c>
      <c r="P369" t="str">
        <f>_xlfn.XLOOKUP(Orders[[#This Row],[Customer ID]],customers!$A$2:$A$1001,customers!$I$2:$I$1001)</f>
        <v>Yes</v>
      </c>
    </row>
    <row r="370" spans="1:16" x14ac:dyDescent="0.35">
      <c r="A370" s="2" t="s">
        <v>2563</v>
      </c>
      <c r="B370" s="5">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0"/>
        <v>63.249999999999993</v>
      </c>
      <c r="N370" t="str">
        <f>IF(orders!I370="Rob","Robusta",IF(I370="Exc","Excelsa",IF(I370="Ara","Arabica",IF(I370="Lib","Liberica"))))</f>
        <v>Excelsa</v>
      </c>
      <c r="O370" t="str">
        <f t="shared" si="11"/>
        <v>Medium</v>
      </c>
      <c r="P370" t="str">
        <f>_xlfn.XLOOKUP(Orders[[#This Row],[Customer ID]],customers!$A$2:$A$1001,customers!$I$2:$I$1001)</f>
        <v>No</v>
      </c>
    </row>
    <row r="371" spans="1:16" x14ac:dyDescent="0.35">
      <c r="A371" s="2" t="s">
        <v>2569</v>
      </c>
      <c r="B371" s="5">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0"/>
        <v>8.91</v>
      </c>
      <c r="N371" t="str">
        <f>IF(orders!I371="Rob","Robusta",IF(I371="Exc","Excelsa",IF(I371="Ara","Arabica",IF(I371="Lib","Liberica"))))</f>
        <v>Excelsa</v>
      </c>
      <c r="O371" t="str">
        <f t="shared" si="11"/>
        <v>Light</v>
      </c>
      <c r="P371" t="str">
        <f>_xlfn.XLOOKUP(Orders[[#This Row],[Customer ID]],customers!$A$2:$A$1001,customers!$I$2:$I$1001)</f>
        <v>Yes</v>
      </c>
    </row>
    <row r="372" spans="1:16" x14ac:dyDescent="0.35">
      <c r="A372" s="2" t="s">
        <v>2573</v>
      </c>
      <c r="B372" s="5">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0"/>
        <v>24.3</v>
      </c>
      <c r="N372" t="str">
        <f>IF(orders!I372="Rob","Robusta",IF(I372="Exc","Excelsa",IF(I372="Ara","Arabica",IF(I372="Lib","Liberica"))))</f>
        <v>Excelsa</v>
      </c>
      <c r="O372" t="str">
        <f t="shared" si="11"/>
        <v>Dark</v>
      </c>
      <c r="P372" t="str">
        <f>_xlfn.XLOOKUP(Orders[[#This Row],[Customer ID]],customers!$A$2:$A$1001,customers!$I$2:$I$1001)</f>
        <v>Yes</v>
      </c>
    </row>
    <row r="373" spans="1:16" x14ac:dyDescent="0.35">
      <c r="A373" s="2" t="s">
        <v>2579</v>
      </c>
      <c r="B373" s="5">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0"/>
        <v>46.62</v>
      </c>
      <c r="N373" t="str">
        <f>IF(orders!I373="Rob","Robusta",IF(I373="Exc","Excelsa",IF(I373="Ara","Arabica",IF(I373="Lib","Liberica"))))</f>
        <v>Arabica</v>
      </c>
      <c r="O373" t="str">
        <f t="shared" si="11"/>
        <v>Light</v>
      </c>
      <c r="P373" t="str">
        <f>_xlfn.XLOOKUP(Orders[[#This Row],[Customer ID]],customers!$A$2:$A$1001,customers!$I$2:$I$1001)</f>
        <v>Yes</v>
      </c>
    </row>
    <row r="374" spans="1:16" x14ac:dyDescent="0.35">
      <c r="A374" s="2" t="s">
        <v>2585</v>
      </c>
      <c r="B374" s="5">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0"/>
        <v>43.019999999999996</v>
      </c>
      <c r="N374" t="str">
        <f>IF(orders!I374="Rob","Robusta",IF(I374="Exc","Excelsa",IF(I374="Ara","Arabica",IF(I374="Lib","Liberica"))))</f>
        <v>Robusta</v>
      </c>
      <c r="O374" t="str">
        <f t="shared" si="11"/>
        <v>Light</v>
      </c>
      <c r="P374" t="str">
        <f>_xlfn.XLOOKUP(Orders[[#This Row],[Customer ID]],customers!$A$2:$A$1001,customers!$I$2:$I$1001)</f>
        <v>No</v>
      </c>
    </row>
    <row r="375" spans="1:16" x14ac:dyDescent="0.35">
      <c r="A375" s="2" t="s">
        <v>2591</v>
      </c>
      <c r="B375" s="5">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0"/>
        <v>17.91</v>
      </c>
      <c r="N375" t="str">
        <f>IF(orders!I375="Rob","Robusta",IF(I375="Exc","Excelsa",IF(I375="Ara","Arabica",IF(I375="Lib","Liberica"))))</f>
        <v>Arabica</v>
      </c>
      <c r="O375" t="str">
        <f t="shared" si="11"/>
        <v>Dark</v>
      </c>
      <c r="P375" t="str">
        <f>_xlfn.XLOOKUP(Orders[[#This Row],[Customer ID]],customers!$A$2:$A$1001,customers!$I$2:$I$1001)</f>
        <v>Yes</v>
      </c>
    </row>
    <row r="376" spans="1:16" x14ac:dyDescent="0.35">
      <c r="A376" s="2" t="s">
        <v>2597</v>
      </c>
      <c r="B376" s="5">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0"/>
        <v>38.04</v>
      </c>
      <c r="N376" t="str">
        <f>IF(orders!I376="Rob","Robusta",IF(I376="Exc","Excelsa",IF(I376="Ara","Arabica",IF(I376="Lib","Liberica"))))</f>
        <v>Liberica</v>
      </c>
      <c r="O376" t="str">
        <f t="shared" si="11"/>
        <v>Light</v>
      </c>
      <c r="P376" t="str">
        <f>_xlfn.XLOOKUP(Orders[[#This Row],[Customer ID]],customers!$A$2:$A$1001,customers!$I$2:$I$1001)</f>
        <v>Yes</v>
      </c>
    </row>
    <row r="377" spans="1:16" x14ac:dyDescent="0.35">
      <c r="A377" s="2" t="s">
        <v>2603</v>
      </c>
      <c r="B377" s="5">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0"/>
        <v>6.75</v>
      </c>
      <c r="N377" t="str">
        <f>IF(orders!I377="Rob","Robusta",IF(I377="Exc","Excelsa",IF(I377="Ara","Arabica",IF(I377="Lib","Liberica"))))</f>
        <v>Arabica</v>
      </c>
      <c r="O377" t="str">
        <f t="shared" si="11"/>
        <v>Medium</v>
      </c>
      <c r="P377" t="str">
        <f>_xlfn.XLOOKUP(Orders[[#This Row],[Customer ID]],customers!$A$2:$A$1001,customers!$I$2:$I$1001)</f>
        <v>Yes</v>
      </c>
    </row>
    <row r="378" spans="1:16" x14ac:dyDescent="0.35">
      <c r="A378" s="2" t="s">
        <v>2609</v>
      </c>
      <c r="B378" s="5">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0"/>
        <v>5.97</v>
      </c>
      <c r="N378" t="str">
        <f>IF(orders!I378="Rob","Robusta",IF(I378="Exc","Excelsa",IF(I378="Ara","Arabica",IF(I378="Lib","Liberica"))))</f>
        <v>Robusta</v>
      </c>
      <c r="O378" t="str">
        <f t="shared" si="11"/>
        <v>Medium</v>
      </c>
      <c r="P378" t="str">
        <f>_xlfn.XLOOKUP(Orders[[#This Row],[Customer ID]],customers!$A$2:$A$1001,customers!$I$2:$I$1001)</f>
        <v>Yes</v>
      </c>
    </row>
    <row r="379" spans="1:16" x14ac:dyDescent="0.35">
      <c r="A379" s="2" t="s">
        <v>2615</v>
      </c>
      <c r="B379" s="5">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0"/>
        <v>8.0549999999999997</v>
      </c>
      <c r="N379" t="str">
        <f>IF(orders!I379="Rob","Robusta",IF(I379="Exc","Excelsa",IF(I379="Ara","Arabica",IF(I379="Lib","Liberica"))))</f>
        <v>Robusta</v>
      </c>
      <c r="O379" t="str">
        <f t="shared" si="11"/>
        <v>Dark</v>
      </c>
      <c r="P379" t="str">
        <f>_xlfn.XLOOKUP(Orders[[#This Row],[Customer ID]],customers!$A$2:$A$1001,customers!$I$2:$I$1001)</f>
        <v>No</v>
      </c>
    </row>
    <row r="380" spans="1:16" x14ac:dyDescent="0.35">
      <c r="A380" s="2" t="s">
        <v>2621</v>
      </c>
      <c r="B380" s="5">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0"/>
        <v>23.31</v>
      </c>
      <c r="N380" t="str">
        <f>IF(orders!I380="Rob","Robusta",IF(I380="Exc","Excelsa",IF(I380="Ara","Arabica",IF(I380="Lib","Liberica"))))</f>
        <v>Arabica</v>
      </c>
      <c r="O380" t="str">
        <f t="shared" si="11"/>
        <v>Light</v>
      </c>
      <c r="P380" t="str">
        <f>_xlfn.XLOOKUP(Orders[[#This Row],[Customer ID]],customers!$A$2:$A$1001,customers!$I$2:$I$1001)</f>
        <v>Yes</v>
      </c>
    </row>
    <row r="381" spans="1:16" x14ac:dyDescent="0.35">
      <c r="A381" s="2" t="s">
        <v>2627</v>
      </c>
      <c r="B381" s="5">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0"/>
        <v>43.019999999999996</v>
      </c>
      <c r="N381" t="str">
        <f>IF(orders!I381="Rob","Robusta",IF(I381="Exc","Excelsa",IF(I381="Ara","Arabica",IF(I381="Lib","Liberica"))))</f>
        <v>Robusta</v>
      </c>
      <c r="O381" t="str">
        <f t="shared" si="11"/>
        <v>Light</v>
      </c>
      <c r="P381" t="str">
        <f>_xlfn.XLOOKUP(Orders[[#This Row],[Customer ID]],customers!$A$2:$A$1001,customers!$I$2:$I$1001)</f>
        <v>Yes</v>
      </c>
    </row>
    <row r="382" spans="1:16" x14ac:dyDescent="0.35">
      <c r="A382" s="2" t="s">
        <v>2632</v>
      </c>
      <c r="B382" s="5">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0"/>
        <v>23.31</v>
      </c>
      <c r="N382" t="str">
        <f>IF(orders!I382="Rob","Robusta",IF(I382="Exc","Excelsa",IF(I382="Ara","Arabica",IF(I382="Lib","Liberica"))))</f>
        <v>Liberica</v>
      </c>
      <c r="O382" t="str">
        <f t="shared" si="11"/>
        <v>Dark</v>
      </c>
      <c r="P382" t="str">
        <f>_xlfn.XLOOKUP(Orders[[#This Row],[Customer ID]],customers!$A$2:$A$1001,customers!$I$2:$I$1001)</f>
        <v>No</v>
      </c>
    </row>
    <row r="383" spans="1:16" x14ac:dyDescent="0.35">
      <c r="A383" s="2" t="s">
        <v>2638</v>
      </c>
      <c r="B383" s="5">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0"/>
        <v>14.924999999999999</v>
      </c>
      <c r="N383" t="str">
        <f>IF(orders!I383="Rob","Robusta",IF(I383="Exc","Excelsa",IF(I383="Ara","Arabica",IF(I383="Lib","Liberica"))))</f>
        <v>Arabica</v>
      </c>
      <c r="O383" t="str">
        <f t="shared" si="11"/>
        <v>Dark</v>
      </c>
      <c r="P383" t="str">
        <f>_xlfn.XLOOKUP(Orders[[#This Row],[Customer ID]],customers!$A$2:$A$1001,customers!$I$2:$I$1001)</f>
        <v>Yes</v>
      </c>
    </row>
    <row r="384" spans="1:16" x14ac:dyDescent="0.35">
      <c r="A384" s="2" t="s">
        <v>2644</v>
      </c>
      <c r="B384" s="5">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0"/>
        <v>21.87</v>
      </c>
      <c r="N384" t="str">
        <f>IF(orders!I384="Rob","Robusta",IF(I384="Exc","Excelsa",IF(I384="Ara","Arabica",IF(I384="Lib","Liberica"))))</f>
        <v>Excelsa</v>
      </c>
      <c r="O384" t="str">
        <f t="shared" si="11"/>
        <v>Dark</v>
      </c>
      <c r="P384" t="str">
        <f>_xlfn.XLOOKUP(Orders[[#This Row],[Customer ID]],customers!$A$2:$A$1001,customers!$I$2:$I$1001)</f>
        <v>No</v>
      </c>
    </row>
    <row r="385" spans="1:16" x14ac:dyDescent="0.35">
      <c r="A385" s="2" t="s">
        <v>2650</v>
      </c>
      <c r="B385" s="5">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0"/>
        <v>53.46</v>
      </c>
      <c r="N385" t="str">
        <f>IF(orders!I385="Rob","Robusta",IF(I385="Exc","Excelsa",IF(I385="Ara","Arabica",IF(I385="Lib","Liberica"))))</f>
        <v>Excelsa</v>
      </c>
      <c r="O385" t="str">
        <f t="shared" si="11"/>
        <v>Light</v>
      </c>
      <c r="P385" t="str">
        <f>_xlfn.XLOOKUP(Orders[[#This Row],[Customer ID]],customers!$A$2:$A$1001,customers!$I$2:$I$1001)</f>
        <v>Yes</v>
      </c>
    </row>
    <row r="386" spans="1:16" x14ac:dyDescent="0.35">
      <c r="A386" s="2" t="s">
        <v>2655</v>
      </c>
      <c r="B386" s="5">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0"/>
        <v>119.13999999999999</v>
      </c>
      <c r="N386" t="str">
        <f>IF(orders!I386="Rob","Robusta",IF(I386="Exc","Excelsa",IF(I386="Ara","Arabica",IF(I386="Lib","Liberica"))))</f>
        <v>Arabica</v>
      </c>
      <c r="O386" t="str">
        <f t="shared" si="11"/>
        <v>Light</v>
      </c>
      <c r="P386" t="str">
        <f>_xlfn.XLOOKUP(Orders[[#This Row],[Customer ID]],customers!$A$2:$A$1001,customers!$I$2:$I$1001)</f>
        <v>No</v>
      </c>
    </row>
    <row r="387" spans="1:16" x14ac:dyDescent="0.35">
      <c r="A387" s="2" t="s">
        <v>2660</v>
      </c>
      <c r="B387" s="5">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2">L387*E387</f>
        <v>43.650000000000006</v>
      </c>
      <c r="N387" t="str">
        <f>IF(orders!I387="Rob","Robusta",IF(I387="Exc","Excelsa",IF(I387="Ara","Arabica",IF(I387="Lib","Liberica"))))</f>
        <v>Liberica</v>
      </c>
      <c r="O387" t="str">
        <f t="shared" ref="O387:O450" si="13">IF(J387="M","Medium",IF(J387="L","Light",IF(J387="D","Dark")))</f>
        <v>Medium</v>
      </c>
      <c r="P387" t="str">
        <f>_xlfn.XLOOKUP(Orders[[#This Row],[Customer ID]],customers!$A$2:$A$1001,customers!$I$2:$I$1001)</f>
        <v>Yes</v>
      </c>
    </row>
    <row r="388" spans="1:16" x14ac:dyDescent="0.35">
      <c r="A388" s="2" t="s">
        <v>2666</v>
      </c>
      <c r="B388" s="5">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2"/>
        <v>17.91</v>
      </c>
      <c r="N388" t="str">
        <f>IF(orders!I388="Rob","Robusta",IF(I388="Exc","Excelsa",IF(I388="Ara","Arabica",IF(I388="Lib","Liberica"))))</f>
        <v>Arabica</v>
      </c>
      <c r="O388" t="str">
        <f t="shared" si="13"/>
        <v>Dark</v>
      </c>
      <c r="P388" t="str">
        <f>_xlfn.XLOOKUP(Orders[[#This Row],[Customer ID]],customers!$A$2:$A$1001,customers!$I$2:$I$1001)</f>
        <v>Yes</v>
      </c>
    </row>
    <row r="389" spans="1:16" x14ac:dyDescent="0.35">
      <c r="A389" s="2" t="s">
        <v>2671</v>
      </c>
      <c r="B389" s="5">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2"/>
        <v>74.25</v>
      </c>
      <c r="N389" t="str">
        <f>IF(orders!I389="Rob","Robusta",IF(I389="Exc","Excelsa",IF(I389="Ara","Arabica",IF(I389="Lib","Liberica"))))</f>
        <v>Excelsa</v>
      </c>
      <c r="O389" t="str">
        <f t="shared" si="13"/>
        <v>Light</v>
      </c>
      <c r="P389" t="str">
        <f>_xlfn.XLOOKUP(Orders[[#This Row],[Customer ID]],customers!$A$2:$A$1001,customers!$I$2:$I$1001)</f>
        <v>Yes</v>
      </c>
    </row>
    <row r="390" spans="1:16" x14ac:dyDescent="0.35">
      <c r="A390" s="2" t="s">
        <v>2677</v>
      </c>
      <c r="B390" s="5">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2"/>
        <v>11.654999999999999</v>
      </c>
      <c r="N390" t="str">
        <f>IF(orders!I390="Rob","Robusta",IF(I390="Exc","Excelsa",IF(I390="Ara","Arabica",IF(I390="Lib","Liberica"))))</f>
        <v>Liberica</v>
      </c>
      <c r="O390" t="str">
        <f t="shared" si="13"/>
        <v>Dark</v>
      </c>
      <c r="P390" t="str">
        <f>_xlfn.XLOOKUP(Orders[[#This Row],[Customer ID]],customers!$A$2:$A$1001,customers!$I$2:$I$1001)</f>
        <v>Yes</v>
      </c>
    </row>
    <row r="391" spans="1:16" x14ac:dyDescent="0.35">
      <c r="A391" s="2" t="s">
        <v>2683</v>
      </c>
      <c r="B391" s="5">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2"/>
        <v>23.31</v>
      </c>
      <c r="N391" t="str">
        <f>IF(orders!I391="Rob","Robusta",IF(I391="Exc","Excelsa",IF(I391="Ara","Arabica",IF(I391="Lib","Liberica"))))</f>
        <v>Liberica</v>
      </c>
      <c r="O391" t="str">
        <f t="shared" si="13"/>
        <v>Dark</v>
      </c>
      <c r="P391" t="str">
        <f>_xlfn.XLOOKUP(Orders[[#This Row],[Customer ID]],customers!$A$2:$A$1001,customers!$I$2:$I$1001)</f>
        <v>Yes</v>
      </c>
    </row>
    <row r="392" spans="1:16" x14ac:dyDescent="0.35">
      <c r="A392" s="2" t="s">
        <v>2689</v>
      </c>
      <c r="B392" s="5">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2"/>
        <v>14.58</v>
      </c>
      <c r="N392" t="str">
        <f>IF(orders!I392="Rob","Robusta",IF(I392="Exc","Excelsa",IF(I392="Ara","Arabica",IF(I392="Lib","Liberica"))))</f>
        <v>Excelsa</v>
      </c>
      <c r="O392" t="str">
        <f t="shared" si="13"/>
        <v>Dark</v>
      </c>
      <c r="P392" t="str">
        <f>_xlfn.XLOOKUP(Orders[[#This Row],[Customer ID]],customers!$A$2:$A$1001,customers!$I$2:$I$1001)</f>
        <v>Yes</v>
      </c>
    </row>
    <row r="393" spans="1:16" x14ac:dyDescent="0.35">
      <c r="A393" s="2" t="s">
        <v>2694</v>
      </c>
      <c r="B393" s="5">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2"/>
        <v>13.5</v>
      </c>
      <c r="N393" t="str">
        <f>IF(orders!I393="Rob","Robusta",IF(I393="Exc","Excelsa",IF(I393="Ara","Arabica",IF(I393="Lib","Liberica"))))</f>
        <v>Arabica</v>
      </c>
      <c r="O393" t="str">
        <f t="shared" si="13"/>
        <v>Medium</v>
      </c>
      <c r="P393" t="str">
        <f>_xlfn.XLOOKUP(Orders[[#This Row],[Customer ID]],customers!$A$2:$A$1001,customers!$I$2:$I$1001)</f>
        <v>No</v>
      </c>
    </row>
    <row r="394" spans="1:16" x14ac:dyDescent="0.35">
      <c r="A394" s="2" t="s">
        <v>2699</v>
      </c>
      <c r="B394" s="5">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2"/>
        <v>89.1</v>
      </c>
      <c r="N394" t="str">
        <f>IF(orders!I394="Rob","Robusta",IF(I394="Exc","Excelsa",IF(I394="Ara","Arabica",IF(I394="Lib","Liberica"))))</f>
        <v>Excelsa</v>
      </c>
      <c r="O394" t="str">
        <f t="shared" si="13"/>
        <v>Light</v>
      </c>
      <c r="P394" t="str">
        <f>_xlfn.XLOOKUP(Orders[[#This Row],[Customer ID]],customers!$A$2:$A$1001,customers!$I$2:$I$1001)</f>
        <v>No</v>
      </c>
    </row>
    <row r="395" spans="1:16" x14ac:dyDescent="0.35">
      <c r="A395" s="2" t="s">
        <v>2699</v>
      </c>
      <c r="B395" s="5">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2"/>
        <v>3.8849999999999998</v>
      </c>
      <c r="N395" t="str">
        <f>IF(orders!I395="Rob","Robusta",IF(I395="Exc","Excelsa",IF(I395="Ara","Arabica",IF(I395="Lib","Liberica"))))</f>
        <v>Arabica</v>
      </c>
      <c r="O395" t="str">
        <f t="shared" si="13"/>
        <v>Light</v>
      </c>
      <c r="P395" t="str">
        <f>_xlfn.XLOOKUP(Orders[[#This Row],[Customer ID]],customers!$A$2:$A$1001,customers!$I$2:$I$1001)</f>
        <v>No</v>
      </c>
    </row>
    <row r="396" spans="1:16" x14ac:dyDescent="0.35">
      <c r="A396" s="2" t="s">
        <v>2710</v>
      </c>
      <c r="B396" s="5">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2"/>
        <v>109.93999999999998</v>
      </c>
      <c r="N396" t="str">
        <f>IF(orders!I396="Rob","Robusta",IF(I396="Exc","Excelsa",IF(I396="Ara","Arabica",IF(I396="Lib","Liberica"))))</f>
        <v>Robusta</v>
      </c>
      <c r="O396" t="str">
        <f t="shared" si="13"/>
        <v>Light</v>
      </c>
      <c r="P396" t="str">
        <f>_xlfn.XLOOKUP(Orders[[#This Row],[Customer ID]],customers!$A$2:$A$1001,customers!$I$2:$I$1001)</f>
        <v>No</v>
      </c>
    </row>
    <row r="397" spans="1:16" x14ac:dyDescent="0.35">
      <c r="A397" s="2" t="s">
        <v>2716</v>
      </c>
      <c r="B397" s="5">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2"/>
        <v>46.62</v>
      </c>
      <c r="N397" t="str">
        <f>IF(orders!I397="Rob","Robusta",IF(I397="Exc","Excelsa",IF(I397="Ara","Arabica",IF(I397="Lib","Liberica"))))</f>
        <v>Liberica</v>
      </c>
      <c r="O397" t="str">
        <f t="shared" si="13"/>
        <v>Dark</v>
      </c>
      <c r="P397" t="str">
        <f>_xlfn.XLOOKUP(Orders[[#This Row],[Customer ID]],customers!$A$2:$A$1001,customers!$I$2:$I$1001)</f>
        <v>Yes</v>
      </c>
    </row>
    <row r="398" spans="1:16" x14ac:dyDescent="0.35">
      <c r="A398" s="2" t="s">
        <v>2721</v>
      </c>
      <c r="B398" s="5">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2"/>
        <v>38.849999999999994</v>
      </c>
      <c r="N398" t="str">
        <f>IF(orders!I398="Rob","Robusta",IF(I398="Exc","Excelsa",IF(I398="Ara","Arabica",IF(I398="Lib","Liberica"))))</f>
        <v>Arabica</v>
      </c>
      <c r="O398" t="str">
        <f t="shared" si="13"/>
        <v>Light</v>
      </c>
      <c r="P398" t="str">
        <f>_xlfn.XLOOKUP(Orders[[#This Row],[Customer ID]],customers!$A$2:$A$1001,customers!$I$2:$I$1001)</f>
        <v>No</v>
      </c>
    </row>
    <row r="399" spans="1:16" x14ac:dyDescent="0.35">
      <c r="A399" s="2" t="s">
        <v>2727</v>
      </c>
      <c r="B399" s="5">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2"/>
        <v>31.08</v>
      </c>
      <c r="N399" t="str">
        <f>IF(orders!I399="Rob","Robusta",IF(I399="Exc","Excelsa",IF(I399="Ara","Arabica",IF(I399="Lib","Liberica"))))</f>
        <v>Liberica</v>
      </c>
      <c r="O399" t="str">
        <f t="shared" si="13"/>
        <v>Dark</v>
      </c>
      <c r="P399" t="str">
        <f>_xlfn.XLOOKUP(Orders[[#This Row],[Customer ID]],customers!$A$2:$A$1001,customers!$I$2:$I$1001)</f>
        <v>Yes</v>
      </c>
    </row>
    <row r="400" spans="1:16" x14ac:dyDescent="0.35">
      <c r="A400" s="2" t="s">
        <v>2733</v>
      </c>
      <c r="B400" s="5">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2"/>
        <v>17.91</v>
      </c>
      <c r="N400" t="str">
        <f>IF(orders!I400="Rob","Robusta",IF(I400="Exc","Excelsa",IF(I400="Ara","Arabica",IF(I400="Lib","Liberica"))))</f>
        <v>Arabica</v>
      </c>
      <c r="O400" t="str">
        <f t="shared" si="13"/>
        <v>Dark</v>
      </c>
      <c r="P400" t="str">
        <f>_xlfn.XLOOKUP(Orders[[#This Row],[Customer ID]],customers!$A$2:$A$1001,customers!$I$2:$I$1001)</f>
        <v>Yes</v>
      </c>
    </row>
    <row r="401" spans="1:16" x14ac:dyDescent="0.35">
      <c r="A401" s="2" t="s">
        <v>2739</v>
      </c>
      <c r="B401" s="5">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2"/>
        <v>167.67000000000002</v>
      </c>
      <c r="N401" t="str">
        <f>IF(orders!I401="Rob","Robusta",IF(I401="Exc","Excelsa",IF(I401="Ara","Arabica",IF(I401="Lib","Liberica"))))</f>
        <v>Excelsa</v>
      </c>
      <c r="O401" t="str">
        <f t="shared" si="13"/>
        <v>Dark</v>
      </c>
      <c r="P401" t="str">
        <f>_xlfn.XLOOKUP(Orders[[#This Row],[Customer ID]],customers!$A$2:$A$1001,customers!$I$2:$I$1001)</f>
        <v>No</v>
      </c>
    </row>
    <row r="402" spans="1:16" x14ac:dyDescent="0.35">
      <c r="A402" s="2" t="s">
        <v>2745</v>
      </c>
      <c r="B402" s="5">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2"/>
        <v>63.4</v>
      </c>
      <c r="N402" t="str">
        <f>IF(orders!I402="Rob","Robusta",IF(I402="Exc","Excelsa",IF(I402="Ara","Arabica",IF(I402="Lib","Liberica"))))</f>
        <v>Liberica</v>
      </c>
      <c r="O402" t="str">
        <f t="shared" si="13"/>
        <v>Light</v>
      </c>
      <c r="P402" t="str">
        <f>_xlfn.XLOOKUP(Orders[[#This Row],[Customer ID]],customers!$A$2:$A$1001,customers!$I$2:$I$1001)</f>
        <v>No</v>
      </c>
    </row>
    <row r="403" spans="1:16" x14ac:dyDescent="0.35">
      <c r="A403" s="2" t="s">
        <v>2751</v>
      </c>
      <c r="B403" s="5">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2"/>
        <v>8.73</v>
      </c>
      <c r="N403" t="str">
        <f>IF(orders!I403="Rob","Robusta",IF(I403="Exc","Excelsa",IF(I403="Ara","Arabica",IF(I403="Lib","Liberica"))))</f>
        <v>Liberica</v>
      </c>
      <c r="O403" t="str">
        <f t="shared" si="13"/>
        <v>Medium</v>
      </c>
      <c r="P403" t="str">
        <f>_xlfn.XLOOKUP(Orders[[#This Row],[Customer ID]],customers!$A$2:$A$1001,customers!$I$2:$I$1001)</f>
        <v>Yes</v>
      </c>
    </row>
    <row r="404" spans="1:16" x14ac:dyDescent="0.35">
      <c r="A404" s="2" t="s">
        <v>2757</v>
      </c>
      <c r="B404" s="5">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2"/>
        <v>26.849999999999998</v>
      </c>
      <c r="N404" t="str">
        <f>IF(orders!I404="Rob","Robusta",IF(I404="Exc","Excelsa",IF(I404="Ara","Arabica",IF(I404="Lib","Liberica"))))</f>
        <v>Robusta</v>
      </c>
      <c r="O404" t="str">
        <f t="shared" si="13"/>
        <v>Dark</v>
      </c>
      <c r="P404" t="str">
        <f>_xlfn.XLOOKUP(Orders[[#This Row],[Customer ID]],customers!$A$2:$A$1001,customers!$I$2:$I$1001)</f>
        <v>Yes</v>
      </c>
    </row>
    <row r="405" spans="1:16" x14ac:dyDescent="0.35">
      <c r="A405" s="2" t="s">
        <v>2763</v>
      </c>
      <c r="B405" s="5">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2"/>
        <v>9.51</v>
      </c>
      <c r="N405" t="str">
        <f>IF(orders!I405="Rob","Robusta",IF(I405="Exc","Excelsa",IF(I405="Ara","Arabica",IF(I405="Lib","Liberica"))))</f>
        <v>Liberica</v>
      </c>
      <c r="O405" t="str">
        <f t="shared" si="13"/>
        <v>Light</v>
      </c>
      <c r="P405" t="str">
        <f>_xlfn.XLOOKUP(Orders[[#This Row],[Customer ID]],customers!$A$2:$A$1001,customers!$I$2:$I$1001)</f>
        <v>No</v>
      </c>
    </row>
    <row r="406" spans="1:16" x14ac:dyDescent="0.35">
      <c r="A406" s="2" t="s">
        <v>2769</v>
      </c>
      <c r="B406" s="5">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2"/>
        <v>39.799999999999997</v>
      </c>
      <c r="N406" t="str">
        <f>IF(orders!I406="Rob","Robusta",IF(I406="Exc","Excelsa",IF(I406="Ara","Arabica",IF(I406="Lib","Liberica"))))</f>
        <v>Arabica</v>
      </c>
      <c r="O406" t="str">
        <f t="shared" si="13"/>
        <v>Dark</v>
      </c>
      <c r="P406" t="str">
        <f>_xlfn.XLOOKUP(Orders[[#This Row],[Customer ID]],customers!$A$2:$A$1001,customers!$I$2:$I$1001)</f>
        <v>No</v>
      </c>
    </row>
    <row r="407" spans="1:16" x14ac:dyDescent="0.35">
      <c r="A407" s="2" t="s">
        <v>2775</v>
      </c>
      <c r="B407" s="5">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2"/>
        <v>24.75</v>
      </c>
      <c r="N407" t="str">
        <f>IF(orders!I407="Rob","Robusta",IF(I407="Exc","Excelsa",IF(I407="Ara","Arabica",IF(I407="Lib","Liberica"))))</f>
        <v>Excelsa</v>
      </c>
      <c r="O407" t="str">
        <f t="shared" si="13"/>
        <v>Medium</v>
      </c>
      <c r="P407" t="str">
        <f>_xlfn.XLOOKUP(Orders[[#This Row],[Customer ID]],customers!$A$2:$A$1001,customers!$I$2:$I$1001)</f>
        <v>Yes</v>
      </c>
    </row>
    <row r="408" spans="1:16" x14ac:dyDescent="0.35">
      <c r="A408" s="2" t="s">
        <v>2781</v>
      </c>
      <c r="B408" s="5">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2"/>
        <v>68.75</v>
      </c>
      <c r="N408" t="str">
        <f>IF(orders!I408="Rob","Robusta",IF(I408="Exc","Excelsa",IF(I408="Ara","Arabica",IF(I408="Lib","Liberica"))))</f>
        <v>Excelsa</v>
      </c>
      <c r="O408" t="str">
        <f t="shared" si="13"/>
        <v>Medium</v>
      </c>
      <c r="P408" t="str">
        <f>_xlfn.XLOOKUP(Orders[[#This Row],[Customer ID]],customers!$A$2:$A$1001,customers!$I$2:$I$1001)</f>
        <v>Yes</v>
      </c>
    </row>
    <row r="409" spans="1:16" x14ac:dyDescent="0.35">
      <c r="A409" s="2" t="s">
        <v>2787</v>
      </c>
      <c r="B409" s="5">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2"/>
        <v>49.5</v>
      </c>
      <c r="N409" t="str">
        <f>IF(orders!I409="Rob","Robusta",IF(I409="Exc","Excelsa",IF(I409="Ara","Arabica",IF(I409="Lib","Liberica"))))</f>
        <v>Excelsa</v>
      </c>
      <c r="O409" t="str">
        <f t="shared" si="13"/>
        <v>Medium</v>
      </c>
      <c r="P409" t="str">
        <f>_xlfn.XLOOKUP(Orders[[#This Row],[Customer ID]],customers!$A$2:$A$1001,customers!$I$2:$I$1001)</f>
        <v>No</v>
      </c>
    </row>
    <row r="410" spans="1:16" x14ac:dyDescent="0.35">
      <c r="A410" s="2" t="s">
        <v>2792</v>
      </c>
      <c r="B410" s="5">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2"/>
        <v>51.749999999999993</v>
      </c>
      <c r="N410" t="str">
        <f>IF(orders!I410="Rob","Robusta",IF(I410="Exc","Excelsa",IF(I410="Ara","Arabica",IF(I410="Lib","Liberica"))))</f>
        <v>Arabica</v>
      </c>
      <c r="O410" t="str">
        <f t="shared" si="13"/>
        <v>Medium</v>
      </c>
      <c r="P410" t="str">
        <f>_xlfn.XLOOKUP(Orders[[#This Row],[Customer ID]],customers!$A$2:$A$1001,customers!$I$2:$I$1001)</f>
        <v>Yes</v>
      </c>
    </row>
    <row r="411" spans="1:16" x14ac:dyDescent="0.35">
      <c r="A411" s="2" t="s">
        <v>2798</v>
      </c>
      <c r="B411" s="5">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2"/>
        <v>47.55</v>
      </c>
      <c r="N411" t="str">
        <f>IF(orders!I411="Rob","Robusta",IF(I411="Exc","Excelsa",IF(I411="Ara","Arabica",IF(I411="Lib","Liberica"))))</f>
        <v>Liberica</v>
      </c>
      <c r="O411" t="str">
        <f t="shared" si="13"/>
        <v>Light</v>
      </c>
      <c r="P411" t="str">
        <f>_xlfn.XLOOKUP(Orders[[#This Row],[Customer ID]],customers!$A$2:$A$1001,customers!$I$2:$I$1001)</f>
        <v>Yes</v>
      </c>
    </row>
    <row r="412" spans="1:16" x14ac:dyDescent="0.35">
      <c r="A412" s="2" t="s">
        <v>2803</v>
      </c>
      <c r="B412" s="5">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2"/>
        <v>15.54</v>
      </c>
      <c r="N412" t="str">
        <f>IF(orders!I412="Rob","Robusta",IF(I412="Exc","Excelsa",IF(I412="Ara","Arabica",IF(I412="Lib","Liberica"))))</f>
        <v>Arabica</v>
      </c>
      <c r="O412" t="str">
        <f t="shared" si="13"/>
        <v>Light</v>
      </c>
      <c r="P412" t="str">
        <f>_xlfn.XLOOKUP(Orders[[#This Row],[Customer ID]],customers!$A$2:$A$1001,customers!$I$2:$I$1001)</f>
        <v>No</v>
      </c>
    </row>
    <row r="413" spans="1:16" x14ac:dyDescent="0.35">
      <c r="A413" s="2" t="s">
        <v>2808</v>
      </c>
      <c r="B413" s="5">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2"/>
        <v>87.300000000000011</v>
      </c>
      <c r="N413" t="str">
        <f>IF(orders!I413="Rob","Robusta",IF(I413="Exc","Excelsa",IF(I413="Ara","Arabica",IF(I413="Lib","Liberica"))))</f>
        <v>Liberica</v>
      </c>
      <c r="O413" t="str">
        <f t="shared" si="13"/>
        <v>Medium</v>
      </c>
      <c r="P413" t="str">
        <f>_xlfn.XLOOKUP(Orders[[#This Row],[Customer ID]],customers!$A$2:$A$1001,customers!$I$2:$I$1001)</f>
        <v>Yes</v>
      </c>
    </row>
    <row r="414" spans="1:16" x14ac:dyDescent="0.35">
      <c r="A414" s="2" t="s">
        <v>2813</v>
      </c>
      <c r="B414" s="5">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2"/>
        <v>56.25</v>
      </c>
      <c r="N414" t="str">
        <f>IF(orders!I414="Rob","Robusta",IF(I414="Exc","Excelsa",IF(I414="Ara","Arabica",IF(I414="Lib","Liberica"))))</f>
        <v>Arabica</v>
      </c>
      <c r="O414" t="str">
        <f t="shared" si="13"/>
        <v>Medium</v>
      </c>
      <c r="P414" t="str">
        <f>_xlfn.XLOOKUP(Orders[[#This Row],[Customer ID]],customers!$A$2:$A$1001,customers!$I$2:$I$1001)</f>
        <v>Yes</v>
      </c>
    </row>
    <row r="415" spans="1:16" x14ac:dyDescent="0.35">
      <c r="A415" s="2" t="s">
        <v>2818</v>
      </c>
      <c r="B415" s="5">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2"/>
        <v>36.454999999999998</v>
      </c>
      <c r="N415" t="str">
        <f>IF(orders!I415="Rob","Robusta",IF(I415="Exc","Excelsa",IF(I415="Ara","Arabica",IF(I415="Lib","Liberica"))))</f>
        <v>Liberica</v>
      </c>
      <c r="O415" t="str">
        <f t="shared" si="13"/>
        <v>Light</v>
      </c>
      <c r="P415" t="str">
        <f>_xlfn.XLOOKUP(Orders[[#This Row],[Customer ID]],customers!$A$2:$A$1001,customers!$I$2:$I$1001)</f>
        <v>Yes</v>
      </c>
    </row>
    <row r="416" spans="1:16" x14ac:dyDescent="0.35">
      <c r="A416" s="2" t="s">
        <v>2824</v>
      </c>
      <c r="B416" s="5">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2"/>
        <v>10.754999999999999</v>
      </c>
      <c r="N416" t="str">
        <f>IF(orders!I416="Rob","Robusta",IF(I416="Exc","Excelsa",IF(I416="Ara","Arabica",IF(I416="Lib","Liberica"))))</f>
        <v>Robusta</v>
      </c>
      <c r="O416" t="str">
        <f t="shared" si="13"/>
        <v>Light</v>
      </c>
      <c r="P416" t="str">
        <f>_xlfn.XLOOKUP(Orders[[#This Row],[Customer ID]],customers!$A$2:$A$1001,customers!$I$2:$I$1001)</f>
        <v>Yes</v>
      </c>
    </row>
    <row r="417" spans="1:16" x14ac:dyDescent="0.35">
      <c r="A417" s="2" t="s">
        <v>2829</v>
      </c>
      <c r="B417" s="5">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2"/>
        <v>8.9550000000000001</v>
      </c>
      <c r="N417" t="str">
        <f>IF(orders!I417="Rob","Robusta",IF(I417="Exc","Excelsa",IF(I417="Ara","Arabica",IF(I417="Lib","Liberica"))))</f>
        <v>Robusta</v>
      </c>
      <c r="O417" t="str">
        <f t="shared" si="13"/>
        <v>Medium</v>
      </c>
      <c r="P417" t="str">
        <f>_xlfn.XLOOKUP(Orders[[#This Row],[Customer ID]],customers!$A$2:$A$1001,customers!$I$2:$I$1001)</f>
        <v>No</v>
      </c>
    </row>
    <row r="418" spans="1:16" x14ac:dyDescent="0.35">
      <c r="A418" s="2" t="s">
        <v>2834</v>
      </c>
      <c r="B418" s="5">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2"/>
        <v>23.31</v>
      </c>
      <c r="N418" t="str">
        <f>IF(orders!I418="Rob","Robusta",IF(I418="Exc","Excelsa",IF(I418="Ara","Arabica",IF(I418="Lib","Liberica"))))</f>
        <v>Arabica</v>
      </c>
      <c r="O418" t="str">
        <f t="shared" si="13"/>
        <v>Light</v>
      </c>
      <c r="P418" t="str">
        <f>_xlfn.XLOOKUP(Orders[[#This Row],[Customer ID]],customers!$A$2:$A$1001,customers!$I$2:$I$1001)</f>
        <v>Yes</v>
      </c>
    </row>
    <row r="419" spans="1:16" x14ac:dyDescent="0.35">
      <c r="A419" s="2" t="s">
        <v>2839</v>
      </c>
      <c r="B419" s="5">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2"/>
        <v>29.784999999999997</v>
      </c>
      <c r="N419" t="str">
        <f>IF(orders!I419="Rob","Robusta",IF(I419="Exc","Excelsa",IF(I419="Ara","Arabica",IF(I419="Lib","Liberica"))))</f>
        <v>Arabica</v>
      </c>
      <c r="O419" t="str">
        <f t="shared" si="13"/>
        <v>Light</v>
      </c>
      <c r="P419" t="str">
        <f>_xlfn.XLOOKUP(Orders[[#This Row],[Customer ID]],customers!$A$2:$A$1001,customers!$I$2:$I$1001)</f>
        <v>Yes</v>
      </c>
    </row>
    <row r="420" spans="1:16" x14ac:dyDescent="0.35">
      <c r="A420" s="2" t="s">
        <v>2844</v>
      </c>
      <c r="B420" s="5">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2"/>
        <v>148.92499999999998</v>
      </c>
      <c r="N420" t="str">
        <f>IF(orders!I420="Rob","Robusta",IF(I420="Exc","Excelsa",IF(I420="Ara","Arabica",IF(I420="Lib","Liberica"))))</f>
        <v>Arabica</v>
      </c>
      <c r="O420" t="str">
        <f t="shared" si="13"/>
        <v>Light</v>
      </c>
      <c r="P420" t="str">
        <f>_xlfn.XLOOKUP(Orders[[#This Row],[Customer ID]],customers!$A$2:$A$1001,customers!$I$2:$I$1001)</f>
        <v>Yes</v>
      </c>
    </row>
    <row r="421" spans="1:16" x14ac:dyDescent="0.35">
      <c r="A421" s="2" t="s">
        <v>2849</v>
      </c>
      <c r="B421" s="5">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2"/>
        <v>8.73</v>
      </c>
      <c r="N421" t="str">
        <f>IF(orders!I421="Rob","Robusta",IF(I421="Exc","Excelsa",IF(I421="Ara","Arabica",IF(I421="Lib","Liberica"))))</f>
        <v>Liberica</v>
      </c>
      <c r="O421" t="str">
        <f t="shared" si="13"/>
        <v>Medium</v>
      </c>
      <c r="P421" t="str">
        <f>_xlfn.XLOOKUP(Orders[[#This Row],[Customer ID]],customers!$A$2:$A$1001,customers!$I$2:$I$1001)</f>
        <v>Yes</v>
      </c>
    </row>
    <row r="422" spans="1:16" x14ac:dyDescent="0.35">
      <c r="A422" s="2" t="s">
        <v>2855</v>
      </c>
      <c r="B422" s="5">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2"/>
        <v>31.08</v>
      </c>
      <c r="N422" t="str">
        <f>IF(orders!I422="Rob","Robusta",IF(I422="Exc","Excelsa",IF(I422="Ara","Arabica",IF(I422="Lib","Liberica"))))</f>
        <v>Liberica</v>
      </c>
      <c r="O422" t="str">
        <f t="shared" si="13"/>
        <v>Dark</v>
      </c>
      <c r="P422" t="str">
        <f>_xlfn.XLOOKUP(Orders[[#This Row],[Customer ID]],customers!$A$2:$A$1001,customers!$I$2:$I$1001)</f>
        <v>No</v>
      </c>
    </row>
    <row r="423" spans="1:16" x14ac:dyDescent="0.35">
      <c r="A423" s="2" t="s">
        <v>2855</v>
      </c>
      <c r="B423" s="5">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2"/>
        <v>137.31</v>
      </c>
      <c r="N423" t="str">
        <f>IF(orders!I423="Rob","Robusta",IF(I423="Exc","Excelsa",IF(I423="Ara","Arabica",IF(I423="Lib","Liberica"))))</f>
        <v>Arabica</v>
      </c>
      <c r="O423" t="str">
        <f t="shared" si="13"/>
        <v>Dark</v>
      </c>
      <c r="P423" t="str">
        <f>_xlfn.XLOOKUP(Orders[[#This Row],[Customer ID]],customers!$A$2:$A$1001,customers!$I$2:$I$1001)</f>
        <v>No</v>
      </c>
    </row>
    <row r="424" spans="1:16" x14ac:dyDescent="0.35">
      <c r="A424" s="2" t="s">
        <v>2866</v>
      </c>
      <c r="B424" s="5">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2"/>
        <v>29.849999999999998</v>
      </c>
      <c r="N424" t="str">
        <f>IF(orders!I424="Rob","Robusta",IF(I424="Exc","Excelsa",IF(I424="Ara","Arabica",IF(I424="Lib","Liberica"))))</f>
        <v>Arabica</v>
      </c>
      <c r="O424" t="str">
        <f t="shared" si="13"/>
        <v>Dark</v>
      </c>
      <c r="P424" t="str">
        <f>_xlfn.XLOOKUP(Orders[[#This Row],[Customer ID]],customers!$A$2:$A$1001,customers!$I$2:$I$1001)</f>
        <v>No</v>
      </c>
    </row>
    <row r="425" spans="1:16" x14ac:dyDescent="0.35">
      <c r="A425" s="2" t="s">
        <v>2871</v>
      </c>
      <c r="B425" s="5">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2"/>
        <v>17.91</v>
      </c>
      <c r="N425" t="str">
        <f>IF(orders!I425="Rob","Robusta",IF(I425="Exc","Excelsa",IF(I425="Ara","Arabica",IF(I425="Lib","Liberica"))))</f>
        <v>Robusta</v>
      </c>
      <c r="O425" t="str">
        <f t="shared" si="13"/>
        <v>Medium</v>
      </c>
      <c r="P425" t="str">
        <f>_xlfn.XLOOKUP(Orders[[#This Row],[Customer ID]],customers!$A$2:$A$1001,customers!$I$2:$I$1001)</f>
        <v>No</v>
      </c>
    </row>
    <row r="426" spans="1:16" x14ac:dyDescent="0.35">
      <c r="A426" s="2" t="s">
        <v>2876</v>
      </c>
      <c r="B426" s="5">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2"/>
        <v>26.73</v>
      </c>
      <c r="N426" t="str">
        <f>IF(orders!I426="Rob","Robusta",IF(I426="Exc","Excelsa",IF(I426="Ara","Arabica",IF(I426="Lib","Liberica"))))</f>
        <v>Excelsa</v>
      </c>
      <c r="O426" t="str">
        <f t="shared" si="13"/>
        <v>Light</v>
      </c>
      <c r="P426" t="str">
        <f>_xlfn.XLOOKUP(Orders[[#This Row],[Customer ID]],customers!$A$2:$A$1001,customers!$I$2:$I$1001)</f>
        <v>Yes</v>
      </c>
    </row>
    <row r="427" spans="1:16" x14ac:dyDescent="0.35">
      <c r="A427" s="2" t="s">
        <v>2882</v>
      </c>
      <c r="B427" s="5">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2"/>
        <v>17.899999999999999</v>
      </c>
      <c r="N427" t="str">
        <f>IF(orders!I427="Rob","Robusta",IF(I427="Exc","Excelsa",IF(I427="Ara","Arabica",IF(I427="Lib","Liberica"))))</f>
        <v>Robusta</v>
      </c>
      <c r="O427" t="str">
        <f t="shared" si="13"/>
        <v>Dark</v>
      </c>
      <c r="P427" t="str">
        <f>_xlfn.XLOOKUP(Orders[[#This Row],[Customer ID]],customers!$A$2:$A$1001,customers!$I$2:$I$1001)</f>
        <v>No</v>
      </c>
    </row>
    <row r="428" spans="1:16" x14ac:dyDescent="0.35">
      <c r="A428" s="2" t="s">
        <v>2888</v>
      </c>
      <c r="B428" s="5">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2"/>
        <v>14.339999999999998</v>
      </c>
      <c r="N428" t="str">
        <f>IF(orders!I428="Rob","Robusta",IF(I428="Exc","Excelsa",IF(I428="Ara","Arabica",IF(I428="Lib","Liberica"))))</f>
        <v>Robusta</v>
      </c>
      <c r="O428" t="str">
        <f t="shared" si="13"/>
        <v>Light</v>
      </c>
      <c r="P428" t="str">
        <f>_xlfn.XLOOKUP(Orders[[#This Row],[Customer ID]],customers!$A$2:$A$1001,customers!$I$2:$I$1001)</f>
        <v>Yes</v>
      </c>
    </row>
    <row r="429" spans="1:16" x14ac:dyDescent="0.35">
      <c r="A429" s="2" t="s">
        <v>2894</v>
      </c>
      <c r="B429" s="5">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2"/>
        <v>77.624999999999986</v>
      </c>
      <c r="N429" t="str">
        <f>IF(orders!I429="Rob","Robusta",IF(I429="Exc","Excelsa",IF(I429="Ara","Arabica",IF(I429="Lib","Liberica"))))</f>
        <v>Arabica</v>
      </c>
      <c r="O429" t="str">
        <f t="shared" si="13"/>
        <v>Medium</v>
      </c>
      <c r="P429" t="str">
        <f>_xlfn.XLOOKUP(Orders[[#This Row],[Customer ID]],customers!$A$2:$A$1001,customers!$I$2:$I$1001)</f>
        <v>Yes</v>
      </c>
    </row>
    <row r="430" spans="1:16" x14ac:dyDescent="0.35">
      <c r="A430" s="2" t="s">
        <v>2899</v>
      </c>
      <c r="B430" s="5">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2"/>
        <v>59.75</v>
      </c>
      <c r="N430" t="str">
        <f>IF(orders!I430="Rob","Robusta",IF(I430="Exc","Excelsa",IF(I430="Ara","Arabica",IF(I430="Lib","Liberica"))))</f>
        <v>Robusta</v>
      </c>
      <c r="O430" t="str">
        <f t="shared" si="13"/>
        <v>Light</v>
      </c>
      <c r="P430" t="str">
        <f>_xlfn.XLOOKUP(Orders[[#This Row],[Customer ID]],customers!$A$2:$A$1001,customers!$I$2:$I$1001)</f>
        <v>No</v>
      </c>
    </row>
    <row r="431" spans="1:16" x14ac:dyDescent="0.35">
      <c r="A431" s="2" t="s">
        <v>2905</v>
      </c>
      <c r="B431" s="5">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2"/>
        <v>77.699999999999989</v>
      </c>
      <c r="N431" t="str">
        <f>IF(orders!I431="Rob","Robusta",IF(I431="Exc","Excelsa",IF(I431="Ara","Arabica",IF(I431="Lib","Liberica"))))</f>
        <v>Arabica</v>
      </c>
      <c r="O431" t="str">
        <f t="shared" si="13"/>
        <v>Light</v>
      </c>
      <c r="P431" t="str">
        <f>_xlfn.XLOOKUP(Orders[[#This Row],[Customer ID]],customers!$A$2:$A$1001,customers!$I$2:$I$1001)</f>
        <v>No</v>
      </c>
    </row>
    <row r="432" spans="1:16" x14ac:dyDescent="0.35">
      <c r="A432" s="2" t="s">
        <v>2911</v>
      </c>
      <c r="B432" s="5">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2"/>
        <v>5.3699999999999992</v>
      </c>
      <c r="N432" t="str">
        <f>IF(orders!I432="Rob","Robusta",IF(I432="Exc","Excelsa",IF(I432="Ara","Arabica",IF(I432="Lib","Liberica"))))</f>
        <v>Robusta</v>
      </c>
      <c r="O432" t="str">
        <f t="shared" si="13"/>
        <v>Dark</v>
      </c>
      <c r="P432" t="str">
        <f>_xlfn.XLOOKUP(Orders[[#This Row],[Customer ID]],customers!$A$2:$A$1001,customers!$I$2:$I$1001)</f>
        <v>Yes</v>
      </c>
    </row>
    <row r="433" spans="1:16" x14ac:dyDescent="0.35">
      <c r="A433" s="2" t="s">
        <v>2917</v>
      </c>
      <c r="B433" s="5">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2"/>
        <v>83.835000000000008</v>
      </c>
      <c r="N433" t="str">
        <f>IF(orders!I433="Rob","Robusta",IF(I433="Exc","Excelsa",IF(I433="Ara","Arabica",IF(I433="Lib","Liberica"))))</f>
        <v>Excelsa</v>
      </c>
      <c r="O433" t="str">
        <f t="shared" si="13"/>
        <v>Dark</v>
      </c>
      <c r="P433" t="str">
        <f>_xlfn.XLOOKUP(Orders[[#This Row],[Customer ID]],customers!$A$2:$A$1001,customers!$I$2:$I$1001)</f>
        <v>Yes</v>
      </c>
    </row>
    <row r="434" spans="1:16" x14ac:dyDescent="0.35">
      <c r="A434" s="2" t="s">
        <v>2923</v>
      </c>
      <c r="B434" s="5">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2"/>
        <v>22.5</v>
      </c>
      <c r="N434" t="str">
        <f>IF(orders!I434="Rob","Robusta",IF(I434="Exc","Excelsa",IF(I434="Ara","Arabica",IF(I434="Lib","Liberica"))))</f>
        <v>Arabica</v>
      </c>
      <c r="O434" t="str">
        <f t="shared" si="13"/>
        <v>Medium</v>
      </c>
      <c r="P434" t="str">
        <f>_xlfn.XLOOKUP(Orders[[#This Row],[Customer ID]],customers!$A$2:$A$1001,customers!$I$2:$I$1001)</f>
        <v>No</v>
      </c>
    </row>
    <row r="435" spans="1:16" x14ac:dyDescent="0.35">
      <c r="A435" s="2" t="s">
        <v>2928</v>
      </c>
      <c r="B435" s="5">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2"/>
        <v>200.78999999999996</v>
      </c>
      <c r="N435" t="str">
        <f>IF(orders!I435="Rob","Robusta",IF(I435="Exc","Excelsa",IF(I435="Ara","Arabica",IF(I435="Lib","Liberica"))))</f>
        <v>Liberica</v>
      </c>
      <c r="O435" t="str">
        <f t="shared" si="13"/>
        <v>Medium</v>
      </c>
      <c r="P435" t="str">
        <f>_xlfn.XLOOKUP(Orders[[#This Row],[Customer ID]],customers!$A$2:$A$1001,customers!$I$2:$I$1001)</f>
        <v>Yes</v>
      </c>
    </row>
    <row r="436" spans="1:16" x14ac:dyDescent="0.35">
      <c r="A436" s="2" t="s">
        <v>2934</v>
      </c>
      <c r="B436" s="5">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2"/>
        <v>67.5</v>
      </c>
      <c r="N436" t="str">
        <f>IF(orders!I436="Rob","Robusta",IF(I436="Exc","Excelsa",IF(I436="Ara","Arabica",IF(I436="Lib","Liberica"))))</f>
        <v>Arabica</v>
      </c>
      <c r="O436" t="str">
        <f t="shared" si="13"/>
        <v>Medium</v>
      </c>
      <c r="P436" t="str">
        <f>_xlfn.XLOOKUP(Orders[[#This Row],[Customer ID]],customers!$A$2:$A$1001,customers!$I$2:$I$1001)</f>
        <v>No</v>
      </c>
    </row>
    <row r="437" spans="1:16" x14ac:dyDescent="0.35">
      <c r="A437" s="2" t="s">
        <v>2939</v>
      </c>
      <c r="B437" s="5">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2"/>
        <v>8.25</v>
      </c>
      <c r="N437" t="str">
        <f>IF(orders!I437="Rob","Robusta",IF(I437="Exc","Excelsa",IF(I437="Ara","Arabica",IF(I437="Lib","Liberica"))))</f>
        <v>Excelsa</v>
      </c>
      <c r="O437" t="str">
        <f t="shared" si="13"/>
        <v>Medium</v>
      </c>
      <c r="P437" t="str">
        <f>_xlfn.XLOOKUP(Orders[[#This Row],[Customer ID]],customers!$A$2:$A$1001,customers!$I$2:$I$1001)</f>
        <v>No</v>
      </c>
    </row>
    <row r="438" spans="1:16" x14ac:dyDescent="0.35">
      <c r="A438" s="2" t="s">
        <v>2945</v>
      </c>
      <c r="B438" s="5">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2"/>
        <v>9.51</v>
      </c>
      <c r="N438" t="str">
        <f>IF(orders!I438="Rob","Robusta",IF(I438="Exc","Excelsa",IF(I438="Ara","Arabica",IF(I438="Lib","Liberica"))))</f>
        <v>Liberica</v>
      </c>
      <c r="O438" t="str">
        <f t="shared" si="13"/>
        <v>Light</v>
      </c>
      <c r="P438" t="str">
        <f>_xlfn.XLOOKUP(Orders[[#This Row],[Customer ID]],customers!$A$2:$A$1001,customers!$I$2:$I$1001)</f>
        <v>Yes</v>
      </c>
    </row>
    <row r="439" spans="1:16" x14ac:dyDescent="0.35">
      <c r="A439" s="2" t="s">
        <v>2951</v>
      </c>
      <c r="B439" s="5">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2"/>
        <v>29.784999999999997</v>
      </c>
      <c r="N439" t="str">
        <f>IF(orders!I439="Rob","Robusta",IF(I439="Exc","Excelsa",IF(I439="Ara","Arabica",IF(I439="Lib","Liberica"))))</f>
        <v>Liberica</v>
      </c>
      <c r="O439" t="str">
        <f t="shared" si="13"/>
        <v>Dark</v>
      </c>
      <c r="P439" t="str">
        <f>_xlfn.XLOOKUP(Orders[[#This Row],[Customer ID]],customers!$A$2:$A$1001,customers!$I$2:$I$1001)</f>
        <v>No</v>
      </c>
    </row>
    <row r="440" spans="1:16" x14ac:dyDescent="0.35">
      <c r="A440" s="2" t="s">
        <v>2956</v>
      </c>
      <c r="B440" s="5">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2"/>
        <v>15.54</v>
      </c>
      <c r="N440" t="str">
        <f>IF(orders!I440="Rob","Robusta",IF(I440="Exc","Excelsa",IF(I440="Ara","Arabica",IF(I440="Lib","Liberica"))))</f>
        <v>Liberica</v>
      </c>
      <c r="O440" t="str">
        <f t="shared" si="13"/>
        <v>Dark</v>
      </c>
      <c r="P440" t="str">
        <f>_xlfn.XLOOKUP(Orders[[#This Row],[Customer ID]],customers!$A$2:$A$1001,customers!$I$2:$I$1001)</f>
        <v>No</v>
      </c>
    </row>
    <row r="441" spans="1:16" x14ac:dyDescent="0.35">
      <c r="A441" s="2" t="s">
        <v>2962</v>
      </c>
      <c r="B441" s="5">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2"/>
        <v>35.64</v>
      </c>
      <c r="N441" t="str">
        <f>IF(orders!I441="Rob","Robusta",IF(I441="Exc","Excelsa",IF(I441="Ara","Arabica",IF(I441="Lib","Liberica"))))</f>
        <v>Excelsa</v>
      </c>
      <c r="O441" t="str">
        <f t="shared" si="13"/>
        <v>Light</v>
      </c>
      <c r="P441" t="str">
        <f>_xlfn.XLOOKUP(Orders[[#This Row],[Customer ID]],customers!$A$2:$A$1001,customers!$I$2:$I$1001)</f>
        <v>No</v>
      </c>
    </row>
    <row r="442" spans="1:16" x14ac:dyDescent="0.35">
      <c r="A442" s="2" t="s">
        <v>2968</v>
      </c>
      <c r="B442" s="5">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2"/>
        <v>103.49999999999999</v>
      </c>
      <c r="N442" t="str">
        <f>IF(orders!I442="Rob","Robusta",IF(I442="Exc","Excelsa",IF(I442="Ara","Arabica",IF(I442="Lib","Liberica"))))</f>
        <v>Arabica</v>
      </c>
      <c r="O442" t="str">
        <f t="shared" si="13"/>
        <v>Medium</v>
      </c>
      <c r="P442" t="str">
        <f>_xlfn.XLOOKUP(Orders[[#This Row],[Customer ID]],customers!$A$2:$A$1001,customers!$I$2:$I$1001)</f>
        <v>Yes</v>
      </c>
    </row>
    <row r="443" spans="1:16" x14ac:dyDescent="0.35">
      <c r="A443" s="2" t="s">
        <v>2974</v>
      </c>
      <c r="B443" s="5">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2"/>
        <v>36.450000000000003</v>
      </c>
      <c r="N443" t="str">
        <f>IF(orders!I443="Rob","Robusta",IF(I443="Exc","Excelsa",IF(I443="Ara","Arabica",IF(I443="Lib","Liberica"))))</f>
        <v>Excelsa</v>
      </c>
      <c r="O443" t="str">
        <f t="shared" si="13"/>
        <v>Dark</v>
      </c>
      <c r="P443" t="str">
        <f>_xlfn.XLOOKUP(Orders[[#This Row],[Customer ID]],customers!$A$2:$A$1001,customers!$I$2:$I$1001)</f>
        <v>Yes</v>
      </c>
    </row>
    <row r="444" spans="1:16" x14ac:dyDescent="0.35">
      <c r="A444" s="2" t="s">
        <v>2980</v>
      </c>
      <c r="B444" s="5">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2"/>
        <v>35.849999999999994</v>
      </c>
      <c r="N444" t="str">
        <f>IF(orders!I444="Rob","Robusta",IF(I444="Exc","Excelsa",IF(I444="Ara","Arabica",IF(I444="Lib","Liberica"))))</f>
        <v>Robusta</v>
      </c>
      <c r="O444" t="str">
        <f t="shared" si="13"/>
        <v>Light</v>
      </c>
      <c r="P444" t="str">
        <f>_xlfn.XLOOKUP(Orders[[#This Row],[Customer ID]],customers!$A$2:$A$1001,customers!$I$2:$I$1001)</f>
        <v>No</v>
      </c>
    </row>
    <row r="445" spans="1:16" x14ac:dyDescent="0.35">
      <c r="A445" s="2" t="s">
        <v>2986</v>
      </c>
      <c r="B445" s="5">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2"/>
        <v>22.274999999999999</v>
      </c>
      <c r="N445" t="str">
        <f>IF(orders!I445="Rob","Robusta",IF(I445="Exc","Excelsa",IF(I445="Ara","Arabica",IF(I445="Lib","Liberica"))))</f>
        <v>Excelsa</v>
      </c>
      <c r="O445" t="str">
        <f t="shared" si="13"/>
        <v>Light</v>
      </c>
      <c r="P445" t="str">
        <f>_xlfn.XLOOKUP(Orders[[#This Row],[Customer ID]],customers!$A$2:$A$1001,customers!$I$2:$I$1001)</f>
        <v>Yes</v>
      </c>
    </row>
    <row r="446" spans="1:16" x14ac:dyDescent="0.35">
      <c r="A446" s="2" t="s">
        <v>2992</v>
      </c>
      <c r="B446" s="5">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2"/>
        <v>24.75</v>
      </c>
      <c r="N446" t="str">
        <f>IF(orders!I446="Rob","Robusta",IF(I446="Exc","Excelsa",IF(I446="Ara","Arabica",IF(I446="Lib","Liberica"))))</f>
        <v>Excelsa</v>
      </c>
      <c r="O446" t="str">
        <f t="shared" si="13"/>
        <v>Medium</v>
      </c>
      <c r="P446" t="str">
        <f>_xlfn.XLOOKUP(Orders[[#This Row],[Customer ID]],customers!$A$2:$A$1001,customers!$I$2:$I$1001)</f>
        <v>No</v>
      </c>
    </row>
    <row r="447" spans="1:16" x14ac:dyDescent="0.35">
      <c r="A447" s="2" t="s">
        <v>2999</v>
      </c>
      <c r="B447" s="5">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2"/>
        <v>66.929999999999993</v>
      </c>
      <c r="N447" t="str">
        <f>IF(orders!I447="Rob","Robusta",IF(I447="Exc","Excelsa",IF(I447="Ara","Arabica",IF(I447="Lib","Liberica"))))</f>
        <v>Liberica</v>
      </c>
      <c r="O447" t="str">
        <f t="shared" si="13"/>
        <v>Medium</v>
      </c>
      <c r="P447" t="str">
        <f>_xlfn.XLOOKUP(Orders[[#This Row],[Customer ID]],customers!$A$2:$A$1001,customers!$I$2:$I$1001)</f>
        <v>Yes</v>
      </c>
    </row>
    <row r="448" spans="1:16" x14ac:dyDescent="0.35">
      <c r="A448" s="2" t="s">
        <v>3004</v>
      </c>
      <c r="B448" s="5">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2"/>
        <v>8.73</v>
      </c>
      <c r="N448" t="str">
        <f>IF(orders!I448="Rob","Robusta",IF(I448="Exc","Excelsa",IF(I448="Ara","Arabica",IF(I448="Lib","Liberica"))))</f>
        <v>Liberica</v>
      </c>
      <c r="O448" t="str">
        <f t="shared" si="13"/>
        <v>Medium</v>
      </c>
      <c r="P448" t="str">
        <f>_xlfn.XLOOKUP(Orders[[#This Row],[Customer ID]],customers!$A$2:$A$1001,customers!$I$2:$I$1001)</f>
        <v>Yes</v>
      </c>
    </row>
    <row r="449" spans="1:16" x14ac:dyDescent="0.35">
      <c r="A449" s="2" t="s">
        <v>3010</v>
      </c>
      <c r="B449" s="5">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2"/>
        <v>17.91</v>
      </c>
      <c r="N449" t="str">
        <f>IF(orders!I449="Rob","Robusta",IF(I449="Exc","Excelsa",IF(I449="Ara","Arabica",IF(I449="Lib","Liberica"))))</f>
        <v>Robusta</v>
      </c>
      <c r="O449" t="str">
        <f t="shared" si="13"/>
        <v>Medium</v>
      </c>
      <c r="P449" t="str">
        <f>_xlfn.XLOOKUP(Orders[[#This Row],[Customer ID]],customers!$A$2:$A$1001,customers!$I$2:$I$1001)</f>
        <v>No</v>
      </c>
    </row>
    <row r="450" spans="1:16" x14ac:dyDescent="0.35">
      <c r="A450" s="2" t="s">
        <v>3015</v>
      </c>
      <c r="B450" s="5">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2"/>
        <v>7.169999999999999</v>
      </c>
      <c r="N450" t="str">
        <f>IF(orders!I450="Rob","Robusta",IF(I450="Exc","Excelsa",IF(I450="Ara","Arabica",IF(I450="Lib","Liberica"))))</f>
        <v>Robusta</v>
      </c>
      <c r="O450" t="str">
        <f t="shared" si="13"/>
        <v>Light</v>
      </c>
      <c r="P450" t="str">
        <f>_xlfn.XLOOKUP(Orders[[#This Row],[Customer ID]],customers!$A$2:$A$1001,customers!$I$2:$I$1001)</f>
        <v>No</v>
      </c>
    </row>
    <row r="451" spans="1:16" x14ac:dyDescent="0.35">
      <c r="A451" s="2" t="s">
        <v>3021</v>
      </c>
      <c r="B451" s="5">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14">L451*E451</f>
        <v>5.3699999999999992</v>
      </c>
      <c r="N451" t="str">
        <f>IF(orders!I451="Rob","Robusta",IF(I451="Exc","Excelsa",IF(I451="Ara","Arabica",IF(I451="Lib","Liberica"))))</f>
        <v>Robusta</v>
      </c>
      <c r="O451" t="str">
        <f t="shared" ref="O451:O514" si="15">IF(J451="M","Medium",IF(J451="L","Light",IF(J451="D","Dark")))</f>
        <v>Dark</v>
      </c>
      <c r="P451" t="str">
        <f>_xlfn.XLOOKUP(Orders[[#This Row],[Customer ID]],customers!$A$2:$A$1001,customers!$I$2:$I$1001)</f>
        <v>No</v>
      </c>
    </row>
    <row r="452" spans="1:16" x14ac:dyDescent="0.35">
      <c r="A452" s="2" t="s">
        <v>3027</v>
      </c>
      <c r="B452" s="5">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14"/>
        <v>23.774999999999999</v>
      </c>
      <c r="N452" t="str">
        <f>IF(orders!I452="Rob","Robusta",IF(I452="Exc","Excelsa",IF(I452="Ara","Arabica",IF(I452="Lib","Liberica"))))</f>
        <v>Liberica</v>
      </c>
      <c r="O452" t="str">
        <f t="shared" si="15"/>
        <v>Light</v>
      </c>
      <c r="P452" t="str">
        <f>_xlfn.XLOOKUP(Orders[[#This Row],[Customer ID]],customers!$A$2:$A$1001,customers!$I$2:$I$1001)</f>
        <v>No</v>
      </c>
    </row>
    <row r="453" spans="1:16" x14ac:dyDescent="0.35">
      <c r="A453" s="2" t="s">
        <v>3035</v>
      </c>
      <c r="B453" s="5">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14"/>
        <v>41.169999999999995</v>
      </c>
      <c r="N453" t="str">
        <f>IF(orders!I453="Rob","Robusta",IF(I453="Exc","Excelsa",IF(I453="Ara","Arabica",IF(I453="Lib","Liberica"))))</f>
        <v>Robusta</v>
      </c>
      <c r="O453" t="str">
        <f t="shared" si="15"/>
        <v>Dark</v>
      </c>
      <c r="P453" t="str">
        <f>_xlfn.XLOOKUP(Orders[[#This Row],[Customer ID]],customers!$A$2:$A$1001,customers!$I$2:$I$1001)</f>
        <v>Yes</v>
      </c>
    </row>
    <row r="454" spans="1:16" x14ac:dyDescent="0.35">
      <c r="A454" s="2" t="s">
        <v>3041</v>
      </c>
      <c r="B454" s="5">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14"/>
        <v>11.654999999999999</v>
      </c>
      <c r="N454" t="str">
        <f>IF(orders!I454="Rob","Robusta",IF(I454="Exc","Excelsa",IF(I454="Ara","Arabica",IF(I454="Lib","Liberica"))))</f>
        <v>Arabica</v>
      </c>
      <c r="O454" t="str">
        <f t="shared" si="15"/>
        <v>Light</v>
      </c>
      <c r="P454" t="str">
        <f>_xlfn.XLOOKUP(Orders[[#This Row],[Customer ID]],customers!$A$2:$A$1001,customers!$I$2:$I$1001)</f>
        <v>No</v>
      </c>
    </row>
    <row r="455" spans="1:16" x14ac:dyDescent="0.35">
      <c r="A455" s="2" t="s">
        <v>3047</v>
      </c>
      <c r="B455" s="5">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14"/>
        <v>38.04</v>
      </c>
      <c r="N455" t="str">
        <f>IF(orders!I455="Rob","Robusta",IF(I455="Exc","Excelsa",IF(I455="Ara","Arabica",IF(I455="Lib","Liberica"))))</f>
        <v>Liberica</v>
      </c>
      <c r="O455" t="str">
        <f t="shared" si="15"/>
        <v>Light</v>
      </c>
      <c r="P455" t="str">
        <f>_xlfn.XLOOKUP(Orders[[#This Row],[Customer ID]],customers!$A$2:$A$1001,customers!$I$2:$I$1001)</f>
        <v>No</v>
      </c>
    </row>
    <row r="456" spans="1:16" x14ac:dyDescent="0.35">
      <c r="A456" s="2" t="s">
        <v>3053</v>
      </c>
      <c r="B456" s="5">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14"/>
        <v>82.339999999999989</v>
      </c>
      <c r="N456" t="str">
        <f>IF(orders!I456="Rob","Robusta",IF(I456="Exc","Excelsa",IF(I456="Ara","Arabica",IF(I456="Lib","Liberica"))))</f>
        <v>Robusta</v>
      </c>
      <c r="O456" t="str">
        <f t="shared" si="15"/>
        <v>Dark</v>
      </c>
      <c r="P456" t="str">
        <f>_xlfn.XLOOKUP(Orders[[#This Row],[Customer ID]],customers!$A$2:$A$1001,customers!$I$2:$I$1001)</f>
        <v>Yes</v>
      </c>
    </row>
    <row r="457" spans="1:16" x14ac:dyDescent="0.35">
      <c r="A457" s="2" t="s">
        <v>3058</v>
      </c>
      <c r="B457" s="5">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14"/>
        <v>9.51</v>
      </c>
      <c r="N457" t="str">
        <f>IF(orders!I457="Rob","Robusta",IF(I457="Exc","Excelsa",IF(I457="Ara","Arabica",IF(I457="Lib","Liberica"))))</f>
        <v>Liberica</v>
      </c>
      <c r="O457" t="str">
        <f t="shared" si="15"/>
        <v>Light</v>
      </c>
      <c r="P457" t="str">
        <f>_xlfn.XLOOKUP(Orders[[#This Row],[Customer ID]],customers!$A$2:$A$1001,customers!$I$2:$I$1001)</f>
        <v>Yes</v>
      </c>
    </row>
    <row r="458" spans="1:16" x14ac:dyDescent="0.35">
      <c r="A458" s="2" t="s">
        <v>3064</v>
      </c>
      <c r="B458" s="5">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14"/>
        <v>41.169999999999995</v>
      </c>
      <c r="N458" t="str">
        <f>IF(orders!I458="Rob","Robusta",IF(I458="Exc","Excelsa",IF(I458="Ara","Arabica",IF(I458="Lib","Liberica"))))</f>
        <v>Robusta</v>
      </c>
      <c r="O458" t="str">
        <f t="shared" si="15"/>
        <v>Dark</v>
      </c>
      <c r="P458" t="str">
        <f>_xlfn.XLOOKUP(Orders[[#This Row],[Customer ID]],customers!$A$2:$A$1001,customers!$I$2:$I$1001)</f>
        <v>No</v>
      </c>
    </row>
    <row r="459" spans="1:16" x14ac:dyDescent="0.35">
      <c r="A459" s="2" t="s">
        <v>3070</v>
      </c>
      <c r="B459" s="5">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14"/>
        <v>47.55</v>
      </c>
      <c r="N459" t="str">
        <f>IF(orders!I459="Rob","Robusta",IF(I459="Exc","Excelsa",IF(I459="Ara","Arabica",IF(I459="Lib","Liberica"))))</f>
        <v>Liberica</v>
      </c>
      <c r="O459" t="str">
        <f t="shared" si="15"/>
        <v>Light</v>
      </c>
      <c r="P459" t="str">
        <f>_xlfn.XLOOKUP(Orders[[#This Row],[Customer ID]],customers!$A$2:$A$1001,customers!$I$2:$I$1001)</f>
        <v>No</v>
      </c>
    </row>
    <row r="460" spans="1:16" x14ac:dyDescent="0.35">
      <c r="A460" s="2" t="s">
        <v>3076</v>
      </c>
      <c r="B460" s="5">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14"/>
        <v>45</v>
      </c>
      <c r="N460" t="str">
        <f>IF(orders!I460="Rob","Robusta",IF(I460="Exc","Excelsa",IF(I460="Ara","Arabica",IF(I460="Lib","Liberica"))))</f>
        <v>Arabica</v>
      </c>
      <c r="O460" t="str">
        <f t="shared" si="15"/>
        <v>Medium</v>
      </c>
      <c r="P460" t="str">
        <f>_xlfn.XLOOKUP(Orders[[#This Row],[Customer ID]],customers!$A$2:$A$1001,customers!$I$2:$I$1001)</f>
        <v>No</v>
      </c>
    </row>
    <row r="461" spans="1:16" x14ac:dyDescent="0.35">
      <c r="A461" s="2" t="s">
        <v>3082</v>
      </c>
      <c r="B461" s="5">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14"/>
        <v>23.774999999999999</v>
      </c>
      <c r="N461" t="str">
        <f>IF(orders!I461="Rob","Robusta",IF(I461="Exc","Excelsa",IF(I461="Ara","Arabica",IF(I461="Lib","Liberica"))))</f>
        <v>Liberica</v>
      </c>
      <c r="O461" t="str">
        <f t="shared" si="15"/>
        <v>Light</v>
      </c>
      <c r="P461" t="str">
        <f>_xlfn.XLOOKUP(Orders[[#This Row],[Customer ID]],customers!$A$2:$A$1001,customers!$I$2:$I$1001)</f>
        <v>No</v>
      </c>
    </row>
    <row r="462" spans="1:16" x14ac:dyDescent="0.35">
      <c r="A462" s="2" t="s">
        <v>3088</v>
      </c>
      <c r="B462" s="5">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14"/>
        <v>16.11</v>
      </c>
      <c r="N462" t="str">
        <f>IF(orders!I462="Rob","Robusta",IF(I462="Exc","Excelsa",IF(I462="Ara","Arabica",IF(I462="Lib","Liberica"))))</f>
        <v>Robusta</v>
      </c>
      <c r="O462" t="str">
        <f t="shared" si="15"/>
        <v>Dark</v>
      </c>
      <c r="P462" t="str">
        <f>_xlfn.XLOOKUP(Orders[[#This Row],[Customer ID]],customers!$A$2:$A$1001,customers!$I$2:$I$1001)</f>
        <v>Yes</v>
      </c>
    </row>
    <row r="463" spans="1:16" x14ac:dyDescent="0.35">
      <c r="A463" s="2" t="s">
        <v>3094</v>
      </c>
      <c r="B463" s="5">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14"/>
        <v>10.739999999999998</v>
      </c>
      <c r="N463" t="str">
        <f>IF(orders!I463="Rob","Robusta",IF(I463="Exc","Excelsa",IF(I463="Ara","Arabica",IF(I463="Lib","Liberica"))))</f>
        <v>Robusta</v>
      </c>
      <c r="O463" t="str">
        <f t="shared" si="15"/>
        <v>Dark</v>
      </c>
      <c r="P463" t="str">
        <f>_xlfn.XLOOKUP(Orders[[#This Row],[Customer ID]],customers!$A$2:$A$1001,customers!$I$2:$I$1001)</f>
        <v>Yes</v>
      </c>
    </row>
    <row r="464" spans="1:16" x14ac:dyDescent="0.35">
      <c r="A464" s="2" t="s">
        <v>3100</v>
      </c>
      <c r="B464" s="5">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14"/>
        <v>49.75</v>
      </c>
      <c r="N464" t="str">
        <f>IF(orders!I464="Rob","Robusta",IF(I464="Exc","Excelsa",IF(I464="Ara","Arabica",IF(I464="Lib","Liberica"))))</f>
        <v>Arabica</v>
      </c>
      <c r="O464" t="str">
        <f t="shared" si="15"/>
        <v>Dark</v>
      </c>
      <c r="P464" t="str">
        <f>_xlfn.XLOOKUP(Orders[[#This Row],[Customer ID]],customers!$A$2:$A$1001,customers!$I$2:$I$1001)</f>
        <v>Yes</v>
      </c>
    </row>
    <row r="465" spans="1:16" x14ac:dyDescent="0.35">
      <c r="A465" s="2" t="s">
        <v>3106</v>
      </c>
      <c r="B465" s="5">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14"/>
        <v>27.5</v>
      </c>
      <c r="N465" t="str">
        <f>IF(orders!I465="Rob","Robusta",IF(I465="Exc","Excelsa",IF(I465="Ara","Arabica",IF(I465="Lib","Liberica"))))</f>
        <v>Excelsa</v>
      </c>
      <c r="O465" t="str">
        <f t="shared" si="15"/>
        <v>Medium</v>
      </c>
      <c r="P465" t="str">
        <f>_xlfn.XLOOKUP(Orders[[#This Row],[Customer ID]],customers!$A$2:$A$1001,customers!$I$2:$I$1001)</f>
        <v>No</v>
      </c>
    </row>
    <row r="466" spans="1:16" x14ac:dyDescent="0.35">
      <c r="A466" s="2" t="s">
        <v>3112</v>
      </c>
      <c r="B466" s="5">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14"/>
        <v>119.13999999999999</v>
      </c>
      <c r="N466" t="str">
        <f>IF(orders!I466="Rob","Robusta",IF(I466="Exc","Excelsa",IF(I466="Ara","Arabica",IF(I466="Lib","Liberica"))))</f>
        <v>Liberica</v>
      </c>
      <c r="O466" t="str">
        <f t="shared" si="15"/>
        <v>Dark</v>
      </c>
      <c r="P466" t="str">
        <f>_xlfn.XLOOKUP(Orders[[#This Row],[Customer ID]],customers!$A$2:$A$1001,customers!$I$2:$I$1001)</f>
        <v>No</v>
      </c>
    </row>
    <row r="467" spans="1:16" x14ac:dyDescent="0.35">
      <c r="A467" s="2" t="s">
        <v>3118</v>
      </c>
      <c r="B467" s="5">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14"/>
        <v>20.584999999999997</v>
      </c>
      <c r="N467" t="str">
        <f>IF(orders!I467="Rob","Robusta",IF(I467="Exc","Excelsa",IF(I467="Ara","Arabica",IF(I467="Lib","Liberica"))))</f>
        <v>Robusta</v>
      </c>
      <c r="O467" t="str">
        <f t="shared" si="15"/>
        <v>Dark</v>
      </c>
      <c r="P467" t="str">
        <f>_xlfn.XLOOKUP(Orders[[#This Row],[Customer ID]],customers!$A$2:$A$1001,customers!$I$2:$I$1001)</f>
        <v>Yes</v>
      </c>
    </row>
    <row r="468" spans="1:16" x14ac:dyDescent="0.35">
      <c r="A468" s="2" t="s">
        <v>3124</v>
      </c>
      <c r="B468" s="5">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14"/>
        <v>8.9550000000000001</v>
      </c>
      <c r="N468" t="str">
        <f>IF(orders!I468="Rob","Robusta",IF(I468="Exc","Excelsa",IF(I468="Ara","Arabica",IF(I468="Lib","Liberica"))))</f>
        <v>Arabica</v>
      </c>
      <c r="O468" t="str">
        <f t="shared" si="15"/>
        <v>Dark</v>
      </c>
      <c r="P468" t="str">
        <f>_xlfn.XLOOKUP(Orders[[#This Row],[Customer ID]],customers!$A$2:$A$1001,customers!$I$2:$I$1001)</f>
        <v>Yes</v>
      </c>
    </row>
    <row r="469" spans="1:16" x14ac:dyDescent="0.35">
      <c r="A469" s="2" t="s">
        <v>3130</v>
      </c>
      <c r="B469" s="5">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14"/>
        <v>5.97</v>
      </c>
      <c r="N469" t="str">
        <f>IF(orders!I469="Rob","Robusta",IF(I469="Exc","Excelsa",IF(I469="Ara","Arabica",IF(I469="Lib","Liberica"))))</f>
        <v>Arabica</v>
      </c>
      <c r="O469" t="str">
        <f t="shared" si="15"/>
        <v>Dark</v>
      </c>
      <c r="P469" t="str">
        <f>_xlfn.XLOOKUP(Orders[[#This Row],[Customer ID]],customers!$A$2:$A$1001,customers!$I$2:$I$1001)</f>
        <v>No</v>
      </c>
    </row>
    <row r="470" spans="1:16" x14ac:dyDescent="0.35">
      <c r="A470" s="2" t="s">
        <v>3136</v>
      </c>
      <c r="B470" s="5">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14"/>
        <v>41.25</v>
      </c>
      <c r="N470" t="str">
        <f>IF(orders!I470="Rob","Robusta",IF(I470="Exc","Excelsa",IF(I470="Ara","Arabica",IF(I470="Lib","Liberica"))))</f>
        <v>Excelsa</v>
      </c>
      <c r="O470" t="str">
        <f t="shared" si="15"/>
        <v>Medium</v>
      </c>
      <c r="P470" t="str">
        <f>_xlfn.XLOOKUP(Orders[[#This Row],[Customer ID]],customers!$A$2:$A$1001,customers!$I$2:$I$1001)</f>
        <v>Yes</v>
      </c>
    </row>
    <row r="471" spans="1:16" x14ac:dyDescent="0.35">
      <c r="A471" s="2" t="s">
        <v>3141</v>
      </c>
      <c r="B471" s="5">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14"/>
        <v>22.274999999999999</v>
      </c>
      <c r="N471" t="str">
        <f>IF(orders!I471="Rob","Robusta",IF(I471="Exc","Excelsa",IF(I471="Ara","Arabica",IF(I471="Lib","Liberica"))))</f>
        <v>Excelsa</v>
      </c>
      <c r="O471" t="str">
        <f t="shared" si="15"/>
        <v>Light</v>
      </c>
      <c r="P471" t="str">
        <f>_xlfn.XLOOKUP(Orders[[#This Row],[Customer ID]],customers!$A$2:$A$1001,customers!$I$2:$I$1001)</f>
        <v>Yes</v>
      </c>
    </row>
    <row r="472" spans="1:16" x14ac:dyDescent="0.35">
      <c r="A472" s="2" t="s">
        <v>3147</v>
      </c>
      <c r="B472" s="5">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14"/>
        <v>6.75</v>
      </c>
      <c r="N472" t="str">
        <f>IF(orders!I472="Rob","Robusta",IF(I472="Exc","Excelsa",IF(I472="Ara","Arabica",IF(I472="Lib","Liberica"))))</f>
        <v>Arabica</v>
      </c>
      <c r="O472" t="str">
        <f t="shared" si="15"/>
        <v>Medium</v>
      </c>
      <c r="P472" t="str">
        <f>_xlfn.XLOOKUP(Orders[[#This Row],[Customer ID]],customers!$A$2:$A$1001,customers!$I$2:$I$1001)</f>
        <v>Yes</v>
      </c>
    </row>
    <row r="473" spans="1:16" x14ac:dyDescent="0.35">
      <c r="A473" s="2" t="s">
        <v>3153</v>
      </c>
      <c r="B473" s="5">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14"/>
        <v>133.85999999999999</v>
      </c>
      <c r="N473" t="str">
        <f>IF(orders!I473="Rob","Robusta",IF(I473="Exc","Excelsa",IF(I473="Ara","Arabica",IF(I473="Lib","Liberica"))))</f>
        <v>Liberica</v>
      </c>
      <c r="O473" t="str">
        <f t="shared" si="15"/>
        <v>Medium</v>
      </c>
      <c r="P473" t="str">
        <f>_xlfn.XLOOKUP(Orders[[#This Row],[Customer ID]],customers!$A$2:$A$1001,customers!$I$2:$I$1001)</f>
        <v>Yes</v>
      </c>
    </row>
    <row r="474" spans="1:16" x14ac:dyDescent="0.35">
      <c r="A474" s="2" t="s">
        <v>3158</v>
      </c>
      <c r="B474" s="5">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14"/>
        <v>5.97</v>
      </c>
      <c r="N474" t="str">
        <f>IF(orders!I474="Rob","Robusta",IF(I474="Exc","Excelsa",IF(I474="Ara","Arabica",IF(I474="Lib","Liberica"))))</f>
        <v>Arabica</v>
      </c>
      <c r="O474" t="str">
        <f t="shared" si="15"/>
        <v>Dark</v>
      </c>
      <c r="P474" t="str">
        <f>_xlfn.XLOOKUP(Orders[[#This Row],[Customer ID]],customers!$A$2:$A$1001,customers!$I$2:$I$1001)</f>
        <v>No</v>
      </c>
    </row>
    <row r="475" spans="1:16" x14ac:dyDescent="0.35">
      <c r="A475" s="2" t="s">
        <v>3164</v>
      </c>
      <c r="B475" s="5">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14"/>
        <v>25.9</v>
      </c>
      <c r="N475" t="str">
        <f>IF(orders!I475="Rob","Robusta",IF(I475="Exc","Excelsa",IF(I475="Ara","Arabica",IF(I475="Lib","Liberica"))))</f>
        <v>Arabica</v>
      </c>
      <c r="O475" t="str">
        <f t="shared" si="15"/>
        <v>Light</v>
      </c>
      <c r="P475" t="str">
        <f>_xlfn.XLOOKUP(Orders[[#This Row],[Customer ID]],customers!$A$2:$A$1001,customers!$I$2:$I$1001)</f>
        <v>No</v>
      </c>
    </row>
    <row r="476" spans="1:16" x14ac:dyDescent="0.35">
      <c r="A476" s="2" t="s">
        <v>3170</v>
      </c>
      <c r="B476" s="5">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14"/>
        <v>31.624999999999996</v>
      </c>
      <c r="N476" t="str">
        <f>IF(orders!I476="Rob","Robusta",IF(I476="Exc","Excelsa",IF(I476="Ara","Arabica",IF(I476="Lib","Liberica"))))</f>
        <v>Excelsa</v>
      </c>
      <c r="O476" t="str">
        <f t="shared" si="15"/>
        <v>Medium</v>
      </c>
      <c r="P476" t="str">
        <f>_xlfn.XLOOKUP(Orders[[#This Row],[Customer ID]],customers!$A$2:$A$1001,customers!$I$2:$I$1001)</f>
        <v>Yes</v>
      </c>
    </row>
    <row r="477" spans="1:16" x14ac:dyDescent="0.35">
      <c r="A477" s="2" t="s">
        <v>3176</v>
      </c>
      <c r="B477" s="5">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14"/>
        <v>8.73</v>
      </c>
      <c r="N477" t="str">
        <f>IF(orders!I477="Rob","Robusta",IF(I477="Exc","Excelsa",IF(I477="Ara","Arabica",IF(I477="Lib","Liberica"))))</f>
        <v>Liberica</v>
      </c>
      <c r="O477" t="str">
        <f t="shared" si="15"/>
        <v>Medium</v>
      </c>
      <c r="P477" t="str">
        <f>_xlfn.XLOOKUP(Orders[[#This Row],[Customer ID]],customers!$A$2:$A$1001,customers!$I$2:$I$1001)</f>
        <v>No</v>
      </c>
    </row>
    <row r="478" spans="1:16" x14ac:dyDescent="0.35">
      <c r="A478" s="2" t="s">
        <v>3181</v>
      </c>
      <c r="B478" s="5">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14"/>
        <v>26.73</v>
      </c>
      <c r="N478" t="str">
        <f>IF(orders!I478="Rob","Robusta",IF(I478="Exc","Excelsa",IF(I478="Ara","Arabica",IF(I478="Lib","Liberica"))))</f>
        <v>Excelsa</v>
      </c>
      <c r="O478" t="str">
        <f t="shared" si="15"/>
        <v>Light</v>
      </c>
      <c r="P478" t="str">
        <f>_xlfn.XLOOKUP(Orders[[#This Row],[Customer ID]],customers!$A$2:$A$1001,customers!$I$2:$I$1001)</f>
        <v>Yes</v>
      </c>
    </row>
    <row r="479" spans="1:16" x14ac:dyDescent="0.35">
      <c r="A479" s="2" t="s">
        <v>3187</v>
      </c>
      <c r="B479" s="5">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14"/>
        <v>26.19</v>
      </c>
      <c r="N479" t="str">
        <f>IF(orders!I479="Rob","Robusta",IF(I479="Exc","Excelsa",IF(I479="Ara","Arabica",IF(I479="Lib","Liberica"))))</f>
        <v>Liberica</v>
      </c>
      <c r="O479" t="str">
        <f t="shared" si="15"/>
        <v>Medium</v>
      </c>
      <c r="P479" t="str">
        <f>_xlfn.XLOOKUP(Orders[[#This Row],[Customer ID]],customers!$A$2:$A$1001,customers!$I$2:$I$1001)</f>
        <v>No</v>
      </c>
    </row>
    <row r="480" spans="1:16" x14ac:dyDescent="0.35">
      <c r="A480" s="2" t="s">
        <v>3193</v>
      </c>
      <c r="B480" s="5">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14"/>
        <v>53.699999999999996</v>
      </c>
      <c r="N480" t="str">
        <f>IF(orders!I480="Rob","Robusta",IF(I480="Exc","Excelsa",IF(I480="Ara","Arabica",IF(I480="Lib","Liberica"))))</f>
        <v>Robusta</v>
      </c>
      <c r="O480" t="str">
        <f t="shared" si="15"/>
        <v>Dark</v>
      </c>
      <c r="P480" t="str">
        <f>_xlfn.XLOOKUP(Orders[[#This Row],[Customer ID]],customers!$A$2:$A$1001,customers!$I$2:$I$1001)</f>
        <v>Yes</v>
      </c>
    </row>
    <row r="481" spans="1:16" x14ac:dyDescent="0.35">
      <c r="A481" s="2" t="s">
        <v>3193</v>
      </c>
      <c r="B481" s="5">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14"/>
        <v>126.49999999999999</v>
      </c>
      <c r="N481" t="str">
        <f>IF(orders!I481="Rob","Robusta",IF(I481="Exc","Excelsa",IF(I481="Ara","Arabica",IF(I481="Lib","Liberica"))))</f>
        <v>Excelsa</v>
      </c>
      <c r="O481" t="str">
        <f t="shared" si="15"/>
        <v>Medium</v>
      </c>
      <c r="P481" t="str">
        <f>_xlfn.XLOOKUP(Orders[[#This Row],[Customer ID]],customers!$A$2:$A$1001,customers!$I$2:$I$1001)</f>
        <v>Yes</v>
      </c>
    </row>
    <row r="482" spans="1:16" x14ac:dyDescent="0.35">
      <c r="A482" s="2" t="s">
        <v>3193</v>
      </c>
      <c r="B482" s="5">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14"/>
        <v>4.125</v>
      </c>
      <c r="N482" t="str">
        <f>IF(orders!I482="Rob","Robusta",IF(I482="Exc","Excelsa",IF(I482="Ara","Arabica",IF(I482="Lib","Liberica"))))</f>
        <v>Excelsa</v>
      </c>
      <c r="O482" t="str">
        <f t="shared" si="15"/>
        <v>Medium</v>
      </c>
      <c r="P482" t="str">
        <f>_xlfn.XLOOKUP(Orders[[#This Row],[Customer ID]],customers!$A$2:$A$1001,customers!$I$2:$I$1001)</f>
        <v>Yes</v>
      </c>
    </row>
    <row r="483" spans="1:16" x14ac:dyDescent="0.35">
      <c r="A483" s="2" t="s">
        <v>3208</v>
      </c>
      <c r="B483" s="5">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14"/>
        <v>23.9</v>
      </c>
      <c r="N483" t="str">
        <f>IF(orders!I483="Rob","Robusta",IF(I483="Exc","Excelsa",IF(I483="Ara","Arabica",IF(I483="Lib","Liberica"))))</f>
        <v>Robusta</v>
      </c>
      <c r="O483" t="str">
        <f t="shared" si="15"/>
        <v>Light</v>
      </c>
      <c r="P483" t="str">
        <f>_xlfn.XLOOKUP(Orders[[#This Row],[Customer ID]],customers!$A$2:$A$1001,customers!$I$2:$I$1001)</f>
        <v>No</v>
      </c>
    </row>
    <row r="484" spans="1:16" x14ac:dyDescent="0.35">
      <c r="A484" s="2" t="s">
        <v>3214</v>
      </c>
      <c r="B484" s="5">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14"/>
        <v>139.72499999999999</v>
      </c>
      <c r="N484" t="str">
        <f>IF(orders!I484="Rob","Robusta",IF(I484="Exc","Excelsa",IF(I484="Ara","Arabica",IF(I484="Lib","Liberica"))))</f>
        <v>Excelsa</v>
      </c>
      <c r="O484" t="str">
        <f t="shared" si="15"/>
        <v>Dark</v>
      </c>
      <c r="P484" t="str">
        <f>_xlfn.XLOOKUP(Orders[[#This Row],[Customer ID]],customers!$A$2:$A$1001,customers!$I$2:$I$1001)</f>
        <v>Yes</v>
      </c>
    </row>
    <row r="485" spans="1:16" x14ac:dyDescent="0.35">
      <c r="A485" s="2" t="s">
        <v>3220</v>
      </c>
      <c r="B485" s="5">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14"/>
        <v>59.569999999999993</v>
      </c>
      <c r="N485" t="str">
        <f>IF(orders!I485="Rob","Robusta",IF(I485="Exc","Excelsa",IF(I485="Ara","Arabica",IF(I485="Lib","Liberica"))))</f>
        <v>Liberica</v>
      </c>
      <c r="O485" t="str">
        <f t="shared" si="15"/>
        <v>Dark</v>
      </c>
      <c r="P485" t="str">
        <f>_xlfn.XLOOKUP(Orders[[#This Row],[Customer ID]],customers!$A$2:$A$1001,customers!$I$2:$I$1001)</f>
        <v>Yes</v>
      </c>
    </row>
    <row r="486" spans="1:16" x14ac:dyDescent="0.35">
      <c r="A486" s="2" t="s">
        <v>3225</v>
      </c>
      <c r="B486" s="5">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14"/>
        <v>57.06</v>
      </c>
      <c r="N486" t="str">
        <f>IF(orders!I486="Rob","Robusta",IF(I486="Exc","Excelsa",IF(I486="Ara","Arabica",IF(I486="Lib","Liberica"))))</f>
        <v>Liberica</v>
      </c>
      <c r="O486" t="str">
        <f t="shared" si="15"/>
        <v>Light</v>
      </c>
      <c r="P486" t="str">
        <f>_xlfn.XLOOKUP(Orders[[#This Row],[Customer ID]],customers!$A$2:$A$1001,customers!$I$2:$I$1001)</f>
        <v>No</v>
      </c>
    </row>
    <row r="487" spans="1:16" x14ac:dyDescent="0.35">
      <c r="A487" s="2" t="s">
        <v>3230</v>
      </c>
      <c r="B487" s="5">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14"/>
        <v>21.509999999999998</v>
      </c>
      <c r="N487" t="str">
        <f>IF(orders!I487="Rob","Robusta",IF(I487="Exc","Excelsa",IF(I487="Ara","Arabica",IF(I487="Lib","Liberica"))))</f>
        <v>Robusta</v>
      </c>
      <c r="O487" t="str">
        <f t="shared" si="15"/>
        <v>Light</v>
      </c>
      <c r="P487" t="str">
        <f>_xlfn.XLOOKUP(Orders[[#This Row],[Customer ID]],customers!$A$2:$A$1001,customers!$I$2:$I$1001)</f>
        <v>Yes</v>
      </c>
    </row>
    <row r="488" spans="1:16" x14ac:dyDescent="0.35">
      <c r="A488" s="2" t="s">
        <v>3236</v>
      </c>
      <c r="B488" s="5">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14"/>
        <v>52.38</v>
      </c>
      <c r="N488" t="str">
        <f>IF(orders!I488="Rob","Robusta",IF(I488="Exc","Excelsa",IF(I488="Ara","Arabica",IF(I488="Lib","Liberica"))))</f>
        <v>Liberica</v>
      </c>
      <c r="O488" t="str">
        <f t="shared" si="15"/>
        <v>Medium</v>
      </c>
      <c r="P488" t="str">
        <f>_xlfn.XLOOKUP(Orders[[#This Row],[Customer ID]],customers!$A$2:$A$1001,customers!$I$2:$I$1001)</f>
        <v>Yes</v>
      </c>
    </row>
    <row r="489" spans="1:16" x14ac:dyDescent="0.35">
      <c r="A489" s="2" t="s">
        <v>3242</v>
      </c>
      <c r="B489" s="5">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14"/>
        <v>72.900000000000006</v>
      </c>
      <c r="N489" t="str">
        <f>IF(orders!I489="Rob","Robusta",IF(I489="Exc","Excelsa",IF(I489="Ara","Arabica",IF(I489="Lib","Liberica"))))</f>
        <v>Excelsa</v>
      </c>
      <c r="O489" t="str">
        <f t="shared" si="15"/>
        <v>Dark</v>
      </c>
      <c r="P489" t="str">
        <f>_xlfn.XLOOKUP(Orders[[#This Row],[Customer ID]],customers!$A$2:$A$1001,customers!$I$2:$I$1001)</f>
        <v>No</v>
      </c>
    </row>
    <row r="490" spans="1:16" x14ac:dyDescent="0.35">
      <c r="A490" s="2" t="s">
        <v>3248</v>
      </c>
      <c r="B490" s="5">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14"/>
        <v>14.924999999999999</v>
      </c>
      <c r="N490" t="str">
        <f>IF(orders!I490="Rob","Robusta",IF(I490="Exc","Excelsa",IF(I490="Ara","Arabica",IF(I490="Lib","Liberica"))))</f>
        <v>Robusta</v>
      </c>
      <c r="O490" t="str">
        <f t="shared" si="15"/>
        <v>Medium</v>
      </c>
      <c r="P490" t="str">
        <f>_xlfn.XLOOKUP(Orders[[#This Row],[Customer ID]],customers!$A$2:$A$1001,customers!$I$2:$I$1001)</f>
        <v>Yes</v>
      </c>
    </row>
    <row r="491" spans="1:16" x14ac:dyDescent="0.35">
      <c r="A491" s="2" t="s">
        <v>3254</v>
      </c>
      <c r="B491" s="5">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14"/>
        <v>95.1</v>
      </c>
      <c r="N491" t="str">
        <f>IF(orders!I491="Rob","Robusta",IF(I491="Exc","Excelsa",IF(I491="Ara","Arabica",IF(I491="Lib","Liberica"))))</f>
        <v>Liberica</v>
      </c>
      <c r="O491" t="str">
        <f t="shared" si="15"/>
        <v>Light</v>
      </c>
      <c r="P491" t="str">
        <f>_xlfn.XLOOKUP(Orders[[#This Row],[Customer ID]],customers!$A$2:$A$1001,customers!$I$2:$I$1001)</f>
        <v>No</v>
      </c>
    </row>
    <row r="492" spans="1:16" x14ac:dyDescent="0.35">
      <c r="A492" s="2" t="s">
        <v>3260</v>
      </c>
      <c r="B492" s="5">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14"/>
        <v>15.54</v>
      </c>
      <c r="N492" t="str">
        <f>IF(orders!I492="Rob","Robusta",IF(I492="Exc","Excelsa",IF(I492="Ara","Arabica",IF(I492="Lib","Liberica"))))</f>
        <v>Liberica</v>
      </c>
      <c r="O492" t="str">
        <f t="shared" si="15"/>
        <v>Dark</v>
      </c>
      <c r="P492" t="str">
        <f>_xlfn.XLOOKUP(Orders[[#This Row],[Customer ID]],customers!$A$2:$A$1001,customers!$I$2:$I$1001)</f>
        <v>No</v>
      </c>
    </row>
    <row r="493" spans="1:16" x14ac:dyDescent="0.35">
      <c r="A493" s="2" t="s">
        <v>3266</v>
      </c>
      <c r="B493" s="5">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14"/>
        <v>23.31</v>
      </c>
      <c r="N493" t="str">
        <f>IF(orders!I493="Rob","Robusta",IF(I493="Exc","Excelsa",IF(I493="Ara","Arabica",IF(I493="Lib","Liberica"))))</f>
        <v>Liberica</v>
      </c>
      <c r="O493" t="str">
        <f t="shared" si="15"/>
        <v>Dark</v>
      </c>
      <c r="P493" t="str">
        <f>_xlfn.XLOOKUP(Orders[[#This Row],[Customer ID]],customers!$A$2:$A$1001,customers!$I$2:$I$1001)</f>
        <v>No</v>
      </c>
    </row>
    <row r="494" spans="1:16" x14ac:dyDescent="0.35">
      <c r="A494" s="2" t="s">
        <v>3271</v>
      </c>
      <c r="B494" s="5">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14"/>
        <v>4.125</v>
      </c>
      <c r="N494" t="str">
        <f>IF(orders!I494="Rob","Robusta",IF(I494="Exc","Excelsa",IF(I494="Ara","Arabica",IF(I494="Lib","Liberica"))))</f>
        <v>Excelsa</v>
      </c>
      <c r="O494" t="str">
        <f t="shared" si="15"/>
        <v>Medium</v>
      </c>
      <c r="P494" t="str">
        <f>_xlfn.XLOOKUP(Orders[[#This Row],[Customer ID]],customers!$A$2:$A$1001,customers!$I$2:$I$1001)</f>
        <v>Yes</v>
      </c>
    </row>
    <row r="495" spans="1:16" x14ac:dyDescent="0.35">
      <c r="A495" s="2" t="s">
        <v>3277</v>
      </c>
      <c r="B495" s="5">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14"/>
        <v>35.82</v>
      </c>
      <c r="N495" t="str">
        <f>IF(orders!I495="Rob","Robusta",IF(I495="Exc","Excelsa",IF(I495="Ara","Arabica",IF(I495="Lib","Liberica"))))</f>
        <v>Robusta</v>
      </c>
      <c r="O495" t="str">
        <f t="shared" si="15"/>
        <v>Medium</v>
      </c>
      <c r="P495" t="str">
        <f>_xlfn.XLOOKUP(Orders[[#This Row],[Customer ID]],customers!$A$2:$A$1001,customers!$I$2:$I$1001)</f>
        <v>No</v>
      </c>
    </row>
    <row r="496" spans="1:16" x14ac:dyDescent="0.35">
      <c r="A496" s="2" t="s">
        <v>3283</v>
      </c>
      <c r="B496" s="5">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14"/>
        <v>31.7</v>
      </c>
      <c r="N496" t="str">
        <f>IF(orders!I496="Rob","Robusta",IF(I496="Exc","Excelsa",IF(I496="Ara","Arabica",IF(I496="Lib","Liberica"))))</f>
        <v>Liberica</v>
      </c>
      <c r="O496" t="str">
        <f t="shared" si="15"/>
        <v>Light</v>
      </c>
      <c r="P496" t="str">
        <f>_xlfn.XLOOKUP(Orders[[#This Row],[Customer ID]],customers!$A$2:$A$1001,customers!$I$2:$I$1001)</f>
        <v>No</v>
      </c>
    </row>
    <row r="497" spans="1:16" x14ac:dyDescent="0.35">
      <c r="A497" s="2" t="s">
        <v>3289</v>
      </c>
      <c r="B497" s="5">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14"/>
        <v>79.25</v>
      </c>
      <c r="N497" t="str">
        <f>IF(orders!I497="Rob","Robusta",IF(I497="Exc","Excelsa",IF(I497="Ara","Arabica",IF(I497="Lib","Liberica"))))</f>
        <v>Liberica</v>
      </c>
      <c r="O497" t="str">
        <f t="shared" si="15"/>
        <v>Light</v>
      </c>
      <c r="P497" t="str">
        <f>_xlfn.XLOOKUP(Orders[[#This Row],[Customer ID]],customers!$A$2:$A$1001,customers!$I$2:$I$1001)</f>
        <v>Yes</v>
      </c>
    </row>
    <row r="498" spans="1:16" x14ac:dyDescent="0.35">
      <c r="A498" s="2" t="s">
        <v>3294</v>
      </c>
      <c r="B498" s="5">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14"/>
        <v>10.935</v>
      </c>
      <c r="N498" t="str">
        <f>IF(orders!I498="Rob","Robusta",IF(I498="Exc","Excelsa",IF(I498="Ara","Arabica",IF(I498="Lib","Liberica"))))</f>
        <v>Excelsa</v>
      </c>
      <c r="O498" t="str">
        <f t="shared" si="15"/>
        <v>Dark</v>
      </c>
      <c r="P498" t="str">
        <f>_xlfn.XLOOKUP(Orders[[#This Row],[Customer ID]],customers!$A$2:$A$1001,customers!$I$2:$I$1001)</f>
        <v>No</v>
      </c>
    </row>
    <row r="499" spans="1:16" x14ac:dyDescent="0.35">
      <c r="A499" s="2" t="s">
        <v>3300</v>
      </c>
      <c r="B499" s="5">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14"/>
        <v>39.799999999999997</v>
      </c>
      <c r="N499" t="str">
        <f>IF(orders!I499="Rob","Robusta",IF(I499="Exc","Excelsa",IF(I499="Ara","Arabica",IF(I499="Lib","Liberica"))))</f>
        <v>Arabica</v>
      </c>
      <c r="O499" t="str">
        <f t="shared" si="15"/>
        <v>Dark</v>
      </c>
      <c r="P499" t="str">
        <f>_xlfn.XLOOKUP(Orders[[#This Row],[Customer ID]],customers!$A$2:$A$1001,customers!$I$2:$I$1001)</f>
        <v>No</v>
      </c>
    </row>
    <row r="500" spans="1:16" x14ac:dyDescent="0.35">
      <c r="A500" s="2" t="s">
        <v>3307</v>
      </c>
      <c r="B500" s="5">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14"/>
        <v>49.75</v>
      </c>
      <c r="N500" t="str">
        <f>IF(orders!I500="Rob","Robusta",IF(I500="Exc","Excelsa",IF(I500="Ara","Arabica",IF(I500="Lib","Liberica"))))</f>
        <v>Robusta</v>
      </c>
      <c r="O500" t="str">
        <f t="shared" si="15"/>
        <v>Medium</v>
      </c>
      <c r="P500" t="str">
        <f>_xlfn.XLOOKUP(Orders[[#This Row],[Customer ID]],customers!$A$2:$A$1001,customers!$I$2:$I$1001)</f>
        <v>Yes</v>
      </c>
    </row>
    <row r="501" spans="1:16" x14ac:dyDescent="0.35">
      <c r="A501" s="2" t="s">
        <v>3313</v>
      </c>
      <c r="B501" s="5">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14"/>
        <v>8.0549999999999997</v>
      </c>
      <c r="N501" t="str">
        <f>IF(orders!I501="Rob","Robusta",IF(I501="Exc","Excelsa",IF(I501="Ara","Arabica",IF(I501="Lib","Liberica"))))</f>
        <v>Robusta</v>
      </c>
      <c r="O501" t="str">
        <f t="shared" si="15"/>
        <v>Dark</v>
      </c>
      <c r="P501" t="str">
        <f>_xlfn.XLOOKUP(Orders[[#This Row],[Customer ID]],customers!$A$2:$A$1001,customers!$I$2:$I$1001)</f>
        <v>Yes</v>
      </c>
    </row>
    <row r="502" spans="1:16" x14ac:dyDescent="0.35">
      <c r="A502" s="2" t="s">
        <v>3318</v>
      </c>
      <c r="B502" s="5">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14"/>
        <v>47.8</v>
      </c>
      <c r="N502" t="str">
        <f>IF(orders!I502="Rob","Robusta",IF(I502="Exc","Excelsa",IF(I502="Ara","Arabica",IF(I502="Lib","Liberica"))))</f>
        <v>Robusta</v>
      </c>
      <c r="O502" t="str">
        <f t="shared" si="15"/>
        <v>Light</v>
      </c>
      <c r="P502" t="str">
        <f>_xlfn.XLOOKUP(Orders[[#This Row],[Customer ID]],customers!$A$2:$A$1001,customers!$I$2:$I$1001)</f>
        <v>No</v>
      </c>
    </row>
    <row r="503" spans="1:16" x14ac:dyDescent="0.35">
      <c r="A503" s="2" t="s">
        <v>3323</v>
      </c>
      <c r="B503" s="5">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14"/>
        <v>11.94</v>
      </c>
      <c r="N503" t="str">
        <f>IF(orders!I503="Rob","Robusta",IF(I503="Exc","Excelsa",IF(I503="Ara","Arabica",IF(I503="Lib","Liberica"))))</f>
        <v>Robusta</v>
      </c>
      <c r="O503" t="str">
        <f t="shared" si="15"/>
        <v>Medium</v>
      </c>
      <c r="P503" t="str">
        <f>_xlfn.XLOOKUP(Orders[[#This Row],[Customer ID]],customers!$A$2:$A$1001,customers!$I$2:$I$1001)</f>
        <v>No</v>
      </c>
    </row>
    <row r="504" spans="1:16" x14ac:dyDescent="0.35">
      <c r="A504" s="2" t="s">
        <v>3323</v>
      </c>
      <c r="B504" s="5">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14"/>
        <v>16.5</v>
      </c>
      <c r="N504" t="str">
        <f>IF(orders!I504="Rob","Robusta",IF(I504="Exc","Excelsa",IF(I504="Ara","Arabica",IF(I504="Lib","Liberica"))))</f>
        <v>Excelsa</v>
      </c>
      <c r="O504" t="str">
        <f t="shared" si="15"/>
        <v>Medium</v>
      </c>
      <c r="P504" t="str">
        <f>_xlfn.XLOOKUP(Orders[[#This Row],[Customer ID]],customers!$A$2:$A$1001,customers!$I$2:$I$1001)</f>
        <v>No</v>
      </c>
    </row>
    <row r="505" spans="1:16" x14ac:dyDescent="0.35">
      <c r="A505" s="2" t="s">
        <v>3323</v>
      </c>
      <c r="B505" s="5">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14"/>
        <v>51.8</v>
      </c>
      <c r="N505" t="str">
        <f>IF(orders!I505="Rob","Robusta",IF(I505="Exc","Excelsa",IF(I505="Ara","Arabica",IF(I505="Lib","Liberica"))))</f>
        <v>Liberica</v>
      </c>
      <c r="O505" t="str">
        <f t="shared" si="15"/>
        <v>Dark</v>
      </c>
      <c r="P505" t="str">
        <f>_xlfn.XLOOKUP(Orders[[#This Row],[Customer ID]],customers!$A$2:$A$1001,customers!$I$2:$I$1001)</f>
        <v>No</v>
      </c>
    </row>
    <row r="506" spans="1:16" x14ac:dyDescent="0.35">
      <c r="A506" s="2" t="s">
        <v>3323</v>
      </c>
      <c r="B506" s="5">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14"/>
        <v>14.265000000000001</v>
      </c>
      <c r="N506" t="str">
        <f>IF(orders!I506="Rob","Robusta",IF(I506="Exc","Excelsa",IF(I506="Ara","Arabica",IF(I506="Lib","Liberica"))))</f>
        <v>Liberica</v>
      </c>
      <c r="O506" t="str">
        <f t="shared" si="15"/>
        <v>Light</v>
      </c>
      <c r="P506" t="str">
        <f>_xlfn.XLOOKUP(Orders[[#This Row],[Customer ID]],customers!$A$2:$A$1001,customers!$I$2:$I$1001)</f>
        <v>No</v>
      </c>
    </row>
    <row r="507" spans="1:16" x14ac:dyDescent="0.35">
      <c r="A507" s="2" t="s">
        <v>3343</v>
      </c>
      <c r="B507" s="5">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14"/>
        <v>26.19</v>
      </c>
      <c r="N507" t="str">
        <f>IF(orders!I507="Rob","Robusta",IF(I507="Exc","Excelsa",IF(I507="Ara","Arabica",IF(I507="Lib","Liberica"))))</f>
        <v>Liberica</v>
      </c>
      <c r="O507" t="str">
        <f t="shared" si="15"/>
        <v>Medium</v>
      </c>
      <c r="P507" t="str">
        <f>_xlfn.XLOOKUP(Orders[[#This Row],[Customer ID]],customers!$A$2:$A$1001,customers!$I$2:$I$1001)</f>
        <v>No</v>
      </c>
    </row>
    <row r="508" spans="1:16" x14ac:dyDescent="0.35">
      <c r="A508" s="2" t="s">
        <v>3349</v>
      </c>
      <c r="B508" s="5">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14"/>
        <v>25.9</v>
      </c>
      <c r="N508" t="str">
        <f>IF(orders!I508="Rob","Robusta",IF(I508="Exc","Excelsa",IF(I508="Ara","Arabica",IF(I508="Lib","Liberica"))))</f>
        <v>Arabica</v>
      </c>
      <c r="O508" t="str">
        <f t="shared" si="15"/>
        <v>Light</v>
      </c>
      <c r="P508" t="str">
        <f>_xlfn.XLOOKUP(Orders[[#This Row],[Customer ID]],customers!$A$2:$A$1001,customers!$I$2:$I$1001)</f>
        <v>Yes</v>
      </c>
    </row>
    <row r="509" spans="1:16" x14ac:dyDescent="0.35">
      <c r="A509" s="2" t="s">
        <v>3355</v>
      </c>
      <c r="B509" s="5">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14"/>
        <v>89.35499999999999</v>
      </c>
      <c r="N509" t="str">
        <f>IF(orders!I509="Rob","Robusta",IF(I509="Exc","Excelsa",IF(I509="Ara","Arabica",IF(I509="Lib","Liberica"))))</f>
        <v>Arabica</v>
      </c>
      <c r="O509" t="str">
        <f t="shared" si="15"/>
        <v>Light</v>
      </c>
      <c r="P509" t="str">
        <f>_xlfn.XLOOKUP(Orders[[#This Row],[Customer ID]],customers!$A$2:$A$1001,customers!$I$2:$I$1001)</f>
        <v>Yes</v>
      </c>
    </row>
    <row r="510" spans="1:16" x14ac:dyDescent="0.35">
      <c r="A510" s="2" t="s">
        <v>3361</v>
      </c>
      <c r="B510" s="5">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14"/>
        <v>46.62</v>
      </c>
      <c r="N510" t="str">
        <f>IF(orders!I510="Rob","Robusta",IF(I510="Exc","Excelsa",IF(I510="Ara","Arabica",IF(I510="Lib","Liberica"))))</f>
        <v>Liberica</v>
      </c>
      <c r="O510" t="str">
        <f t="shared" si="15"/>
        <v>Dark</v>
      </c>
      <c r="P510" t="str">
        <f>_xlfn.XLOOKUP(Orders[[#This Row],[Customer ID]],customers!$A$2:$A$1001,customers!$I$2:$I$1001)</f>
        <v>No</v>
      </c>
    </row>
    <row r="511" spans="1:16" x14ac:dyDescent="0.35">
      <c r="A511" s="2" t="s">
        <v>3367</v>
      </c>
      <c r="B511" s="5">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14"/>
        <v>29.849999999999998</v>
      </c>
      <c r="N511" t="str">
        <f>IF(orders!I511="Rob","Robusta",IF(I511="Exc","Excelsa",IF(I511="Ara","Arabica",IF(I511="Lib","Liberica"))))</f>
        <v>Arabica</v>
      </c>
      <c r="O511" t="str">
        <f t="shared" si="15"/>
        <v>Dark</v>
      </c>
      <c r="P511" t="str">
        <f>_xlfn.XLOOKUP(Orders[[#This Row],[Customer ID]],customers!$A$2:$A$1001,customers!$I$2:$I$1001)</f>
        <v>Yes</v>
      </c>
    </row>
    <row r="512" spans="1:16" x14ac:dyDescent="0.35">
      <c r="A512" s="2" t="s">
        <v>3373</v>
      </c>
      <c r="B512" s="5">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14"/>
        <v>10.754999999999999</v>
      </c>
      <c r="N512" t="str">
        <f>IF(orders!I512="Rob","Robusta",IF(I512="Exc","Excelsa",IF(I512="Ara","Arabica",IF(I512="Lib","Liberica"))))</f>
        <v>Robusta</v>
      </c>
      <c r="O512" t="str">
        <f t="shared" si="15"/>
        <v>Light</v>
      </c>
      <c r="P512" t="str">
        <f>_xlfn.XLOOKUP(Orders[[#This Row],[Customer ID]],customers!$A$2:$A$1001,customers!$I$2:$I$1001)</f>
        <v>Yes</v>
      </c>
    </row>
    <row r="513" spans="1:16" x14ac:dyDescent="0.35">
      <c r="A513" s="2" t="s">
        <v>3379</v>
      </c>
      <c r="B513" s="5">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14"/>
        <v>13.5</v>
      </c>
      <c r="N513" t="str">
        <f>IF(orders!I513="Rob","Robusta",IF(I513="Exc","Excelsa",IF(I513="Ara","Arabica",IF(I513="Lib","Liberica"))))</f>
        <v>Arabica</v>
      </c>
      <c r="O513" t="str">
        <f t="shared" si="15"/>
        <v>Medium</v>
      </c>
      <c r="P513" t="str">
        <f>_xlfn.XLOOKUP(Orders[[#This Row],[Customer ID]],customers!$A$2:$A$1001,customers!$I$2:$I$1001)</f>
        <v>Yes</v>
      </c>
    </row>
    <row r="514" spans="1:16" x14ac:dyDescent="0.35">
      <c r="A514" s="2" t="s">
        <v>3385</v>
      </c>
      <c r="B514" s="5">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14"/>
        <v>47.55</v>
      </c>
      <c r="N514" t="str">
        <f>IF(orders!I514="Rob","Robusta",IF(I514="Exc","Excelsa",IF(I514="Ara","Arabica",IF(I514="Lib","Liberica"))))</f>
        <v>Liberica</v>
      </c>
      <c r="O514" t="str">
        <f t="shared" si="15"/>
        <v>Light</v>
      </c>
      <c r="P514" t="str">
        <f>_xlfn.XLOOKUP(Orders[[#This Row],[Customer ID]],customers!$A$2:$A$1001,customers!$I$2:$I$1001)</f>
        <v>No</v>
      </c>
    </row>
    <row r="515" spans="1:16" x14ac:dyDescent="0.35">
      <c r="A515" s="2" t="s">
        <v>3391</v>
      </c>
      <c r="B515" s="5">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16">L515*E515</f>
        <v>79.25</v>
      </c>
      <c r="N515" t="str">
        <f>IF(orders!I515="Rob","Robusta",IF(I515="Exc","Excelsa",IF(I515="Ara","Arabica",IF(I515="Lib","Liberica"))))</f>
        <v>Liberica</v>
      </c>
      <c r="O515" t="str">
        <f t="shared" ref="O515:O578" si="17">IF(J515="M","Medium",IF(J515="L","Light",IF(J515="D","Dark")))</f>
        <v>Light</v>
      </c>
      <c r="P515" t="str">
        <f>_xlfn.XLOOKUP(Orders[[#This Row],[Customer ID]],customers!$A$2:$A$1001,customers!$I$2:$I$1001)</f>
        <v>No</v>
      </c>
    </row>
    <row r="516" spans="1:16" x14ac:dyDescent="0.35">
      <c r="A516" s="2" t="s">
        <v>3396</v>
      </c>
      <c r="B516" s="5">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16"/>
        <v>26.19</v>
      </c>
      <c r="N516" t="str">
        <f>IF(orders!I516="Rob","Robusta",IF(I516="Exc","Excelsa",IF(I516="Ara","Arabica",IF(I516="Lib","Liberica"))))</f>
        <v>Liberica</v>
      </c>
      <c r="O516" t="str">
        <f t="shared" si="17"/>
        <v>Medium</v>
      </c>
      <c r="P516" t="str">
        <f>_xlfn.XLOOKUP(Orders[[#This Row],[Customer ID]],customers!$A$2:$A$1001,customers!$I$2:$I$1001)</f>
        <v>Yes</v>
      </c>
    </row>
    <row r="517" spans="1:16" x14ac:dyDescent="0.35">
      <c r="A517" s="2" t="s">
        <v>3402</v>
      </c>
      <c r="B517" s="5">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16"/>
        <v>21.509999999999998</v>
      </c>
      <c r="N517" t="str">
        <f>IF(orders!I517="Rob","Robusta",IF(I517="Exc","Excelsa",IF(I517="Ara","Arabica",IF(I517="Lib","Liberica"))))</f>
        <v>Robusta</v>
      </c>
      <c r="O517" t="str">
        <f t="shared" si="17"/>
        <v>Light</v>
      </c>
      <c r="P517" t="str">
        <f>_xlfn.XLOOKUP(Orders[[#This Row],[Customer ID]],customers!$A$2:$A$1001,customers!$I$2:$I$1001)</f>
        <v>No</v>
      </c>
    </row>
    <row r="518" spans="1:16" x14ac:dyDescent="0.35">
      <c r="A518" s="2" t="s">
        <v>3408</v>
      </c>
      <c r="B518" s="5">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16"/>
        <v>102.92499999999998</v>
      </c>
      <c r="N518" t="str">
        <f>IF(orders!I518="Rob","Robusta",IF(I518="Exc","Excelsa",IF(I518="Ara","Arabica",IF(I518="Lib","Liberica"))))</f>
        <v>Robusta</v>
      </c>
      <c r="O518" t="str">
        <f t="shared" si="17"/>
        <v>Dark</v>
      </c>
      <c r="P518" t="str">
        <f>_xlfn.XLOOKUP(Orders[[#This Row],[Customer ID]],customers!$A$2:$A$1001,customers!$I$2:$I$1001)</f>
        <v>Yes</v>
      </c>
    </row>
    <row r="519" spans="1:16" x14ac:dyDescent="0.35">
      <c r="A519" s="2" t="s">
        <v>3413</v>
      </c>
      <c r="B519" s="5">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16"/>
        <v>7.77</v>
      </c>
      <c r="N519" t="str">
        <f>IF(orders!I519="Rob","Robusta",IF(I519="Exc","Excelsa",IF(I519="Ara","Arabica",IF(I519="Lib","Liberica"))))</f>
        <v>Liberica</v>
      </c>
      <c r="O519" t="str">
        <f t="shared" si="17"/>
        <v>Dark</v>
      </c>
      <c r="P519" t="str">
        <f>_xlfn.XLOOKUP(Orders[[#This Row],[Customer ID]],customers!$A$2:$A$1001,customers!$I$2:$I$1001)</f>
        <v>No</v>
      </c>
    </row>
    <row r="520" spans="1:16" x14ac:dyDescent="0.35">
      <c r="A520" s="2" t="s">
        <v>3418</v>
      </c>
      <c r="B520" s="5">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16"/>
        <v>139.72499999999999</v>
      </c>
      <c r="N520" t="str">
        <f>IF(orders!I520="Rob","Robusta",IF(I520="Exc","Excelsa",IF(I520="Ara","Arabica",IF(I520="Lib","Liberica"))))</f>
        <v>Excelsa</v>
      </c>
      <c r="O520" t="str">
        <f t="shared" si="17"/>
        <v>Dark</v>
      </c>
      <c r="P520" t="str">
        <f>_xlfn.XLOOKUP(Orders[[#This Row],[Customer ID]],customers!$A$2:$A$1001,customers!$I$2:$I$1001)</f>
        <v>No</v>
      </c>
    </row>
    <row r="521" spans="1:16" x14ac:dyDescent="0.35">
      <c r="A521" s="2" t="s">
        <v>3424</v>
      </c>
      <c r="B521" s="5">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16"/>
        <v>11.94</v>
      </c>
      <c r="N521" t="str">
        <f>IF(orders!I521="Rob","Robusta",IF(I521="Exc","Excelsa",IF(I521="Ara","Arabica",IF(I521="Lib","Liberica"))))</f>
        <v>Arabica</v>
      </c>
      <c r="O521" t="str">
        <f t="shared" si="17"/>
        <v>Dark</v>
      </c>
      <c r="P521" t="str">
        <f>_xlfn.XLOOKUP(Orders[[#This Row],[Customer ID]],customers!$A$2:$A$1001,customers!$I$2:$I$1001)</f>
        <v>Yes</v>
      </c>
    </row>
    <row r="522" spans="1:16" x14ac:dyDescent="0.35">
      <c r="A522" s="2" t="s">
        <v>3430</v>
      </c>
      <c r="B522" s="5">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16"/>
        <v>3.8849999999999998</v>
      </c>
      <c r="N522" t="str">
        <f>IF(orders!I522="Rob","Robusta",IF(I522="Exc","Excelsa",IF(I522="Ara","Arabica",IF(I522="Lib","Liberica"))))</f>
        <v>Liberica</v>
      </c>
      <c r="O522" t="str">
        <f t="shared" si="17"/>
        <v>Dark</v>
      </c>
      <c r="P522" t="str">
        <f>_xlfn.XLOOKUP(Orders[[#This Row],[Customer ID]],customers!$A$2:$A$1001,customers!$I$2:$I$1001)</f>
        <v>No</v>
      </c>
    </row>
    <row r="523" spans="1:16" x14ac:dyDescent="0.35">
      <c r="A523" s="2" t="s">
        <v>3430</v>
      </c>
      <c r="B523" s="5">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16"/>
        <v>39.799999999999997</v>
      </c>
      <c r="N523" t="str">
        <f>IF(orders!I523="Rob","Robusta",IF(I523="Exc","Excelsa",IF(I523="Ara","Arabica",IF(I523="Lib","Liberica"))))</f>
        <v>Robusta</v>
      </c>
      <c r="O523" t="str">
        <f t="shared" si="17"/>
        <v>Medium</v>
      </c>
      <c r="P523" t="str">
        <f>_xlfn.XLOOKUP(Orders[[#This Row],[Customer ID]],customers!$A$2:$A$1001,customers!$I$2:$I$1001)</f>
        <v>No</v>
      </c>
    </row>
    <row r="524" spans="1:16" x14ac:dyDescent="0.35">
      <c r="A524" s="2" t="s">
        <v>3441</v>
      </c>
      <c r="B524" s="5">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16"/>
        <v>29.849999999999998</v>
      </c>
      <c r="N524" t="str">
        <f>IF(orders!I524="Rob","Robusta",IF(I524="Exc","Excelsa",IF(I524="Ara","Arabica",IF(I524="Lib","Liberica"))))</f>
        <v>Robusta</v>
      </c>
      <c r="O524" t="str">
        <f t="shared" si="17"/>
        <v>Medium</v>
      </c>
      <c r="P524" t="str">
        <f>_xlfn.XLOOKUP(Orders[[#This Row],[Customer ID]],customers!$A$2:$A$1001,customers!$I$2:$I$1001)</f>
        <v>No</v>
      </c>
    </row>
    <row r="525" spans="1:16" x14ac:dyDescent="0.35">
      <c r="A525" s="2" t="s">
        <v>3447</v>
      </c>
      <c r="B525" s="5">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16"/>
        <v>29.784999999999997</v>
      </c>
      <c r="N525" t="str">
        <f>IF(orders!I525="Rob","Robusta",IF(I525="Exc","Excelsa",IF(I525="Ara","Arabica",IF(I525="Lib","Liberica"))))</f>
        <v>Liberica</v>
      </c>
      <c r="O525" t="str">
        <f t="shared" si="17"/>
        <v>Dark</v>
      </c>
      <c r="P525" t="str">
        <f>_xlfn.XLOOKUP(Orders[[#This Row],[Customer ID]],customers!$A$2:$A$1001,customers!$I$2:$I$1001)</f>
        <v>No</v>
      </c>
    </row>
    <row r="526" spans="1:16" x14ac:dyDescent="0.35">
      <c r="A526" s="2" t="s">
        <v>3453</v>
      </c>
      <c r="B526" s="5">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16"/>
        <v>72.91</v>
      </c>
      <c r="N526" t="str">
        <f>IF(orders!I526="Rob","Robusta",IF(I526="Exc","Excelsa",IF(I526="Ara","Arabica",IF(I526="Lib","Liberica"))))</f>
        <v>Liberica</v>
      </c>
      <c r="O526" t="str">
        <f t="shared" si="17"/>
        <v>Light</v>
      </c>
      <c r="P526" t="str">
        <f>_xlfn.XLOOKUP(Orders[[#This Row],[Customer ID]],customers!$A$2:$A$1001,customers!$I$2:$I$1001)</f>
        <v>No</v>
      </c>
    </row>
    <row r="527" spans="1:16" x14ac:dyDescent="0.35">
      <c r="A527" s="2" t="s">
        <v>3458</v>
      </c>
      <c r="B527" s="5">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16"/>
        <v>13.424999999999997</v>
      </c>
      <c r="N527" t="str">
        <f>IF(orders!I527="Rob","Robusta",IF(I527="Exc","Excelsa",IF(I527="Ara","Arabica",IF(I527="Lib","Liberica"))))</f>
        <v>Robusta</v>
      </c>
      <c r="O527" t="str">
        <f t="shared" si="17"/>
        <v>Dark</v>
      </c>
      <c r="P527" t="str">
        <f>_xlfn.XLOOKUP(Orders[[#This Row],[Customer ID]],customers!$A$2:$A$1001,customers!$I$2:$I$1001)</f>
        <v>Yes</v>
      </c>
    </row>
    <row r="528" spans="1:16" x14ac:dyDescent="0.35">
      <c r="A528" s="2" t="s">
        <v>3463</v>
      </c>
      <c r="B528" s="5">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16"/>
        <v>126.49999999999999</v>
      </c>
      <c r="N528" t="str">
        <f>IF(orders!I528="Rob","Robusta",IF(I528="Exc","Excelsa",IF(I528="Ara","Arabica",IF(I528="Lib","Liberica"))))</f>
        <v>Excelsa</v>
      </c>
      <c r="O528" t="str">
        <f t="shared" si="17"/>
        <v>Medium</v>
      </c>
      <c r="P528" t="str">
        <f>_xlfn.XLOOKUP(Orders[[#This Row],[Customer ID]],customers!$A$2:$A$1001,customers!$I$2:$I$1001)</f>
        <v>Yes</v>
      </c>
    </row>
    <row r="529" spans="1:16" x14ac:dyDescent="0.35">
      <c r="A529" s="2" t="s">
        <v>3469</v>
      </c>
      <c r="B529" s="5">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16"/>
        <v>41.25</v>
      </c>
      <c r="N529" t="str">
        <f>IF(orders!I529="Rob","Robusta",IF(I529="Exc","Excelsa",IF(I529="Ara","Arabica",IF(I529="Lib","Liberica"))))</f>
        <v>Excelsa</v>
      </c>
      <c r="O529" t="str">
        <f t="shared" si="17"/>
        <v>Medium</v>
      </c>
      <c r="P529" t="str">
        <f>_xlfn.XLOOKUP(Orders[[#This Row],[Customer ID]],customers!$A$2:$A$1001,customers!$I$2:$I$1001)</f>
        <v>No</v>
      </c>
    </row>
    <row r="530" spans="1:16" x14ac:dyDescent="0.35">
      <c r="A530" s="2" t="s">
        <v>3475</v>
      </c>
      <c r="B530" s="5">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16"/>
        <v>53.46</v>
      </c>
      <c r="N530" t="str">
        <f>IF(orders!I530="Rob","Robusta",IF(I530="Exc","Excelsa",IF(I530="Ara","Arabica",IF(I530="Lib","Liberica"))))</f>
        <v>Excelsa</v>
      </c>
      <c r="O530" t="str">
        <f t="shared" si="17"/>
        <v>Light</v>
      </c>
      <c r="P530" t="str">
        <f>_xlfn.XLOOKUP(Orders[[#This Row],[Customer ID]],customers!$A$2:$A$1001,customers!$I$2:$I$1001)</f>
        <v>No</v>
      </c>
    </row>
    <row r="531" spans="1:16" x14ac:dyDescent="0.35">
      <c r="A531" s="2" t="s">
        <v>3481</v>
      </c>
      <c r="B531" s="5">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16"/>
        <v>59.699999999999996</v>
      </c>
      <c r="N531" t="str">
        <f>IF(orders!I531="Rob","Robusta",IF(I531="Exc","Excelsa",IF(I531="Ara","Arabica",IF(I531="Lib","Liberica"))))</f>
        <v>Robusta</v>
      </c>
      <c r="O531" t="str">
        <f t="shared" si="17"/>
        <v>Medium</v>
      </c>
      <c r="P531" t="str">
        <f>_xlfn.XLOOKUP(Orders[[#This Row],[Customer ID]],customers!$A$2:$A$1001,customers!$I$2:$I$1001)</f>
        <v>No</v>
      </c>
    </row>
    <row r="532" spans="1:16" x14ac:dyDescent="0.35">
      <c r="A532" s="2" t="s">
        <v>3487</v>
      </c>
      <c r="B532" s="5">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16"/>
        <v>59.699999999999996</v>
      </c>
      <c r="N532" t="str">
        <f>IF(orders!I532="Rob","Robusta",IF(I532="Exc","Excelsa",IF(I532="Ara","Arabica",IF(I532="Lib","Liberica"))))</f>
        <v>Robusta</v>
      </c>
      <c r="O532" t="str">
        <f t="shared" si="17"/>
        <v>Medium</v>
      </c>
      <c r="P532" t="str">
        <f>_xlfn.XLOOKUP(Orders[[#This Row],[Customer ID]],customers!$A$2:$A$1001,customers!$I$2:$I$1001)</f>
        <v>No</v>
      </c>
    </row>
    <row r="533" spans="1:16" x14ac:dyDescent="0.35">
      <c r="A533" s="2" t="s">
        <v>3493</v>
      </c>
      <c r="B533" s="5">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16"/>
        <v>44.75</v>
      </c>
      <c r="N533" t="str">
        <f>IF(orders!I533="Rob","Robusta",IF(I533="Exc","Excelsa",IF(I533="Ara","Arabica",IF(I533="Lib","Liberica"))))</f>
        <v>Robusta</v>
      </c>
      <c r="O533" t="str">
        <f t="shared" si="17"/>
        <v>Dark</v>
      </c>
      <c r="P533" t="str">
        <f>_xlfn.XLOOKUP(Orders[[#This Row],[Customer ID]],customers!$A$2:$A$1001,customers!$I$2:$I$1001)</f>
        <v>No</v>
      </c>
    </row>
    <row r="534" spans="1:16" x14ac:dyDescent="0.35">
      <c r="A534" s="2" t="s">
        <v>3499</v>
      </c>
      <c r="B534" s="5">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16"/>
        <v>16.5</v>
      </c>
      <c r="N534" t="str">
        <f>IF(orders!I534="Rob","Robusta",IF(I534="Exc","Excelsa",IF(I534="Ara","Arabica",IF(I534="Lib","Liberica"))))</f>
        <v>Excelsa</v>
      </c>
      <c r="O534" t="str">
        <f t="shared" si="17"/>
        <v>Medium</v>
      </c>
      <c r="P534" t="str">
        <f>_xlfn.XLOOKUP(Orders[[#This Row],[Customer ID]],customers!$A$2:$A$1001,customers!$I$2:$I$1001)</f>
        <v>Yes</v>
      </c>
    </row>
    <row r="535" spans="1:16" x14ac:dyDescent="0.35">
      <c r="A535" s="2" t="s">
        <v>3505</v>
      </c>
      <c r="B535" s="5">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16"/>
        <v>21.479999999999997</v>
      </c>
      <c r="N535" t="str">
        <f>IF(orders!I535="Rob","Robusta",IF(I535="Exc","Excelsa",IF(I535="Ara","Arabica",IF(I535="Lib","Liberica"))))</f>
        <v>Robusta</v>
      </c>
      <c r="O535" t="str">
        <f t="shared" si="17"/>
        <v>Dark</v>
      </c>
      <c r="P535" t="str">
        <f>_xlfn.XLOOKUP(Orders[[#This Row],[Customer ID]],customers!$A$2:$A$1001,customers!$I$2:$I$1001)</f>
        <v>No</v>
      </c>
    </row>
    <row r="536" spans="1:16" x14ac:dyDescent="0.35">
      <c r="A536" s="2" t="s">
        <v>3510</v>
      </c>
      <c r="B536" s="5">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16"/>
        <v>45.769999999999996</v>
      </c>
      <c r="N536" t="str">
        <f>IF(orders!I536="Rob","Robusta",IF(I536="Exc","Excelsa",IF(I536="Ara","Arabica",IF(I536="Lib","Liberica"))))</f>
        <v>Robusta</v>
      </c>
      <c r="O536" t="str">
        <f t="shared" si="17"/>
        <v>Medium</v>
      </c>
      <c r="P536" t="str">
        <f>_xlfn.XLOOKUP(Orders[[#This Row],[Customer ID]],customers!$A$2:$A$1001,customers!$I$2:$I$1001)</f>
        <v>Yes</v>
      </c>
    </row>
    <row r="537" spans="1:16" x14ac:dyDescent="0.35">
      <c r="A537" s="2" t="s">
        <v>3516</v>
      </c>
      <c r="B537" s="5">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16"/>
        <v>9.51</v>
      </c>
      <c r="N537" t="str">
        <f>IF(orders!I537="Rob","Robusta",IF(I537="Exc","Excelsa",IF(I537="Ara","Arabica",IF(I537="Lib","Liberica"))))</f>
        <v>Liberica</v>
      </c>
      <c r="O537" t="str">
        <f t="shared" si="17"/>
        <v>Light</v>
      </c>
      <c r="P537" t="str">
        <f>_xlfn.XLOOKUP(Orders[[#This Row],[Customer ID]],customers!$A$2:$A$1001,customers!$I$2:$I$1001)</f>
        <v>No</v>
      </c>
    </row>
    <row r="538" spans="1:16" x14ac:dyDescent="0.35">
      <c r="A538" s="2" t="s">
        <v>3521</v>
      </c>
      <c r="B538" s="5">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16"/>
        <v>8.0549999999999997</v>
      </c>
      <c r="N538" t="str">
        <f>IF(orders!I538="Rob","Robusta",IF(I538="Exc","Excelsa",IF(I538="Ara","Arabica",IF(I538="Lib","Liberica"))))</f>
        <v>Robusta</v>
      </c>
      <c r="O538" t="str">
        <f t="shared" si="17"/>
        <v>Dark</v>
      </c>
      <c r="P538" t="str">
        <f>_xlfn.XLOOKUP(Orders[[#This Row],[Customer ID]],customers!$A$2:$A$1001,customers!$I$2:$I$1001)</f>
        <v>Yes</v>
      </c>
    </row>
    <row r="539" spans="1:16" x14ac:dyDescent="0.35">
      <c r="A539" s="2" t="s">
        <v>3527</v>
      </c>
      <c r="B539" s="5">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16"/>
        <v>111.78</v>
      </c>
      <c r="N539" t="str">
        <f>IF(orders!I539="Rob","Robusta",IF(I539="Exc","Excelsa",IF(I539="Ara","Arabica",IF(I539="Lib","Liberica"))))</f>
        <v>Excelsa</v>
      </c>
      <c r="O539" t="str">
        <f t="shared" si="17"/>
        <v>Dark</v>
      </c>
      <c r="P539" t="str">
        <f>_xlfn.XLOOKUP(Orders[[#This Row],[Customer ID]],customers!$A$2:$A$1001,customers!$I$2:$I$1001)</f>
        <v>Yes</v>
      </c>
    </row>
    <row r="540" spans="1:16" x14ac:dyDescent="0.35">
      <c r="A540" s="2" t="s">
        <v>3532</v>
      </c>
      <c r="B540" s="5">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16"/>
        <v>10.739999999999998</v>
      </c>
      <c r="N540" t="str">
        <f>IF(orders!I540="Rob","Robusta",IF(I540="Exc","Excelsa",IF(I540="Ara","Arabica",IF(I540="Lib","Liberica"))))</f>
        <v>Robusta</v>
      </c>
      <c r="O540" t="str">
        <f t="shared" si="17"/>
        <v>Dark</v>
      </c>
      <c r="P540" t="str">
        <f>_xlfn.XLOOKUP(Orders[[#This Row],[Customer ID]],customers!$A$2:$A$1001,customers!$I$2:$I$1001)</f>
        <v>Yes</v>
      </c>
    </row>
    <row r="541" spans="1:16" x14ac:dyDescent="0.35">
      <c r="A541" s="2" t="s">
        <v>3537</v>
      </c>
      <c r="B541" s="5">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16"/>
        <v>26.849999999999994</v>
      </c>
      <c r="N541" t="str">
        <f>IF(orders!I541="Rob","Robusta",IF(I541="Exc","Excelsa",IF(I541="Ara","Arabica",IF(I541="Lib","Liberica"))))</f>
        <v>Robusta</v>
      </c>
      <c r="O541" t="str">
        <f t="shared" si="17"/>
        <v>Dark</v>
      </c>
      <c r="P541" t="str">
        <f>_xlfn.XLOOKUP(Orders[[#This Row],[Customer ID]],customers!$A$2:$A$1001,customers!$I$2:$I$1001)</f>
        <v>No</v>
      </c>
    </row>
    <row r="542" spans="1:16" x14ac:dyDescent="0.35">
      <c r="A542" s="2" t="s">
        <v>3542</v>
      </c>
      <c r="B542" s="5">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16"/>
        <v>63.4</v>
      </c>
      <c r="N542" t="str">
        <f>IF(orders!I542="Rob","Robusta",IF(I542="Exc","Excelsa",IF(I542="Ara","Arabica",IF(I542="Lib","Liberica"))))</f>
        <v>Liberica</v>
      </c>
      <c r="O542" t="str">
        <f t="shared" si="17"/>
        <v>Light</v>
      </c>
      <c r="P542" t="str">
        <f>_xlfn.XLOOKUP(Orders[[#This Row],[Customer ID]],customers!$A$2:$A$1001,customers!$I$2:$I$1001)</f>
        <v>Yes</v>
      </c>
    </row>
    <row r="543" spans="1:16" x14ac:dyDescent="0.35">
      <c r="A543" s="2" t="s">
        <v>3548</v>
      </c>
      <c r="B543" s="5">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16"/>
        <v>22.884999999999998</v>
      </c>
      <c r="N543" t="str">
        <f>IF(orders!I543="Rob","Robusta",IF(I543="Exc","Excelsa",IF(I543="Ara","Arabica",IF(I543="Lib","Liberica"))))</f>
        <v>Arabica</v>
      </c>
      <c r="O543" t="str">
        <f t="shared" si="17"/>
        <v>Dark</v>
      </c>
      <c r="P543" t="str">
        <f>_xlfn.XLOOKUP(Orders[[#This Row],[Customer ID]],customers!$A$2:$A$1001,customers!$I$2:$I$1001)</f>
        <v>Yes</v>
      </c>
    </row>
    <row r="544" spans="1:16" x14ac:dyDescent="0.35">
      <c r="A544" s="2" t="s">
        <v>3553</v>
      </c>
      <c r="B544" s="5">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16"/>
        <v>103.49999999999999</v>
      </c>
      <c r="N544" t="str">
        <f>IF(orders!I544="Rob","Robusta",IF(I544="Exc","Excelsa",IF(I544="Ara","Arabica",IF(I544="Lib","Liberica"))))</f>
        <v>Arabica</v>
      </c>
      <c r="O544" t="str">
        <f t="shared" si="17"/>
        <v>Medium</v>
      </c>
      <c r="P544" t="str">
        <f>_xlfn.XLOOKUP(Orders[[#This Row],[Customer ID]],customers!$A$2:$A$1001,customers!$I$2:$I$1001)</f>
        <v>No</v>
      </c>
    </row>
    <row r="545" spans="1:16" x14ac:dyDescent="0.35">
      <c r="A545" s="2" t="s">
        <v>3559</v>
      </c>
      <c r="B545" s="5">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16"/>
        <v>54.969999999999992</v>
      </c>
      <c r="N545" t="str">
        <f>IF(orders!I545="Rob","Robusta",IF(I545="Exc","Excelsa",IF(I545="Ara","Arabica",IF(I545="Lib","Liberica"))))</f>
        <v>Robusta</v>
      </c>
      <c r="O545" t="str">
        <f t="shared" si="17"/>
        <v>Light</v>
      </c>
      <c r="P545" t="str">
        <f>_xlfn.XLOOKUP(Orders[[#This Row],[Customer ID]],customers!$A$2:$A$1001,customers!$I$2:$I$1001)</f>
        <v>No</v>
      </c>
    </row>
    <row r="546" spans="1:16" x14ac:dyDescent="0.35">
      <c r="A546" s="2" t="s">
        <v>3565</v>
      </c>
      <c r="B546" s="5">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16"/>
        <v>15.54</v>
      </c>
      <c r="N546" t="str">
        <f>IF(orders!I546="Rob","Robusta",IF(I546="Exc","Excelsa",IF(I546="Ara","Arabica",IF(I546="Lib","Liberica"))))</f>
        <v>Arabica</v>
      </c>
      <c r="O546" t="str">
        <f t="shared" si="17"/>
        <v>Light</v>
      </c>
      <c r="P546" t="str">
        <f>_xlfn.XLOOKUP(Orders[[#This Row],[Customer ID]],customers!$A$2:$A$1001,customers!$I$2:$I$1001)</f>
        <v>No</v>
      </c>
    </row>
    <row r="547" spans="1:16" x14ac:dyDescent="0.35">
      <c r="A547" s="2" t="s">
        <v>3571</v>
      </c>
      <c r="B547" s="5">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16"/>
        <v>15.54</v>
      </c>
      <c r="N547" t="str">
        <f>IF(orders!I547="Rob","Robusta",IF(I547="Exc","Excelsa",IF(I547="Ara","Arabica",IF(I547="Lib","Liberica"))))</f>
        <v>Liberica</v>
      </c>
      <c r="O547" t="str">
        <f t="shared" si="17"/>
        <v>Dark</v>
      </c>
      <c r="P547" t="str">
        <f>_xlfn.XLOOKUP(Orders[[#This Row],[Customer ID]],customers!$A$2:$A$1001,customers!$I$2:$I$1001)</f>
        <v>No</v>
      </c>
    </row>
    <row r="548" spans="1:16" x14ac:dyDescent="0.35">
      <c r="A548" s="2" t="s">
        <v>3577</v>
      </c>
      <c r="B548" s="5">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16"/>
        <v>83.835000000000008</v>
      </c>
      <c r="N548" t="str">
        <f>IF(orders!I548="Rob","Robusta",IF(I548="Exc","Excelsa",IF(I548="Ara","Arabica",IF(I548="Lib","Liberica"))))</f>
        <v>Excelsa</v>
      </c>
      <c r="O548" t="str">
        <f t="shared" si="17"/>
        <v>Dark</v>
      </c>
      <c r="P548" t="str">
        <f>_xlfn.XLOOKUP(Orders[[#This Row],[Customer ID]],customers!$A$2:$A$1001,customers!$I$2:$I$1001)</f>
        <v>No</v>
      </c>
    </row>
    <row r="549" spans="1:16" x14ac:dyDescent="0.35">
      <c r="A549" s="2" t="s">
        <v>3582</v>
      </c>
      <c r="B549" s="5">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16"/>
        <v>10.754999999999999</v>
      </c>
      <c r="N549" t="str">
        <f>IF(orders!I549="Rob","Robusta",IF(I549="Exc","Excelsa",IF(I549="Ara","Arabica",IF(I549="Lib","Liberica"))))</f>
        <v>Robusta</v>
      </c>
      <c r="O549" t="str">
        <f t="shared" si="17"/>
        <v>Light</v>
      </c>
      <c r="P549" t="str">
        <f>_xlfn.XLOOKUP(Orders[[#This Row],[Customer ID]],customers!$A$2:$A$1001,customers!$I$2:$I$1001)</f>
        <v>Yes</v>
      </c>
    </row>
    <row r="550" spans="1:16" x14ac:dyDescent="0.35">
      <c r="A550" s="2" t="s">
        <v>3587</v>
      </c>
      <c r="B550" s="5">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16"/>
        <v>13.365</v>
      </c>
      <c r="N550" t="str">
        <f>IF(orders!I550="Rob","Robusta",IF(I550="Exc","Excelsa",IF(I550="Ara","Arabica",IF(I550="Lib","Liberica"))))</f>
        <v>Excelsa</v>
      </c>
      <c r="O550" t="str">
        <f t="shared" si="17"/>
        <v>Light</v>
      </c>
      <c r="P550" t="str">
        <f>_xlfn.XLOOKUP(Orders[[#This Row],[Customer ID]],customers!$A$2:$A$1001,customers!$I$2:$I$1001)</f>
        <v>Yes</v>
      </c>
    </row>
    <row r="551" spans="1:16" x14ac:dyDescent="0.35">
      <c r="A551" s="2" t="s">
        <v>3593</v>
      </c>
      <c r="B551" s="5">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16"/>
        <v>17.82</v>
      </c>
      <c r="N551" t="str">
        <f>IF(orders!I551="Rob","Robusta",IF(I551="Exc","Excelsa",IF(I551="Ara","Arabica",IF(I551="Lib","Liberica"))))</f>
        <v>Excelsa</v>
      </c>
      <c r="O551" t="str">
        <f t="shared" si="17"/>
        <v>Light</v>
      </c>
      <c r="P551" t="str">
        <f>_xlfn.XLOOKUP(Orders[[#This Row],[Customer ID]],customers!$A$2:$A$1001,customers!$I$2:$I$1001)</f>
        <v>Yes</v>
      </c>
    </row>
    <row r="552" spans="1:16" x14ac:dyDescent="0.35">
      <c r="A552" s="2" t="s">
        <v>3599</v>
      </c>
      <c r="B552" s="5">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16"/>
        <v>23.31</v>
      </c>
      <c r="N552" t="str">
        <f>IF(orders!I552="Rob","Robusta",IF(I552="Exc","Excelsa",IF(I552="Ara","Arabica",IF(I552="Lib","Liberica"))))</f>
        <v>Liberica</v>
      </c>
      <c r="O552" t="str">
        <f t="shared" si="17"/>
        <v>Dark</v>
      </c>
      <c r="P552" t="str">
        <f>_xlfn.XLOOKUP(Orders[[#This Row],[Customer ID]],customers!$A$2:$A$1001,customers!$I$2:$I$1001)</f>
        <v>Yes</v>
      </c>
    </row>
    <row r="553" spans="1:16" x14ac:dyDescent="0.35">
      <c r="A553" s="2" t="s">
        <v>3605</v>
      </c>
      <c r="B553" s="5">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16"/>
        <v>7.29</v>
      </c>
      <c r="N553" t="str">
        <f>IF(orders!I553="Rob","Robusta",IF(I553="Exc","Excelsa",IF(I553="Ara","Arabica",IF(I553="Lib","Liberica"))))</f>
        <v>Excelsa</v>
      </c>
      <c r="O553" t="str">
        <f t="shared" si="17"/>
        <v>Dark</v>
      </c>
      <c r="P553" t="str">
        <f>_xlfn.XLOOKUP(Orders[[#This Row],[Customer ID]],customers!$A$2:$A$1001,customers!$I$2:$I$1001)</f>
        <v>No</v>
      </c>
    </row>
    <row r="554" spans="1:16" x14ac:dyDescent="0.35">
      <c r="A554" s="2" t="s">
        <v>3611</v>
      </c>
      <c r="B554" s="5">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16"/>
        <v>17.82</v>
      </c>
      <c r="N554" t="str">
        <f>IF(orders!I554="Rob","Robusta",IF(I554="Exc","Excelsa",IF(I554="Ara","Arabica",IF(I554="Lib","Liberica"))))</f>
        <v>Excelsa</v>
      </c>
      <c r="O554" t="str">
        <f t="shared" si="17"/>
        <v>Light</v>
      </c>
      <c r="P554" t="str">
        <f>_xlfn.XLOOKUP(Orders[[#This Row],[Customer ID]],customers!$A$2:$A$1001,customers!$I$2:$I$1001)</f>
        <v>Yes</v>
      </c>
    </row>
    <row r="555" spans="1:16" x14ac:dyDescent="0.35">
      <c r="A555" s="2" t="s">
        <v>3617</v>
      </c>
      <c r="B555" s="5">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16"/>
        <v>68.75</v>
      </c>
      <c r="N555" t="str">
        <f>IF(orders!I555="Rob","Robusta",IF(I555="Exc","Excelsa",IF(I555="Ara","Arabica",IF(I555="Lib","Liberica"))))</f>
        <v>Excelsa</v>
      </c>
      <c r="O555" t="str">
        <f t="shared" si="17"/>
        <v>Medium</v>
      </c>
      <c r="P555" t="str">
        <f>_xlfn.XLOOKUP(Orders[[#This Row],[Customer ID]],customers!$A$2:$A$1001,customers!$I$2:$I$1001)</f>
        <v>No</v>
      </c>
    </row>
    <row r="556" spans="1:16" x14ac:dyDescent="0.35">
      <c r="A556" s="2" t="s">
        <v>3622</v>
      </c>
      <c r="B556" s="5">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16"/>
        <v>54.969999999999992</v>
      </c>
      <c r="N556" t="str">
        <f>IF(orders!I556="Rob","Robusta",IF(I556="Exc","Excelsa",IF(I556="Ara","Arabica",IF(I556="Lib","Liberica"))))</f>
        <v>Robusta</v>
      </c>
      <c r="O556" t="str">
        <f t="shared" si="17"/>
        <v>Light</v>
      </c>
      <c r="P556" t="str">
        <f>_xlfn.XLOOKUP(Orders[[#This Row],[Customer ID]],customers!$A$2:$A$1001,customers!$I$2:$I$1001)</f>
        <v>Yes</v>
      </c>
    </row>
    <row r="557" spans="1:16" x14ac:dyDescent="0.35">
      <c r="A557" s="2" t="s">
        <v>3627</v>
      </c>
      <c r="B557" s="5">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16"/>
        <v>82.5</v>
      </c>
      <c r="N557" t="str">
        <f>IF(orders!I557="Rob","Robusta",IF(I557="Exc","Excelsa",IF(I557="Ara","Arabica",IF(I557="Lib","Liberica"))))</f>
        <v>Excelsa</v>
      </c>
      <c r="O557" t="str">
        <f t="shared" si="17"/>
        <v>Medium</v>
      </c>
      <c r="P557" t="str">
        <f>_xlfn.XLOOKUP(Orders[[#This Row],[Customer ID]],customers!$A$2:$A$1001,customers!$I$2:$I$1001)</f>
        <v>No</v>
      </c>
    </row>
    <row r="558" spans="1:16" x14ac:dyDescent="0.35">
      <c r="A558" s="2" t="s">
        <v>3633</v>
      </c>
      <c r="B558" s="5">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16"/>
        <v>8.73</v>
      </c>
      <c r="N558" t="str">
        <f>IF(orders!I558="Rob","Robusta",IF(I558="Exc","Excelsa",IF(I558="Ara","Arabica",IF(I558="Lib","Liberica"))))</f>
        <v>Liberica</v>
      </c>
      <c r="O558" t="str">
        <f t="shared" si="17"/>
        <v>Medium</v>
      </c>
      <c r="P558" t="str">
        <f>_xlfn.XLOOKUP(Orders[[#This Row],[Customer ID]],customers!$A$2:$A$1001,customers!$I$2:$I$1001)</f>
        <v>Yes</v>
      </c>
    </row>
    <row r="559" spans="1:16" x14ac:dyDescent="0.35">
      <c r="A559" s="2" t="s">
        <v>3638</v>
      </c>
      <c r="B559" s="5">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16"/>
        <v>59.4</v>
      </c>
      <c r="N559" t="str">
        <f>IF(orders!I559="Rob","Robusta",IF(I559="Exc","Excelsa",IF(I559="Ara","Arabica",IF(I559="Lib","Liberica"))))</f>
        <v>Excelsa</v>
      </c>
      <c r="O559" t="str">
        <f t="shared" si="17"/>
        <v>Light</v>
      </c>
      <c r="P559" t="str">
        <f>_xlfn.XLOOKUP(Orders[[#This Row],[Customer ID]],customers!$A$2:$A$1001,customers!$I$2:$I$1001)</f>
        <v>Yes</v>
      </c>
    </row>
    <row r="560" spans="1:16" x14ac:dyDescent="0.35">
      <c r="A560" s="2" t="s">
        <v>3643</v>
      </c>
      <c r="B560" s="5">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16"/>
        <v>15.54</v>
      </c>
      <c r="N560" t="str">
        <f>IF(orders!I560="Rob","Robusta",IF(I560="Exc","Excelsa",IF(I560="Ara","Arabica",IF(I560="Lib","Liberica"))))</f>
        <v>Liberica</v>
      </c>
      <c r="O560" t="str">
        <f t="shared" si="17"/>
        <v>Dark</v>
      </c>
      <c r="P560" t="str">
        <f>_xlfn.XLOOKUP(Orders[[#This Row],[Customer ID]],customers!$A$2:$A$1001,customers!$I$2:$I$1001)</f>
        <v>Yes</v>
      </c>
    </row>
    <row r="561" spans="1:16" x14ac:dyDescent="0.35">
      <c r="A561" s="2" t="s">
        <v>3648</v>
      </c>
      <c r="B561" s="5">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16"/>
        <v>38.849999999999994</v>
      </c>
      <c r="N561" t="str">
        <f>IF(orders!I561="Rob","Robusta",IF(I561="Exc","Excelsa",IF(I561="Ara","Arabica",IF(I561="Lib","Liberica"))))</f>
        <v>Arabica</v>
      </c>
      <c r="O561" t="str">
        <f t="shared" si="17"/>
        <v>Light</v>
      </c>
      <c r="P561" t="str">
        <f>_xlfn.XLOOKUP(Orders[[#This Row],[Customer ID]],customers!$A$2:$A$1001,customers!$I$2:$I$1001)</f>
        <v>Yes</v>
      </c>
    </row>
    <row r="562" spans="1:16" x14ac:dyDescent="0.35">
      <c r="A562" s="2" t="s">
        <v>3654</v>
      </c>
      <c r="B562" s="5">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16"/>
        <v>189.74999999999997</v>
      </c>
      <c r="N562" t="str">
        <f>IF(orders!I562="Rob","Robusta",IF(I562="Exc","Excelsa",IF(I562="Ara","Arabica",IF(I562="Lib","Liberica"))))</f>
        <v>Excelsa</v>
      </c>
      <c r="O562" t="str">
        <f t="shared" si="17"/>
        <v>Medium</v>
      </c>
      <c r="P562" t="str">
        <f>_xlfn.XLOOKUP(Orders[[#This Row],[Customer ID]],customers!$A$2:$A$1001,customers!$I$2:$I$1001)</f>
        <v>Yes</v>
      </c>
    </row>
    <row r="563" spans="1:16" x14ac:dyDescent="0.35">
      <c r="A563" s="2" t="s">
        <v>3659</v>
      </c>
      <c r="B563" s="5">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16"/>
        <v>17.91</v>
      </c>
      <c r="N563" t="str">
        <f>IF(orders!I563="Rob","Robusta",IF(I563="Exc","Excelsa",IF(I563="Ara","Arabica",IF(I563="Lib","Liberica"))))</f>
        <v>Arabica</v>
      </c>
      <c r="O563" t="str">
        <f t="shared" si="17"/>
        <v>Dark</v>
      </c>
      <c r="P563" t="str">
        <f>_xlfn.XLOOKUP(Orders[[#This Row],[Customer ID]],customers!$A$2:$A$1001,customers!$I$2:$I$1001)</f>
        <v>Yes</v>
      </c>
    </row>
    <row r="564" spans="1:16" x14ac:dyDescent="0.35">
      <c r="A564" s="2" t="s">
        <v>3665</v>
      </c>
      <c r="B564" s="5">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16"/>
        <v>28.53</v>
      </c>
      <c r="N564" t="str">
        <f>IF(orders!I564="Rob","Robusta",IF(I564="Exc","Excelsa",IF(I564="Ara","Arabica",IF(I564="Lib","Liberica"))))</f>
        <v>Liberica</v>
      </c>
      <c r="O564" t="str">
        <f t="shared" si="17"/>
        <v>Light</v>
      </c>
      <c r="P564" t="str">
        <f>_xlfn.XLOOKUP(Orders[[#This Row],[Customer ID]],customers!$A$2:$A$1001,customers!$I$2:$I$1001)</f>
        <v>No</v>
      </c>
    </row>
    <row r="565" spans="1:16" x14ac:dyDescent="0.35">
      <c r="A565" s="2" t="s">
        <v>3671</v>
      </c>
      <c r="B565" s="5">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16"/>
        <v>82.5</v>
      </c>
      <c r="N565" t="str">
        <f>IF(orders!I565="Rob","Robusta",IF(I565="Exc","Excelsa",IF(I565="Ara","Arabica",IF(I565="Lib","Liberica"))))</f>
        <v>Excelsa</v>
      </c>
      <c r="O565" t="str">
        <f t="shared" si="17"/>
        <v>Medium</v>
      </c>
      <c r="P565" t="str">
        <f>_xlfn.XLOOKUP(Orders[[#This Row],[Customer ID]],customers!$A$2:$A$1001,customers!$I$2:$I$1001)</f>
        <v>No</v>
      </c>
    </row>
    <row r="566" spans="1:16" x14ac:dyDescent="0.35">
      <c r="A566" s="2" t="s">
        <v>3677</v>
      </c>
      <c r="B566" s="5">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16"/>
        <v>14.339999999999998</v>
      </c>
      <c r="N566" t="str">
        <f>IF(orders!I566="Rob","Robusta",IF(I566="Exc","Excelsa",IF(I566="Ara","Arabica",IF(I566="Lib","Liberica"))))</f>
        <v>Robusta</v>
      </c>
      <c r="O566" t="str">
        <f t="shared" si="17"/>
        <v>Light</v>
      </c>
      <c r="P566" t="str">
        <f>_xlfn.XLOOKUP(Orders[[#This Row],[Customer ID]],customers!$A$2:$A$1001,customers!$I$2:$I$1001)</f>
        <v>No</v>
      </c>
    </row>
    <row r="567" spans="1:16" x14ac:dyDescent="0.35">
      <c r="A567" s="2" t="s">
        <v>3683</v>
      </c>
      <c r="B567" s="5">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16"/>
        <v>82.339999999999989</v>
      </c>
      <c r="N567" t="str">
        <f>IF(orders!I567="Rob","Robusta",IF(I567="Exc","Excelsa",IF(I567="Ara","Arabica",IF(I567="Lib","Liberica"))))</f>
        <v>Robusta</v>
      </c>
      <c r="O567" t="str">
        <f t="shared" si="17"/>
        <v>Dark</v>
      </c>
      <c r="P567" t="str">
        <f>_xlfn.XLOOKUP(Orders[[#This Row],[Customer ID]],customers!$A$2:$A$1001,customers!$I$2:$I$1001)</f>
        <v>No</v>
      </c>
    </row>
    <row r="568" spans="1:16" x14ac:dyDescent="0.35">
      <c r="A568" s="2" t="s">
        <v>3689</v>
      </c>
      <c r="B568" s="5">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16"/>
        <v>20.25</v>
      </c>
      <c r="N568" t="str">
        <f>IF(orders!I568="Rob","Robusta",IF(I568="Exc","Excelsa",IF(I568="Ara","Arabica",IF(I568="Lib","Liberica"))))</f>
        <v>Arabica</v>
      </c>
      <c r="O568" t="str">
        <f t="shared" si="17"/>
        <v>Medium</v>
      </c>
      <c r="P568" t="str">
        <f>_xlfn.XLOOKUP(Orders[[#This Row],[Customer ID]],customers!$A$2:$A$1001,customers!$I$2:$I$1001)</f>
        <v>Yes</v>
      </c>
    </row>
    <row r="569" spans="1:16" x14ac:dyDescent="0.35">
      <c r="A569" s="2" t="s">
        <v>3695</v>
      </c>
      <c r="B569" s="5">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16"/>
        <v>164.90999999999997</v>
      </c>
      <c r="N569" t="str">
        <f>IF(orders!I569="Rob","Robusta",IF(I569="Exc","Excelsa",IF(I569="Ara","Arabica",IF(I569="Lib","Liberica"))))</f>
        <v>Robusta</v>
      </c>
      <c r="O569" t="str">
        <f t="shared" si="17"/>
        <v>Light</v>
      </c>
      <c r="P569" t="str">
        <f>_xlfn.XLOOKUP(Orders[[#This Row],[Customer ID]],customers!$A$2:$A$1001,customers!$I$2:$I$1001)</f>
        <v>No</v>
      </c>
    </row>
    <row r="570" spans="1:16" x14ac:dyDescent="0.35">
      <c r="A570" s="2" t="s">
        <v>3700</v>
      </c>
      <c r="B570" s="5">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16"/>
        <v>19.02</v>
      </c>
      <c r="N570" t="str">
        <f>IF(orders!I570="Rob","Robusta",IF(I570="Exc","Excelsa",IF(I570="Ara","Arabica",IF(I570="Lib","Liberica"))))</f>
        <v>Liberica</v>
      </c>
      <c r="O570" t="str">
        <f t="shared" si="17"/>
        <v>Light</v>
      </c>
      <c r="P570" t="str">
        <f>_xlfn.XLOOKUP(Orders[[#This Row],[Customer ID]],customers!$A$2:$A$1001,customers!$I$2:$I$1001)</f>
        <v>Yes</v>
      </c>
    </row>
    <row r="571" spans="1:16" x14ac:dyDescent="0.35">
      <c r="A571" s="2" t="s">
        <v>3706</v>
      </c>
      <c r="B571" s="5">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16"/>
        <v>137.31</v>
      </c>
      <c r="N571" t="str">
        <f>IF(orders!I571="Rob","Robusta",IF(I571="Exc","Excelsa",IF(I571="Ara","Arabica",IF(I571="Lib","Liberica"))))</f>
        <v>Arabica</v>
      </c>
      <c r="O571" t="str">
        <f t="shared" si="17"/>
        <v>Dark</v>
      </c>
      <c r="P571" t="str">
        <f>_xlfn.XLOOKUP(Orders[[#This Row],[Customer ID]],customers!$A$2:$A$1001,customers!$I$2:$I$1001)</f>
        <v>No</v>
      </c>
    </row>
    <row r="572" spans="1:16" x14ac:dyDescent="0.35">
      <c r="A572" s="2" t="s">
        <v>3712</v>
      </c>
      <c r="B572" s="5">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16"/>
        <v>27</v>
      </c>
      <c r="N572" t="str">
        <f>IF(orders!I572="Rob","Robusta",IF(I572="Exc","Excelsa",IF(I572="Ara","Arabica",IF(I572="Lib","Liberica"))))</f>
        <v>Arabica</v>
      </c>
      <c r="O572" t="str">
        <f t="shared" si="17"/>
        <v>Medium</v>
      </c>
      <c r="P572" t="str">
        <f>_xlfn.XLOOKUP(Orders[[#This Row],[Customer ID]],customers!$A$2:$A$1001,customers!$I$2:$I$1001)</f>
        <v>No</v>
      </c>
    </row>
    <row r="573" spans="1:16" x14ac:dyDescent="0.35">
      <c r="A573" s="2" t="s">
        <v>3718</v>
      </c>
      <c r="B573" s="5">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16"/>
        <v>35.64</v>
      </c>
      <c r="N573" t="str">
        <f>IF(orders!I573="Rob","Robusta",IF(I573="Exc","Excelsa",IF(I573="Ara","Arabica",IF(I573="Lib","Liberica"))))</f>
        <v>Excelsa</v>
      </c>
      <c r="O573" t="str">
        <f t="shared" si="17"/>
        <v>Light</v>
      </c>
      <c r="P573" t="str">
        <f>_xlfn.XLOOKUP(Orders[[#This Row],[Customer ID]],customers!$A$2:$A$1001,customers!$I$2:$I$1001)</f>
        <v>No</v>
      </c>
    </row>
    <row r="574" spans="1:16" x14ac:dyDescent="0.35">
      <c r="A574" s="2" t="s">
        <v>3724</v>
      </c>
      <c r="B574" s="5">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16"/>
        <v>5.97</v>
      </c>
      <c r="N574" t="str">
        <f>IF(orders!I574="Rob","Robusta",IF(I574="Exc","Excelsa",IF(I574="Ara","Arabica",IF(I574="Lib","Liberica"))))</f>
        <v>Arabica</v>
      </c>
      <c r="O574" t="str">
        <f t="shared" si="17"/>
        <v>Dark</v>
      </c>
      <c r="P574" t="str">
        <f>_xlfn.XLOOKUP(Orders[[#This Row],[Customer ID]],customers!$A$2:$A$1001,customers!$I$2:$I$1001)</f>
        <v>Yes</v>
      </c>
    </row>
    <row r="575" spans="1:16" x14ac:dyDescent="0.35">
      <c r="A575" s="2" t="s">
        <v>3728</v>
      </c>
      <c r="B575" s="5">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16"/>
        <v>67.5</v>
      </c>
      <c r="N575" t="str">
        <f>IF(orders!I575="Rob","Robusta",IF(I575="Exc","Excelsa",IF(I575="Ara","Arabica",IF(I575="Lib","Liberica"))))</f>
        <v>Arabica</v>
      </c>
      <c r="O575" t="str">
        <f t="shared" si="17"/>
        <v>Medium</v>
      </c>
      <c r="P575" t="str">
        <f>_xlfn.XLOOKUP(Orders[[#This Row],[Customer ID]],customers!$A$2:$A$1001,customers!$I$2:$I$1001)</f>
        <v>No</v>
      </c>
    </row>
    <row r="576" spans="1:16" x14ac:dyDescent="0.35">
      <c r="A576" s="2" t="s">
        <v>3734</v>
      </c>
      <c r="B576" s="5">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16"/>
        <v>21.509999999999998</v>
      </c>
      <c r="N576" t="str">
        <f>IF(orders!I576="Rob","Robusta",IF(I576="Exc","Excelsa",IF(I576="Ara","Arabica",IF(I576="Lib","Liberica"))))</f>
        <v>Robusta</v>
      </c>
      <c r="O576" t="str">
        <f t="shared" si="17"/>
        <v>Light</v>
      </c>
      <c r="P576" t="str">
        <f>_xlfn.XLOOKUP(Orders[[#This Row],[Customer ID]],customers!$A$2:$A$1001,customers!$I$2:$I$1001)</f>
        <v>Yes</v>
      </c>
    </row>
    <row r="577" spans="1:16" x14ac:dyDescent="0.35">
      <c r="A577" s="2" t="s">
        <v>3739</v>
      </c>
      <c r="B577" s="5">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16"/>
        <v>66.929999999999993</v>
      </c>
      <c r="N577" t="str">
        <f>IF(orders!I577="Rob","Robusta",IF(I577="Exc","Excelsa",IF(I577="Ara","Arabica",IF(I577="Lib","Liberica"))))</f>
        <v>Liberica</v>
      </c>
      <c r="O577" t="str">
        <f t="shared" si="17"/>
        <v>Medium</v>
      </c>
      <c r="P577" t="str">
        <f>_xlfn.XLOOKUP(Orders[[#This Row],[Customer ID]],customers!$A$2:$A$1001,customers!$I$2:$I$1001)</f>
        <v>No</v>
      </c>
    </row>
    <row r="578" spans="1:16" x14ac:dyDescent="0.35">
      <c r="A578" s="2" t="s">
        <v>3745</v>
      </c>
      <c r="B578" s="5">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16"/>
        <v>17.91</v>
      </c>
      <c r="N578" t="str">
        <f>IF(orders!I578="Rob","Robusta",IF(I578="Exc","Excelsa",IF(I578="Ara","Arabica",IF(I578="Lib","Liberica"))))</f>
        <v>Arabica</v>
      </c>
      <c r="O578" t="str">
        <f t="shared" si="17"/>
        <v>Dark</v>
      </c>
      <c r="P578" t="str">
        <f>_xlfn.XLOOKUP(Orders[[#This Row],[Customer ID]],customers!$A$2:$A$1001,customers!$I$2:$I$1001)</f>
        <v>No</v>
      </c>
    </row>
    <row r="579" spans="1:16" x14ac:dyDescent="0.35">
      <c r="A579" s="2" t="s">
        <v>3751</v>
      </c>
      <c r="B579" s="5">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18">L579*E579</f>
        <v>58.2</v>
      </c>
      <c r="N579" t="str">
        <f>IF(orders!I579="Rob","Robusta",IF(I579="Exc","Excelsa",IF(I579="Ara","Arabica",IF(I579="Lib","Liberica"))))</f>
        <v>Liberica</v>
      </c>
      <c r="O579" t="str">
        <f t="shared" ref="O579:O642" si="19">IF(J579="M","Medium",IF(J579="L","Light",IF(J579="D","Dark")))</f>
        <v>Medium</v>
      </c>
      <c r="P579" t="str">
        <f>_xlfn.XLOOKUP(Orders[[#This Row],[Customer ID]],customers!$A$2:$A$1001,customers!$I$2:$I$1001)</f>
        <v>No</v>
      </c>
    </row>
    <row r="580" spans="1:16" x14ac:dyDescent="0.35">
      <c r="A580" s="2" t="s">
        <v>3756</v>
      </c>
      <c r="B580" s="5">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18"/>
        <v>13.365</v>
      </c>
      <c r="N580" t="str">
        <f>IF(orders!I580="Rob","Robusta",IF(I580="Exc","Excelsa",IF(I580="Ara","Arabica",IF(I580="Lib","Liberica"))))</f>
        <v>Excelsa</v>
      </c>
      <c r="O580" t="str">
        <f t="shared" si="19"/>
        <v>Light</v>
      </c>
      <c r="P580" t="str">
        <f>_xlfn.XLOOKUP(Orders[[#This Row],[Customer ID]],customers!$A$2:$A$1001,customers!$I$2:$I$1001)</f>
        <v>No</v>
      </c>
    </row>
    <row r="581" spans="1:16" x14ac:dyDescent="0.35">
      <c r="A581" s="2" t="s">
        <v>3756</v>
      </c>
      <c r="B581" s="5">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18"/>
        <v>33.75</v>
      </c>
      <c r="N581" t="str">
        <f>IF(orders!I581="Rob","Robusta",IF(I581="Exc","Excelsa",IF(I581="Ara","Arabica",IF(I581="Lib","Liberica"))))</f>
        <v>Arabica</v>
      </c>
      <c r="O581" t="str">
        <f t="shared" si="19"/>
        <v>Medium</v>
      </c>
      <c r="P581" t="str">
        <f>_xlfn.XLOOKUP(Orders[[#This Row],[Customer ID]],customers!$A$2:$A$1001,customers!$I$2:$I$1001)</f>
        <v>No</v>
      </c>
    </row>
    <row r="582" spans="1:16" x14ac:dyDescent="0.35">
      <c r="A582" s="2" t="s">
        <v>3767</v>
      </c>
      <c r="B582" s="5">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18"/>
        <v>44.55</v>
      </c>
      <c r="N582" t="str">
        <f>IF(orders!I582="Rob","Robusta",IF(I582="Exc","Excelsa",IF(I582="Ara","Arabica",IF(I582="Lib","Liberica"))))</f>
        <v>Excelsa</v>
      </c>
      <c r="O582" t="str">
        <f t="shared" si="19"/>
        <v>Light</v>
      </c>
      <c r="P582" t="str">
        <f>_xlfn.XLOOKUP(Orders[[#This Row],[Customer ID]],customers!$A$2:$A$1001,customers!$I$2:$I$1001)</f>
        <v>Yes</v>
      </c>
    </row>
    <row r="583" spans="1:16" x14ac:dyDescent="0.35">
      <c r="A583" s="2" t="s">
        <v>3773</v>
      </c>
      <c r="B583" s="5">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18"/>
        <v>44.55</v>
      </c>
      <c r="N583" t="str">
        <f>IF(orders!I583="Rob","Robusta",IF(I583="Exc","Excelsa",IF(I583="Ara","Arabica",IF(I583="Lib","Liberica"))))</f>
        <v>Excelsa</v>
      </c>
      <c r="O583" t="str">
        <f t="shared" si="19"/>
        <v>Light</v>
      </c>
      <c r="P583" t="str">
        <f>_xlfn.XLOOKUP(Orders[[#This Row],[Customer ID]],customers!$A$2:$A$1001,customers!$I$2:$I$1001)</f>
        <v>Yes</v>
      </c>
    </row>
    <row r="584" spans="1:16" x14ac:dyDescent="0.35">
      <c r="A584" s="2" t="s">
        <v>3778</v>
      </c>
      <c r="B584" s="5">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18"/>
        <v>60.75</v>
      </c>
      <c r="N584" t="str">
        <f>IF(orders!I584="Rob","Robusta",IF(I584="Exc","Excelsa",IF(I584="Ara","Arabica",IF(I584="Lib","Liberica"))))</f>
        <v>Excelsa</v>
      </c>
      <c r="O584" t="str">
        <f t="shared" si="19"/>
        <v>Dark</v>
      </c>
      <c r="P584" t="str">
        <f>_xlfn.XLOOKUP(Orders[[#This Row],[Customer ID]],customers!$A$2:$A$1001,customers!$I$2:$I$1001)</f>
        <v>No</v>
      </c>
    </row>
    <row r="585" spans="1:16" x14ac:dyDescent="0.35">
      <c r="A585" s="2" t="s">
        <v>3784</v>
      </c>
      <c r="B585" s="5">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18"/>
        <v>3.5849999999999995</v>
      </c>
      <c r="N585" t="str">
        <f>IF(orders!I585="Rob","Robusta",IF(I585="Exc","Excelsa",IF(I585="Ara","Arabica",IF(I585="Lib","Liberica"))))</f>
        <v>Robusta</v>
      </c>
      <c r="O585" t="str">
        <f t="shared" si="19"/>
        <v>Light</v>
      </c>
      <c r="P585" t="str">
        <f>_xlfn.XLOOKUP(Orders[[#This Row],[Customer ID]],customers!$A$2:$A$1001,customers!$I$2:$I$1001)</f>
        <v>Yes</v>
      </c>
    </row>
    <row r="586" spans="1:16" x14ac:dyDescent="0.35">
      <c r="A586" s="2" t="s">
        <v>3790</v>
      </c>
      <c r="B586" s="5">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18"/>
        <v>21.509999999999998</v>
      </c>
      <c r="N586" t="str">
        <f>IF(orders!I586="Rob","Robusta",IF(I586="Exc","Excelsa",IF(I586="Ara","Arabica",IF(I586="Lib","Liberica"))))</f>
        <v>Robusta</v>
      </c>
      <c r="O586" t="str">
        <f t="shared" si="19"/>
        <v>Light</v>
      </c>
      <c r="P586" t="str">
        <f>_xlfn.XLOOKUP(Orders[[#This Row],[Customer ID]],customers!$A$2:$A$1001,customers!$I$2:$I$1001)</f>
        <v>No</v>
      </c>
    </row>
    <row r="587" spans="1:16" x14ac:dyDescent="0.35">
      <c r="A587" s="2" t="s">
        <v>3796</v>
      </c>
      <c r="B587" s="5">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18"/>
        <v>16.5</v>
      </c>
      <c r="N587" t="str">
        <f>IF(orders!I587="Rob","Robusta",IF(I587="Exc","Excelsa",IF(I587="Ara","Arabica",IF(I587="Lib","Liberica"))))</f>
        <v>Excelsa</v>
      </c>
      <c r="O587" t="str">
        <f t="shared" si="19"/>
        <v>Medium</v>
      </c>
      <c r="P587" t="str">
        <f>_xlfn.XLOOKUP(Orders[[#This Row],[Customer ID]],customers!$A$2:$A$1001,customers!$I$2:$I$1001)</f>
        <v>Yes</v>
      </c>
    </row>
    <row r="588" spans="1:16" x14ac:dyDescent="0.35">
      <c r="A588" s="2" t="s">
        <v>3802</v>
      </c>
      <c r="B588" s="5">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18"/>
        <v>82.454999999999984</v>
      </c>
      <c r="N588" t="str">
        <f>IF(orders!I588="Rob","Robusta",IF(I588="Exc","Excelsa",IF(I588="Ara","Arabica",IF(I588="Lib","Liberica"))))</f>
        <v>Robusta</v>
      </c>
      <c r="O588" t="str">
        <f t="shared" si="19"/>
        <v>Light</v>
      </c>
      <c r="P588" t="str">
        <f>_xlfn.XLOOKUP(Orders[[#This Row],[Customer ID]],customers!$A$2:$A$1001,customers!$I$2:$I$1001)</f>
        <v>No</v>
      </c>
    </row>
    <row r="589" spans="1:16" x14ac:dyDescent="0.35">
      <c r="A589" s="2" t="s">
        <v>3807</v>
      </c>
      <c r="B589" s="5">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18"/>
        <v>7.77</v>
      </c>
      <c r="N589" t="str">
        <f>IF(orders!I589="Rob","Robusta",IF(I589="Exc","Excelsa",IF(I589="Ara","Arabica",IF(I589="Lib","Liberica"))))</f>
        <v>Liberica</v>
      </c>
      <c r="O589" t="str">
        <f t="shared" si="19"/>
        <v>Dark</v>
      </c>
      <c r="P589" t="str">
        <f>_xlfn.XLOOKUP(Orders[[#This Row],[Customer ID]],customers!$A$2:$A$1001,customers!$I$2:$I$1001)</f>
        <v>Yes</v>
      </c>
    </row>
    <row r="590" spans="1:16" x14ac:dyDescent="0.35">
      <c r="A590" s="2" t="s">
        <v>3812</v>
      </c>
      <c r="B590" s="5">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18"/>
        <v>11.94</v>
      </c>
      <c r="N590" t="str">
        <f>IF(orders!I590="Rob","Robusta",IF(I590="Exc","Excelsa",IF(I590="Ara","Arabica",IF(I590="Lib","Liberica"))))</f>
        <v>Robusta</v>
      </c>
      <c r="O590" t="str">
        <f t="shared" si="19"/>
        <v>Medium</v>
      </c>
      <c r="P590" t="str">
        <f>_xlfn.XLOOKUP(Orders[[#This Row],[Customer ID]],customers!$A$2:$A$1001,customers!$I$2:$I$1001)</f>
        <v>Yes</v>
      </c>
    </row>
    <row r="591" spans="1:16" x14ac:dyDescent="0.35">
      <c r="A591" s="2" t="s">
        <v>3818</v>
      </c>
      <c r="B591" s="5">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18"/>
        <v>204.92999999999995</v>
      </c>
      <c r="N591" t="str">
        <f>IF(orders!I591="Rob","Robusta",IF(I591="Exc","Excelsa",IF(I591="Ara","Arabica",IF(I591="Lib","Liberica"))))</f>
        <v>Excelsa</v>
      </c>
      <c r="O591" t="str">
        <f t="shared" si="19"/>
        <v>Light</v>
      </c>
      <c r="P591" t="str">
        <f>_xlfn.XLOOKUP(Orders[[#This Row],[Customer ID]],customers!$A$2:$A$1001,customers!$I$2:$I$1001)</f>
        <v>No</v>
      </c>
    </row>
    <row r="592" spans="1:16" x14ac:dyDescent="0.35">
      <c r="A592" s="2" t="s">
        <v>3823</v>
      </c>
      <c r="B592" s="5">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18"/>
        <v>63.249999999999993</v>
      </c>
      <c r="N592" t="str">
        <f>IF(orders!I592="Rob","Robusta",IF(I592="Exc","Excelsa",IF(I592="Ara","Arabica",IF(I592="Lib","Liberica"))))</f>
        <v>Excelsa</v>
      </c>
      <c r="O592" t="str">
        <f t="shared" si="19"/>
        <v>Medium</v>
      </c>
      <c r="P592" t="str">
        <f>_xlfn.XLOOKUP(Orders[[#This Row],[Customer ID]],customers!$A$2:$A$1001,customers!$I$2:$I$1001)</f>
        <v>Yes</v>
      </c>
    </row>
    <row r="593" spans="1:16" x14ac:dyDescent="0.35">
      <c r="A593" s="2" t="s">
        <v>3829</v>
      </c>
      <c r="B593" s="5">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18"/>
        <v>8.0549999999999997</v>
      </c>
      <c r="N593" t="str">
        <f>IF(orders!I593="Rob","Robusta",IF(I593="Exc","Excelsa",IF(I593="Ara","Arabica",IF(I593="Lib","Liberica"))))</f>
        <v>Robusta</v>
      </c>
      <c r="O593" t="str">
        <f t="shared" si="19"/>
        <v>Dark</v>
      </c>
      <c r="P593" t="str">
        <f>_xlfn.XLOOKUP(Orders[[#This Row],[Customer ID]],customers!$A$2:$A$1001,customers!$I$2:$I$1001)</f>
        <v>Yes</v>
      </c>
    </row>
    <row r="594" spans="1:16" x14ac:dyDescent="0.35">
      <c r="A594" s="2" t="s">
        <v>3834</v>
      </c>
      <c r="B594" s="5">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18"/>
        <v>51.749999999999993</v>
      </c>
      <c r="N594" t="str">
        <f>IF(orders!I594="Rob","Robusta",IF(I594="Exc","Excelsa",IF(I594="Ara","Arabica",IF(I594="Lib","Liberica"))))</f>
        <v>Arabica</v>
      </c>
      <c r="O594" t="str">
        <f t="shared" si="19"/>
        <v>Medium</v>
      </c>
      <c r="P594" t="str">
        <f>_xlfn.XLOOKUP(Orders[[#This Row],[Customer ID]],customers!$A$2:$A$1001,customers!$I$2:$I$1001)</f>
        <v>No</v>
      </c>
    </row>
    <row r="595" spans="1:16" x14ac:dyDescent="0.35">
      <c r="A595" s="2" t="s">
        <v>3839</v>
      </c>
      <c r="B595" s="5">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18"/>
        <v>27.945</v>
      </c>
      <c r="N595" t="str">
        <f>IF(orders!I595="Rob","Robusta",IF(I595="Exc","Excelsa",IF(I595="Ara","Arabica",IF(I595="Lib","Liberica"))))</f>
        <v>Excelsa</v>
      </c>
      <c r="O595" t="str">
        <f t="shared" si="19"/>
        <v>Dark</v>
      </c>
      <c r="P595" t="str">
        <f>_xlfn.XLOOKUP(Orders[[#This Row],[Customer ID]],customers!$A$2:$A$1001,customers!$I$2:$I$1001)</f>
        <v>Yes</v>
      </c>
    </row>
    <row r="596" spans="1:16" x14ac:dyDescent="0.35">
      <c r="A596" s="2" t="s">
        <v>3844</v>
      </c>
      <c r="B596" s="5">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18"/>
        <v>59.569999999999993</v>
      </c>
      <c r="N596" t="str">
        <f>IF(orders!I596="Rob","Robusta",IF(I596="Exc","Excelsa",IF(I596="Ara","Arabica",IF(I596="Lib","Liberica"))))</f>
        <v>Arabica</v>
      </c>
      <c r="O596" t="str">
        <f t="shared" si="19"/>
        <v>Light</v>
      </c>
      <c r="P596" t="str">
        <f>_xlfn.XLOOKUP(Orders[[#This Row],[Customer ID]],customers!$A$2:$A$1001,customers!$I$2:$I$1001)</f>
        <v>No</v>
      </c>
    </row>
    <row r="597" spans="1:16" x14ac:dyDescent="0.35">
      <c r="A597" s="2" t="s">
        <v>3850</v>
      </c>
      <c r="B597" s="5">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18"/>
        <v>14.85</v>
      </c>
      <c r="N597" t="str">
        <f>IF(orders!I597="Rob","Robusta",IF(I597="Exc","Excelsa",IF(I597="Ara","Arabica",IF(I597="Lib","Liberica"))))</f>
        <v>Excelsa</v>
      </c>
      <c r="O597" t="str">
        <f t="shared" si="19"/>
        <v>Light</v>
      </c>
      <c r="P597" t="str">
        <f>_xlfn.XLOOKUP(Orders[[#This Row],[Customer ID]],customers!$A$2:$A$1001,customers!$I$2:$I$1001)</f>
        <v>No</v>
      </c>
    </row>
    <row r="598" spans="1:16" x14ac:dyDescent="0.35">
      <c r="A598" s="2" t="s">
        <v>3854</v>
      </c>
      <c r="B598" s="5">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18"/>
        <v>33.75</v>
      </c>
      <c r="N598" t="str">
        <f>IF(orders!I598="Rob","Robusta",IF(I598="Exc","Excelsa",IF(I598="Ara","Arabica",IF(I598="Lib","Liberica"))))</f>
        <v>Arabica</v>
      </c>
      <c r="O598" t="str">
        <f t="shared" si="19"/>
        <v>Medium</v>
      </c>
      <c r="P598" t="str">
        <f>_xlfn.XLOOKUP(Orders[[#This Row],[Customer ID]],customers!$A$2:$A$1001,customers!$I$2:$I$1001)</f>
        <v>No</v>
      </c>
    </row>
    <row r="599" spans="1:16" x14ac:dyDescent="0.35">
      <c r="A599" s="2" t="s">
        <v>3860</v>
      </c>
      <c r="B599" s="5">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18"/>
        <v>145.82</v>
      </c>
      <c r="N599" t="str">
        <f>IF(orders!I599="Rob","Robusta",IF(I599="Exc","Excelsa",IF(I599="Ara","Arabica",IF(I599="Lib","Liberica"))))</f>
        <v>Liberica</v>
      </c>
      <c r="O599" t="str">
        <f t="shared" si="19"/>
        <v>Light</v>
      </c>
      <c r="P599" t="str">
        <f>_xlfn.XLOOKUP(Orders[[#This Row],[Customer ID]],customers!$A$2:$A$1001,customers!$I$2:$I$1001)</f>
        <v>Yes</v>
      </c>
    </row>
    <row r="600" spans="1:16" x14ac:dyDescent="0.35">
      <c r="A600" s="2" t="s">
        <v>3866</v>
      </c>
      <c r="B600" s="5">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18"/>
        <v>11.94</v>
      </c>
      <c r="N600" t="str">
        <f>IF(orders!I600="Rob","Robusta",IF(I600="Exc","Excelsa",IF(I600="Ara","Arabica",IF(I600="Lib","Liberica"))))</f>
        <v>Robusta</v>
      </c>
      <c r="O600" t="str">
        <f t="shared" si="19"/>
        <v>Medium</v>
      </c>
      <c r="P600" t="str">
        <f>_xlfn.XLOOKUP(Orders[[#This Row],[Customer ID]],customers!$A$2:$A$1001,customers!$I$2:$I$1001)</f>
        <v>Yes</v>
      </c>
    </row>
    <row r="601" spans="1:16" x14ac:dyDescent="0.35">
      <c r="A601" s="2" t="s">
        <v>3872</v>
      </c>
      <c r="B601" s="5">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18"/>
        <v>11.94</v>
      </c>
      <c r="N601" t="str">
        <f>IF(orders!I601="Rob","Robusta",IF(I601="Exc","Excelsa",IF(I601="Ara","Arabica",IF(I601="Lib","Liberica"))))</f>
        <v>Arabica</v>
      </c>
      <c r="O601" t="str">
        <f t="shared" si="19"/>
        <v>Dark</v>
      </c>
      <c r="P601" t="str">
        <f>_xlfn.XLOOKUP(Orders[[#This Row],[Customer ID]],customers!$A$2:$A$1001,customers!$I$2:$I$1001)</f>
        <v>Yes</v>
      </c>
    </row>
    <row r="602" spans="1:16" x14ac:dyDescent="0.35">
      <c r="A602" s="2" t="s">
        <v>3877</v>
      </c>
      <c r="B602" s="5">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18"/>
        <v>7.77</v>
      </c>
      <c r="N602" t="str">
        <f>IF(orders!I602="Rob","Robusta",IF(I602="Exc","Excelsa",IF(I602="Ara","Arabica",IF(I602="Lib","Liberica"))))</f>
        <v>Liberica</v>
      </c>
      <c r="O602" t="str">
        <f t="shared" si="19"/>
        <v>Dark</v>
      </c>
      <c r="P602" t="str">
        <f>_xlfn.XLOOKUP(Orders[[#This Row],[Customer ID]],customers!$A$2:$A$1001,customers!$I$2:$I$1001)</f>
        <v>No</v>
      </c>
    </row>
    <row r="603" spans="1:16" x14ac:dyDescent="0.35">
      <c r="A603" s="2" t="s">
        <v>3883</v>
      </c>
      <c r="B603" s="5">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18"/>
        <v>109.93999999999998</v>
      </c>
      <c r="N603" t="str">
        <f>IF(orders!I603="Rob","Robusta",IF(I603="Exc","Excelsa",IF(I603="Ara","Arabica",IF(I603="Lib","Liberica"))))</f>
        <v>Robusta</v>
      </c>
      <c r="O603" t="str">
        <f t="shared" si="19"/>
        <v>Light</v>
      </c>
      <c r="P603" t="str">
        <f>_xlfn.XLOOKUP(Orders[[#This Row],[Customer ID]],customers!$A$2:$A$1001,customers!$I$2:$I$1001)</f>
        <v>Yes</v>
      </c>
    </row>
    <row r="604" spans="1:16" x14ac:dyDescent="0.35">
      <c r="A604" s="2" t="s">
        <v>3889</v>
      </c>
      <c r="B604" s="5">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18"/>
        <v>22.274999999999999</v>
      </c>
      <c r="N604" t="str">
        <f>IF(orders!I604="Rob","Robusta",IF(I604="Exc","Excelsa",IF(I604="Ara","Arabica",IF(I604="Lib","Liberica"))))</f>
        <v>Excelsa</v>
      </c>
      <c r="O604" t="str">
        <f t="shared" si="19"/>
        <v>Light</v>
      </c>
      <c r="P604" t="str">
        <f>_xlfn.XLOOKUP(Orders[[#This Row],[Customer ID]],customers!$A$2:$A$1001,customers!$I$2:$I$1001)</f>
        <v>Yes</v>
      </c>
    </row>
    <row r="605" spans="1:16" x14ac:dyDescent="0.35">
      <c r="A605" s="2" t="s">
        <v>3895</v>
      </c>
      <c r="B605" s="5">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18"/>
        <v>8.9550000000000001</v>
      </c>
      <c r="N605" t="str">
        <f>IF(orders!I605="Rob","Robusta",IF(I605="Exc","Excelsa",IF(I605="Ara","Arabica",IF(I605="Lib","Liberica"))))</f>
        <v>Robusta</v>
      </c>
      <c r="O605" t="str">
        <f t="shared" si="19"/>
        <v>Medium</v>
      </c>
      <c r="P605" t="str">
        <f>_xlfn.XLOOKUP(Orders[[#This Row],[Customer ID]],customers!$A$2:$A$1001,customers!$I$2:$I$1001)</f>
        <v>No</v>
      </c>
    </row>
    <row r="606" spans="1:16" x14ac:dyDescent="0.35">
      <c r="A606" s="2" t="s">
        <v>3900</v>
      </c>
      <c r="B606" s="5">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18"/>
        <v>119.13999999999999</v>
      </c>
      <c r="N606" t="str">
        <f>IF(orders!I606="Rob","Robusta",IF(I606="Exc","Excelsa",IF(I606="Ara","Arabica",IF(I606="Lib","Liberica"))))</f>
        <v>Liberica</v>
      </c>
      <c r="O606" t="str">
        <f t="shared" si="19"/>
        <v>Dark</v>
      </c>
      <c r="P606" t="str">
        <f>_xlfn.XLOOKUP(Orders[[#This Row],[Customer ID]],customers!$A$2:$A$1001,customers!$I$2:$I$1001)</f>
        <v>No</v>
      </c>
    </row>
    <row r="607" spans="1:16" x14ac:dyDescent="0.35">
      <c r="A607" s="2" t="s">
        <v>3905</v>
      </c>
      <c r="B607" s="5">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18"/>
        <v>148.92499999999998</v>
      </c>
      <c r="N607" t="str">
        <f>IF(orders!I607="Rob","Robusta",IF(I607="Exc","Excelsa",IF(I607="Ara","Arabica",IF(I607="Lib","Liberica"))))</f>
        <v>Arabica</v>
      </c>
      <c r="O607" t="str">
        <f t="shared" si="19"/>
        <v>Light</v>
      </c>
      <c r="P607" t="str">
        <f>_xlfn.XLOOKUP(Orders[[#This Row],[Customer ID]],customers!$A$2:$A$1001,customers!$I$2:$I$1001)</f>
        <v>Yes</v>
      </c>
    </row>
    <row r="608" spans="1:16" x14ac:dyDescent="0.35">
      <c r="A608" s="2" t="s">
        <v>3911</v>
      </c>
      <c r="B608" s="5">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18"/>
        <v>109.36499999999999</v>
      </c>
      <c r="N608" t="str">
        <f>IF(orders!I608="Rob","Robusta",IF(I608="Exc","Excelsa",IF(I608="Ara","Arabica",IF(I608="Lib","Liberica"))))</f>
        <v>Liberica</v>
      </c>
      <c r="O608" t="str">
        <f t="shared" si="19"/>
        <v>Light</v>
      </c>
      <c r="P608" t="str">
        <f>_xlfn.XLOOKUP(Orders[[#This Row],[Customer ID]],customers!$A$2:$A$1001,customers!$I$2:$I$1001)</f>
        <v>Yes</v>
      </c>
    </row>
    <row r="609" spans="1:16" x14ac:dyDescent="0.35">
      <c r="A609" s="2" t="s">
        <v>3917</v>
      </c>
      <c r="B609" s="5">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18"/>
        <v>3.645</v>
      </c>
      <c r="N609" t="str">
        <f>IF(orders!I609="Rob","Robusta",IF(I609="Exc","Excelsa",IF(I609="Ara","Arabica",IF(I609="Lib","Liberica"))))</f>
        <v>Excelsa</v>
      </c>
      <c r="O609" t="str">
        <f t="shared" si="19"/>
        <v>Dark</v>
      </c>
      <c r="P609" t="str">
        <f>_xlfn.XLOOKUP(Orders[[#This Row],[Customer ID]],customers!$A$2:$A$1001,customers!$I$2:$I$1001)</f>
        <v>Yes</v>
      </c>
    </row>
    <row r="610" spans="1:16" x14ac:dyDescent="0.35">
      <c r="A610" s="2" t="s">
        <v>3923</v>
      </c>
      <c r="B610" s="5">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18"/>
        <v>55.89</v>
      </c>
      <c r="N610" t="str">
        <f>IF(orders!I610="Rob","Robusta",IF(I610="Exc","Excelsa",IF(I610="Ara","Arabica",IF(I610="Lib","Liberica"))))</f>
        <v>Excelsa</v>
      </c>
      <c r="O610" t="str">
        <f t="shared" si="19"/>
        <v>Dark</v>
      </c>
      <c r="P610" t="str">
        <f>_xlfn.XLOOKUP(Orders[[#This Row],[Customer ID]],customers!$A$2:$A$1001,customers!$I$2:$I$1001)</f>
        <v>No</v>
      </c>
    </row>
    <row r="611" spans="1:16" x14ac:dyDescent="0.35">
      <c r="A611" s="2" t="s">
        <v>3927</v>
      </c>
      <c r="B611" s="5">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18"/>
        <v>26.19</v>
      </c>
      <c r="N611" t="str">
        <f>IF(orders!I611="Rob","Robusta",IF(I611="Exc","Excelsa",IF(I611="Ara","Arabica",IF(I611="Lib","Liberica"))))</f>
        <v>Liberica</v>
      </c>
      <c r="O611" t="str">
        <f t="shared" si="19"/>
        <v>Medium</v>
      </c>
      <c r="P611" t="str">
        <f>_xlfn.XLOOKUP(Orders[[#This Row],[Customer ID]],customers!$A$2:$A$1001,customers!$I$2:$I$1001)</f>
        <v>Yes</v>
      </c>
    </row>
    <row r="612" spans="1:16" x14ac:dyDescent="0.35">
      <c r="A612" s="2" t="s">
        <v>3933</v>
      </c>
      <c r="B612" s="5">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18"/>
        <v>39.799999999999997</v>
      </c>
      <c r="N612" t="str">
        <f>IF(orders!I612="Rob","Robusta",IF(I612="Exc","Excelsa",IF(I612="Ara","Arabica",IF(I612="Lib","Liberica"))))</f>
        <v>Robusta</v>
      </c>
      <c r="O612" t="str">
        <f t="shared" si="19"/>
        <v>Medium</v>
      </c>
      <c r="P612" t="str">
        <f>_xlfn.XLOOKUP(Orders[[#This Row],[Customer ID]],customers!$A$2:$A$1001,customers!$I$2:$I$1001)</f>
        <v>No</v>
      </c>
    </row>
    <row r="613" spans="1:16" x14ac:dyDescent="0.35">
      <c r="A613" s="2" t="s">
        <v>3939</v>
      </c>
      <c r="B613" s="5">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18"/>
        <v>68.309999999999988</v>
      </c>
      <c r="N613" t="str">
        <f>IF(orders!I613="Rob","Robusta",IF(I613="Exc","Excelsa",IF(I613="Ara","Arabica",IF(I613="Lib","Liberica"))))</f>
        <v>Excelsa</v>
      </c>
      <c r="O613" t="str">
        <f t="shared" si="19"/>
        <v>Light</v>
      </c>
      <c r="P613" t="str">
        <f>_xlfn.XLOOKUP(Orders[[#This Row],[Customer ID]],customers!$A$2:$A$1001,customers!$I$2:$I$1001)</f>
        <v>No</v>
      </c>
    </row>
    <row r="614" spans="1:16" x14ac:dyDescent="0.35">
      <c r="A614" s="2" t="s">
        <v>3945</v>
      </c>
      <c r="B614" s="5">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18"/>
        <v>13.5</v>
      </c>
      <c r="N614" t="str">
        <f>IF(orders!I614="Rob","Robusta",IF(I614="Exc","Excelsa",IF(I614="Ara","Arabica",IF(I614="Lib","Liberica"))))</f>
        <v>Arabica</v>
      </c>
      <c r="O614" t="str">
        <f t="shared" si="19"/>
        <v>Medium</v>
      </c>
      <c r="P614" t="str">
        <f>_xlfn.XLOOKUP(Orders[[#This Row],[Customer ID]],customers!$A$2:$A$1001,customers!$I$2:$I$1001)</f>
        <v>No</v>
      </c>
    </row>
    <row r="615" spans="1:16" x14ac:dyDescent="0.35">
      <c r="A615" s="2" t="s">
        <v>3950</v>
      </c>
      <c r="B615" s="5">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18"/>
        <v>5.97</v>
      </c>
      <c r="N615" t="str">
        <f>IF(orders!I615="Rob","Robusta",IF(I615="Exc","Excelsa",IF(I615="Ara","Arabica",IF(I615="Lib","Liberica"))))</f>
        <v>Robusta</v>
      </c>
      <c r="O615" t="str">
        <f t="shared" si="19"/>
        <v>Medium</v>
      </c>
      <c r="P615" t="str">
        <f>_xlfn.XLOOKUP(Orders[[#This Row],[Customer ID]],customers!$A$2:$A$1001,customers!$I$2:$I$1001)</f>
        <v>No</v>
      </c>
    </row>
    <row r="616" spans="1:16" x14ac:dyDescent="0.35">
      <c r="A616" s="2" t="s">
        <v>3955</v>
      </c>
      <c r="B616" s="5">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18"/>
        <v>29.849999999999998</v>
      </c>
      <c r="N616" t="str">
        <f>IF(orders!I616="Rob","Robusta",IF(I616="Exc","Excelsa",IF(I616="Ara","Arabica",IF(I616="Lib","Liberica"))))</f>
        <v>Robusta</v>
      </c>
      <c r="O616" t="str">
        <f t="shared" si="19"/>
        <v>Medium</v>
      </c>
      <c r="P616" t="str">
        <f>_xlfn.XLOOKUP(Orders[[#This Row],[Customer ID]],customers!$A$2:$A$1001,customers!$I$2:$I$1001)</f>
        <v>Yes</v>
      </c>
    </row>
    <row r="617" spans="1:16" x14ac:dyDescent="0.35">
      <c r="A617" s="2" t="s">
        <v>3960</v>
      </c>
      <c r="B617" s="5">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18"/>
        <v>72.91</v>
      </c>
      <c r="N617" t="str">
        <f>IF(orders!I617="Rob","Robusta",IF(I617="Exc","Excelsa",IF(I617="Ara","Arabica",IF(I617="Lib","Liberica"))))</f>
        <v>Liberica</v>
      </c>
      <c r="O617" t="str">
        <f t="shared" si="19"/>
        <v>Light</v>
      </c>
      <c r="P617" t="str">
        <f>_xlfn.XLOOKUP(Orders[[#This Row],[Customer ID]],customers!$A$2:$A$1001,customers!$I$2:$I$1001)</f>
        <v>Yes</v>
      </c>
    </row>
    <row r="618" spans="1:16" x14ac:dyDescent="0.35">
      <c r="A618" s="2" t="s">
        <v>3966</v>
      </c>
      <c r="B618" s="5">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18"/>
        <v>126.49999999999999</v>
      </c>
      <c r="N618" t="str">
        <f>IF(orders!I618="Rob","Robusta",IF(I618="Exc","Excelsa",IF(I618="Ara","Arabica",IF(I618="Lib","Liberica"))))</f>
        <v>Excelsa</v>
      </c>
      <c r="O618" t="str">
        <f t="shared" si="19"/>
        <v>Medium</v>
      </c>
      <c r="P618" t="str">
        <f>_xlfn.XLOOKUP(Orders[[#This Row],[Customer ID]],customers!$A$2:$A$1001,customers!$I$2:$I$1001)</f>
        <v>No</v>
      </c>
    </row>
    <row r="619" spans="1:16" x14ac:dyDescent="0.35">
      <c r="A619" s="2" t="s">
        <v>3972</v>
      </c>
      <c r="B619" s="5">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18"/>
        <v>33.464999999999996</v>
      </c>
      <c r="N619" t="str">
        <f>IF(orders!I619="Rob","Robusta",IF(I619="Exc","Excelsa",IF(I619="Ara","Arabica",IF(I619="Lib","Liberica"))))</f>
        <v>Liberica</v>
      </c>
      <c r="O619" t="str">
        <f t="shared" si="19"/>
        <v>Medium</v>
      </c>
      <c r="P619" t="str">
        <f>_xlfn.XLOOKUP(Orders[[#This Row],[Customer ID]],customers!$A$2:$A$1001,customers!$I$2:$I$1001)</f>
        <v>No</v>
      </c>
    </row>
    <row r="620" spans="1:16" x14ac:dyDescent="0.35">
      <c r="A620" s="2" t="s">
        <v>3978</v>
      </c>
      <c r="B620" s="5">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18"/>
        <v>72.900000000000006</v>
      </c>
      <c r="N620" t="str">
        <f>IF(orders!I620="Rob","Robusta",IF(I620="Exc","Excelsa",IF(I620="Ara","Arabica",IF(I620="Lib","Liberica"))))</f>
        <v>Excelsa</v>
      </c>
      <c r="O620" t="str">
        <f t="shared" si="19"/>
        <v>Dark</v>
      </c>
      <c r="P620" t="str">
        <f>_xlfn.XLOOKUP(Orders[[#This Row],[Customer ID]],customers!$A$2:$A$1001,customers!$I$2:$I$1001)</f>
        <v>Yes</v>
      </c>
    </row>
    <row r="621" spans="1:16" x14ac:dyDescent="0.35">
      <c r="A621" s="2" t="s">
        <v>3984</v>
      </c>
      <c r="B621" s="5">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18"/>
        <v>15.54</v>
      </c>
      <c r="N621" t="str">
        <f>IF(orders!I621="Rob","Robusta",IF(I621="Exc","Excelsa",IF(I621="Ara","Arabica",IF(I621="Lib","Liberica"))))</f>
        <v>Liberica</v>
      </c>
      <c r="O621" t="str">
        <f t="shared" si="19"/>
        <v>Dark</v>
      </c>
      <c r="P621" t="str">
        <f>_xlfn.XLOOKUP(Orders[[#This Row],[Customer ID]],customers!$A$2:$A$1001,customers!$I$2:$I$1001)</f>
        <v>Yes</v>
      </c>
    </row>
    <row r="622" spans="1:16" x14ac:dyDescent="0.35">
      <c r="A622" s="2" t="s">
        <v>3990</v>
      </c>
      <c r="B622" s="5">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18"/>
        <v>20.25</v>
      </c>
      <c r="N622" t="str">
        <f>IF(orders!I622="Rob","Robusta",IF(I622="Exc","Excelsa",IF(I622="Ara","Arabica",IF(I622="Lib","Liberica"))))</f>
        <v>Arabica</v>
      </c>
      <c r="O622" t="str">
        <f t="shared" si="19"/>
        <v>Medium</v>
      </c>
      <c r="P622" t="str">
        <f>_xlfn.XLOOKUP(Orders[[#This Row],[Customer ID]],customers!$A$2:$A$1001,customers!$I$2:$I$1001)</f>
        <v>No</v>
      </c>
    </row>
    <row r="623" spans="1:16" x14ac:dyDescent="0.35">
      <c r="A623" s="2" t="s">
        <v>3996</v>
      </c>
      <c r="B623" s="5">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18"/>
        <v>77.699999999999989</v>
      </c>
      <c r="N623" t="str">
        <f>IF(orders!I623="Rob","Robusta",IF(I623="Exc","Excelsa",IF(I623="Ara","Arabica",IF(I623="Lib","Liberica"))))</f>
        <v>Arabica</v>
      </c>
      <c r="O623" t="str">
        <f t="shared" si="19"/>
        <v>Light</v>
      </c>
      <c r="P623" t="str">
        <f>_xlfn.XLOOKUP(Orders[[#This Row],[Customer ID]],customers!$A$2:$A$1001,customers!$I$2:$I$1001)</f>
        <v>No</v>
      </c>
    </row>
    <row r="624" spans="1:16" x14ac:dyDescent="0.35">
      <c r="A624" s="2" t="s">
        <v>4002</v>
      </c>
      <c r="B624" s="5">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18"/>
        <v>133.85999999999999</v>
      </c>
      <c r="N624" t="str">
        <f>IF(orders!I624="Rob","Robusta",IF(I624="Exc","Excelsa",IF(I624="Ara","Arabica",IF(I624="Lib","Liberica"))))</f>
        <v>Liberica</v>
      </c>
      <c r="O624" t="str">
        <f t="shared" si="19"/>
        <v>Medium</v>
      </c>
      <c r="P624" t="str">
        <f>_xlfn.XLOOKUP(Orders[[#This Row],[Customer ID]],customers!$A$2:$A$1001,customers!$I$2:$I$1001)</f>
        <v>No</v>
      </c>
    </row>
    <row r="625" spans="1:16" x14ac:dyDescent="0.35">
      <c r="A625" s="2" t="s">
        <v>4007</v>
      </c>
      <c r="B625" s="5">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18"/>
        <v>12.15</v>
      </c>
      <c r="N625" t="str">
        <f>IF(orders!I625="Rob","Robusta",IF(I625="Exc","Excelsa",IF(I625="Ara","Arabica",IF(I625="Lib","Liberica"))))</f>
        <v>Excelsa</v>
      </c>
      <c r="O625" t="str">
        <f t="shared" si="19"/>
        <v>Dark</v>
      </c>
      <c r="P625" t="str">
        <f>_xlfn.XLOOKUP(Orders[[#This Row],[Customer ID]],customers!$A$2:$A$1001,customers!$I$2:$I$1001)</f>
        <v>No</v>
      </c>
    </row>
    <row r="626" spans="1:16" x14ac:dyDescent="0.35">
      <c r="A626" s="2" t="s">
        <v>4012</v>
      </c>
      <c r="B626" s="5">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18"/>
        <v>63.249999999999993</v>
      </c>
      <c r="N626" t="str">
        <f>IF(orders!I626="Rob","Robusta",IF(I626="Exc","Excelsa",IF(I626="Ara","Arabica",IF(I626="Lib","Liberica"))))</f>
        <v>Excelsa</v>
      </c>
      <c r="O626" t="str">
        <f t="shared" si="19"/>
        <v>Medium</v>
      </c>
      <c r="P626" t="str">
        <f>_xlfn.XLOOKUP(Orders[[#This Row],[Customer ID]],customers!$A$2:$A$1001,customers!$I$2:$I$1001)</f>
        <v>Yes</v>
      </c>
    </row>
    <row r="627" spans="1:16" x14ac:dyDescent="0.35">
      <c r="A627" s="2" t="s">
        <v>4017</v>
      </c>
      <c r="B627" s="5">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18"/>
        <v>35.849999999999994</v>
      </c>
      <c r="N627" t="str">
        <f>IF(orders!I627="Rob","Robusta",IF(I627="Exc","Excelsa",IF(I627="Ara","Arabica",IF(I627="Lib","Liberica"))))</f>
        <v>Robusta</v>
      </c>
      <c r="O627" t="str">
        <f t="shared" si="19"/>
        <v>Light</v>
      </c>
      <c r="P627" t="str">
        <f>_xlfn.XLOOKUP(Orders[[#This Row],[Customer ID]],customers!$A$2:$A$1001,customers!$I$2:$I$1001)</f>
        <v>No</v>
      </c>
    </row>
    <row r="628" spans="1:16" x14ac:dyDescent="0.35">
      <c r="A628" s="2" t="s">
        <v>4023</v>
      </c>
      <c r="B628" s="5">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18"/>
        <v>77.624999999999986</v>
      </c>
      <c r="N628" t="str">
        <f>IF(orders!I628="Rob","Robusta",IF(I628="Exc","Excelsa",IF(I628="Ara","Arabica",IF(I628="Lib","Liberica"))))</f>
        <v>Arabica</v>
      </c>
      <c r="O628" t="str">
        <f t="shared" si="19"/>
        <v>Medium</v>
      </c>
      <c r="P628" t="str">
        <f>_xlfn.XLOOKUP(Orders[[#This Row],[Customer ID]],customers!$A$2:$A$1001,customers!$I$2:$I$1001)</f>
        <v>No</v>
      </c>
    </row>
    <row r="629" spans="1:16" x14ac:dyDescent="0.35">
      <c r="A629" s="2" t="s">
        <v>4029</v>
      </c>
      <c r="B629" s="5">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18"/>
        <v>63.249999999999993</v>
      </c>
      <c r="N629" t="str">
        <f>IF(orders!I629="Rob","Robusta",IF(I629="Exc","Excelsa",IF(I629="Ara","Arabica",IF(I629="Lib","Liberica"))))</f>
        <v>Excelsa</v>
      </c>
      <c r="O629" t="str">
        <f t="shared" si="19"/>
        <v>Medium</v>
      </c>
      <c r="P629" t="str">
        <f>_xlfn.XLOOKUP(Orders[[#This Row],[Customer ID]],customers!$A$2:$A$1001,customers!$I$2:$I$1001)</f>
        <v>Yes</v>
      </c>
    </row>
    <row r="630" spans="1:16" x14ac:dyDescent="0.35">
      <c r="A630" s="2" t="s">
        <v>4035</v>
      </c>
      <c r="B630" s="5">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18"/>
        <v>26.73</v>
      </c>
      <c r="N630" t="str">
        <f>IF(orders!I630="Rob","Robusta",IF(I630="Exc","Excelsa",IF(I630="Ara","Arabica",IF(I630="Lib","Liberica"))))</f>
        <v>Excelsa</v>
      </c>
      <c r="O630" t="str">
        <f t="shared" si="19"/>
        <v>Light</v>
      </c>
      <c r="P630" t="str">
        <f>_xlfn.XLOOKUP(Orders[[#This Row],[Customer ID]],customers!$A$2:$A$1001,customers!$I$2:$I$1001)</f>
        <v>Yes</v>
      </c>
    </row>
    <row r="631" spans="1:16" x14ac:dyDescent="0.35">
      <c r="A631" s="2" t="s">
        <v>4035</v>
      </c>
      <c r="B631" s="5">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18"/>
        <v>31.08</v>
      </c>
      <c r="N631" t="str">
        <f>IF(orders!I631="Rob","Robusta",IF(I631="Exc","Excelsa",IF(I631="Ara","Arabica",IF(I631="Lib","Liberica"))))</f>
        <v>Liberica</v>
      </c>
      <c r="O631" t="str">
        <f t="shared" si="19"/>
        <v>Dark</v>
      </c>
      <c r="P631" t="str">
        <f>_xlfn.XLOOKUP(Orders[[#This Row],[Customer ID]],customers!$A$2:$A$1001,customers!$I$2:$I$1001)</f>
        <v>Yes</v>
      </c>
    </row>
    <row r="632" spans="1:16" x14ac:dyDescent="0.35">
      <c r="A632" s="2" t="s">
        <v>4035</v>
      </c>
      <c r="B632" s="5">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18"/>
        <v>2.9849999999999999</v>
      </c>
      <c r="N632" t="str">
        <f>IF(orders!I632="Rob","Robusta",IF(I632="Exc","Excelsa",IF(I632="Ara","Arabica",IF(I632="Lib","Liberica"))))</f>
        <v>Arabica</v>
      </c>
      <c r="O632" t="str">
        <f t="shared" si="19"/>
        <v>Dark</v>
      </c>
      <c r="P632" t="str">
        <f>_xlfn.XLOOKUP(Orders[[#This Row],[Customer ID]],customers!$A$2:$A$1001,customers!$I$2:$I$1001)</f>
        <v>Yes</v>
      </c>
    </row>
    <row r="633" spans="1:16" x14ac:dyDescent="0.35">
      <c r="A633" s="2" t="s">
        <v>4035</v>
      </c>
      <c r="B633" s="5">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18"/>
        <v>102.92499999999998</v>
      </c>
      <c r="N633" t="str">
        <f>IF(orders!I633="Rob","Robusta",IF(I633="Exc","Excelsa",IF(I633="Ara","Arabica",IF(I633="Lib","Liberica"))))</f>
        <v>Robusta</v>
      </c>
      <c r="O633" t="str">
        <f t="shared" si="19"/>
        <v>Dark</v>
      </c>
      <c r="P633" t="str">
        <f>_xlfn.XLOOKUP(Orders[[#This Row],[Customer ID]],customers!$A$2:$A$1001,customers!$I$2:$I$1001)</f>
        <v>Yes</v>
      </c>
    </row>
    <row r="634" spans="1:16" x14ac:dyDescent="0.35">
      <c r="A634" s="2" t="s">
        <v>4056</v>
      </c>
      <c r="B634" s="5">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18"/>
        <v>35.64</v>
      </c>
      <c r="N634" t="str">
        <f>IF(orders!I634="Rob","Robusta",IF(I634="Exc","Excelsa",IF(I634="Ara","Arabica",IF(I634="Lib","Liberica"))))</f>
        <v>Excelsa</v>
      </c>
      <c r="O634" t="str">
        <f t="shared" si="19"/>
        <v>Light</v>
      </c>
      <c r="P634" t="str">
        <f>_xlfn.XLOOKUP(Orders[[#This Row],[Customer ID]],customers!$A$2:$A$1001,customers!$I$2:$I$1001)</f>
        <v>No</v>
      </c>
    </row>
    <row r="635" spans="1:16" x14ac:dyDescent="0.35">
      <c r="A635" s="2" t="s">
        <v>4062</v>
      </c>
      <c r="B635" s="5">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18"/>
        <v>47.8</v>
      </c>
      <c r="N635" t="str">
        <f>IF(orders!I635="Rob","Robusta",IF(I635="Exc","Excelsa",IF(I635="Ara","Arabica",IF(I635="Lib","Liberica"))))</f>
        <v>Robusta</v>
      </c>
      <c r="O635" t="str">
        <f t="shared" si="19"/>
        <v>Light</v>
      </c>
      <c r="P635" t="str">
        <f>_xlfn.XLOOKUP(Orders[[#This Row],[Customer ID]],customers!$A$2:$A$1001,customers!$I$2:$I$1001)</f>
        <v>No</v>
      </c>
    </row>
    <row r="636" spans="1:16" x14ac:dyDescent="0.35">
      <c r="A636" s="2" t="s">
        <v>4068</v>
      </c>
      <c r="B636" s="5">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18"/>
        <v>43.650000000000006</v>
      </c>
      <c r="N636" t="str">
        <f>IF(orders!I636="Rob","Robusta",IF(I636="Exc","Excelsa",IF(I636="Ara","Arabica",IF(I636="Lib","Liberica"))))</f>
        <v>Liberica</v>
      </c>
      <c r="O636" t="str">
        <f t="shared" si="19"/>
        <v>Medium</v>
      </c>
      <c r="P636" t="str">
        <f>_xlfn.XLOOKUP(Orders[[#This Row],[Customer ID]],customers!$A$2:$A$1001,customers!$I$2:$I$1001)</f>
        <v>No</v>
      </c>
    </row>
    <row r="637" spans="1:16" x14ac:dyDescent="0.35">
      <c r="A637" s="2" t="s">
        <v>4074</v>
      </c>
      <c r="B637" s="5">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18"/>
        <v>35.64</v>
      </c>
      <c r="N637" t="str">
        <f>IF(orders!I637="Rob","Robusta",IF(I637="Exc","Excelsa",IF(I637="Ara","Arabica",IF(I637="Lib","Liberica"))))</f>
        <v>Excelsa</v>
      </c>
      <c r="O637" t="str">
        <f t="shared" si="19"/>
        <v>Light</v>
      </c>
      <c r="P637" t="str">
        <f>_xlfn.XLOOKUP(Orders[[#This Row],[Customer ID]],customers!$A$2:$A$1001,customers!$I$2:$I$1001)</f>
        <v>Yes</v>
      </c>
    </row>
    <row r="638" spans="1:16" x14ac:dyDescent="0.35">
      <c r="A638" s="2" t="s">
        <v>4080</v>
      </c>
      <c r="B638" s="5">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18"/>
        <v>95.1</v>
      </c>
      <c r="N638" t="str">
        <f>IF(orders!I638="Rob","Robusta",IF(I638="Exc","Excelsa",IF(I638="Ara","Arabica",IF(I638="Lib","Liberica"))))</f>
        <v>Liberica</v>
      </c>
      <c r="O638" t="str">
        <f t="shared" si="19"/>
        <v>Light</v>
      </c>
      <c r="P638" t="str">
        <f>_xlfn.XLOOKUP(Orders[[#This Row],[Customer ID]],customers!$A$2:$A$1001,customers!$I$2:$I$1001)</f>
        <v>Yes</v>
      </c>
    </row>
    <row r="639" spans="1:16" x14ac:dyDescent="0.35">
      <c r="A639" s="2" t="s">
        <v>4086</v>
      </c>
      <c r="B639" s="5">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18"/>
        <v>31.624999999999996</v>
      </c>
      <c r="N639" t="str">
        <f>IF(orders!I639="Rob","Robusta",IF(I639="Exc","Excelsa",IF(I639="Ara","Arabica",IF(I639="Lib","Liberica"))))</f>
        <v>Excelsa</v>
      </c>
      <c r="O639" t="str">
        <f t="shared" si="19"/>
        <v>Medium</v>
      </c>
      <c r="P639" t="str">
        <f>_xlfn.XLOOKUP(Orders[[#This Row],[Customer ID]],customers!$A$2:$A$1001,customers!$I$2:$I$1001)</f>
        <v>Yes</v>
      </c>
    </row>
    <row r="640" spans="1:16" x14ac:dyDescent="0.35">
      <c r="A640" s="2" t="s">
        <v>4093</v>
      </c>
      <c r="B640" s="5">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18"/>
        <v>77.624999999999986</v>
      </c>
      <c r="N640" t="str">
        <f>IF(orders!I640="Rob","Robusta",IF(I640="Exc","Excelsa",IF(I640="Ara","Arabica",IF(I640="Lib","Liberica"))))</f>
        <v>Arabica</v>
      </c>
      <c r="O640" t="str">
        <f t="shared" si="19"/>
        <v>Medium</v>
      </c>
      <c r="P640" t="str">
        <f>_xlfn.XLOOKUP(Orders[[#This Row],[Customer ID]],customers!$A$2:$A$1001,customers!$I$2:$I$1001)</f>
        <v>Yes</v>
      </c>
    </row>
    <row r="641" spans="1:16" x14ac:dyDescent="0.35">
      <c r="A641" s="2" t="s">
        <v>4098</v>
      </c>
      <c r="B641" s="5">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18"/>
        <v>3.8849999999999998</v>
      </c>
      <c r="N641" t="str">
        <f>IF(orders!I641="Rob","Robusta",IF(I641="Exc","Excelsa",IF(I641="Ara","Arabica",IF(I641="Lib","Liberica"))))</f>
        <v>Liberica</v>
      </c>
      <c r="O641" t="str">
        <f t="shared" si="19"/>
        <v>Dark</v>
      </c>
      <c r="P641" t="str">
        <f>_xlfn.XLOOKUP(Orders[[#This Row],[Customer ID]],customers!$A$2:$A$1001,customers!$I$2:$I$1001)</f>
        <v>Yes</v>
      </c>
    </row>
    <row r="642" spans="1:16" x14ac:dyDescent="0.35">
      <c r="A642" s="2" t="s">
        <v>4104</v>
      </c>
      <c r="B642" s="5">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18"/>
        <v>137.42499999999998</v>
      </c>
      <c r="N642" t="str">
        <f>IF(orders!I642="Rob","Robusta",IF(I642="Exc","Excelsa",IF(I642="Ara","Arabica",IF(I642="Lib","Liberica"))))</f>
        <v>Robusta</v>
      </c>
      <c r="O642" t="str">
        <f t="shared" si="19"/>
        <v>Light</v>
      </c>
      <c r="P642" t="str">
        <f>_xlfn.XLOOKUP(Orders[[#This Row],[Customer ID]],customers!$A$2:$A$1001,customers!$I$2:$I$1001)</f>
        <v>No</v>
      </c>
    </row>
    <row r="643" spans="1:16" x14ac:dyDescent="0.35">
      <c r="A643" s="2" t="s">
        <v>4109</v>
      </c>
      <c r="B643" s="5">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20">L643*E643</f>
        <v>35.849999999999994</v>
      </c>
      <c r="N643" t="str">
        <f>IF(orders!I643="Rob","Robusta",IF(I643="Exc","Excelsa",IF(I643="Ara","Arabica",IF(I643="Lib","Liberica"))))</f>
        <v>Robusta</v>
      </c>
      <c r="O643" t="str">
        <f t="shared" ref="O643:O706" si="21">IF(J643="M","Medium",IF(J643="L","Light",IF(J643="D","Dark")))</f>
        <v>Light</v>
      </c>
      <c r="P643" t="str">
        <f>_xlfn.XLOOKUP(Orders[[#This Row],[Customer ID]],customers!$A$2:$A$1001,customers!$I$2:$I$1001)</f>
        <v>Yes</v>
      </c>
    </row>
    <row r="644" spans="1:16" x14ac:dyDescent="0.35">
      <c r="A644" s="2" t="s">
        <v>4115</v>
      </c>
      <c r="B644" s="5">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20"/>
        <v>8.25</v>
      </c>
      <c r="N644" t="str">
        <f>IF(orders!I644="Rob","Robusta",IF(I644="Exc","Excelsa",IF(I644="Ara","Arabica",IF(I644="Lib","Liberica"))))</f>
        <v>Excelsa</v>
      </c>
      <c r="O644" t="str">
        <f t="shared" si="21"/>
        <v>Medium</v>
      </c>
      <c r="P644" t="str">
        <f>_xlfn.XLOOKUP(Orders[[#This Row],[Customer ID]],customers!$A$2:$A$1001,customers!$I$2:$I$1001)</f>
        <v>Yes</v>
      </c>
    </row>
    <row r="645" spans="1:16" x14ac:dyDescent="0.35">
      <c r="A645" s="2" t="s">
        <v>4123</v>
      </c>
      <c r="B645" s="5">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20"/>
        <v>102.46499999999997</v>
      </c>
      <c r="N645" t="str">
        <f>IF(orders!I645="Rob","Robusta",IF(I645="Exc","Excelsa",IF(I645="Ara","Arabica",IF(I645="Lib","Liberica"))))</f>
        <v>Excelsa</v>
      </c>
      <c r="O645" t="str">
        <f t="shared" si="21"/>
        <v>Light</v>
      </c>
      <c r="P645" t="str">
        <f>_xlfn.XLOOKUP(Orders[[#This Row],[Customer ID]],customers!$A$2:$A$1001,customers!$I$2:$I$1001)</f>
        <v>Yes</v>
      </c>
    </row>
    <row r="646" spans="1:16" x14ac:dyDescent="0.35">
      <c r="A646" s="2" t="s">
        <v>4128</v>
      </c>
      <c r="B646" s="5">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20"/>
        <v>41.169999999999995</v>
      </c>
      <c r="N646" t="str">
        <f>IF(orders!I646="Rob","Robusta",IF(I646="Exc","Excelsa",IF(I646="Ara","Arabica",IF(I646="Lib","Liberica"))))</f>
        <v>Robusta</v>
      </c>
      <c r="O646" t="str">
        <f t="shared" si="21"/>
        <v>Dark</v>
      </c>
      <c r="P646" t="str">
        <f>_xlfn.XLOOKUP(Orders[[#This Row],[Customer ID]],customers!$A$2:$A$1001,customers!$I$2:$I$1001)</f>
        <v>No</v>
      </c>
    </row>
    <row r="647" spans="1:16" x14ac:dyDescent="0.35">
      <c r="A647" s="2" t="s">
        <v>4133</v>
      </c>
      <c r="B647" s="5">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20"/>
        <v>68.655000000000001</v>
      </c>
      <c r="N647" t="str">
        <f>IF(orders!I647="Rob","Robusta",IF(I647="Exc","Excelsa",IF(I647="Ara","Arabica",IF(I647="Lib","Liberica"))))</f>
        <v>Arabica</v>
      </c>
      <c r="O647" t="str">
        <f t="shared" si="21"/>
        <v>Dark</v>
      </c>
      <c r="P647" t="str">
        <f>_xlfn.XLOOKUP(Orders[[#This Row],[Customer ID]],customers!$A$2:$A$1001,customers!$I$2:$I$1001)</f>
        <v>Yes</v>
      </c>
    </row>
    <row r="648" spans="1:16" x14ac:dyDescent="0.35">
      <c r="A648" s="2" t="s">
        <v>4139</v>
      </c>
      <c r="B648" s="5">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20"/>
        <v>9.9499999999999993</v>
      </c>
      <c r="N648" t="str">
        <f>IF(orders!I648="Rob","Robusta",IF(I648="Exc","Excelsa",IF(I648="Ara","Arabica",IF(I648="Lib","Liberica"))))</f>
        <v>Arabica</v>
      </c>
      <c r="O648" t="str">
        <f t="shared" si="21"/>
        <v>Dark</v>
      </c>
      <c r="P648" t="str">
        <f>_xlfn.XLOOKUP(Orders[[#This Row],[Customer ID]],customers!$A$2:$A$1001,customers!$I$2:$I$1001)</f>
        <v>Yes</v>
      </c>
    </row>
    <row r="649" spans="1:16" x14ac:dyDescent="0.35">
      <c r="A649" s="2" t="s">
        <v>4145</v>
      </c>
      <c r="B649" s="5">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20"/>
        <v>28.53</v>
      </c>
      <c r="N649" t="str">
        <f>IF(orders!I649="Rob","Robusta",IF(I649="Exc","Excelsa",IF(I649="Ara","Arabica",IF(I649="Lib","Liberica"))))</f>
        <v>Liberica</v>
      </c>
      <c r="O649" t="str">
        <f t="shared" si="21"/>
        <v>Light</v>
      </c>
      <c r="P649" t="str">
        <f>_xlfn.XLOOKUP(Orders[[#This Row],[Customer ID]],customers!$A$2:$A$1001,customers!$I$2:$I$1001)</f>
        <v>Yes</v>
      </c>
    </row>
    <row r="650" spans="1:16" x14ac:dyDescent="0.35">
      <c r="A650" s="2" t="s">
        <v>4151</v>
      </c>
      <c r="B650" s="5">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20"/>
        <v>16.11</v>
      </c>
      <c r="N650" t="str">
        <f>IF(orders!I650="Rob","Robusta",IF(I650="Exc","Excelsa",IF(I650="Ara","Arabica",IF(I650="Lib","Liberica"))))</f>
        <v>Robusta</v>
      </c>
      <c r="O650" t="str">
        <f t="shared" si="21"/>
        <v>Dark</v>
      </c>
      <c r="P650" t="str">
        <f>_xlfn.XLOOKUP(Orders[[#This Row],[Customer ID]],customers!$A$2:$A$1001,customers!$I$2:$I$1001)</f>
        <v>No</v>
      </c>
    </row>
    <row r="651" spans="1:16" x14ac:dyDescent="0.35">
      <c r="A651" s="2" t="s">
        <v>4157</v>
      </c>
      <c r="B651" s="5">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20"/>
        <v>95.1</v>
      </c>
      <c r="N651" t="str">
        <f>IF(orders!I651="Rob","Robusta",IF(I651="Exc","Excelsa",IF(I651="Ara","Arabica",IF(I651="Lib","Liberica"))))</f>
        <v>Liberica</v>
      </c>
      <c r="O651" t="str">
        <f t="shared" si="21"/>
        <v>Light</v>
      </c>
      <c r="P651" t="str">
        <f>_xlfn.XLOOKUP(Orders[[#This Row],[Customer ID]],customers!$A$2:$A$1001,customers!$I$2:$I$1001)</f>
        <v>No</v>
      </c>
    </row>
    <row r="652" spans="1:16" x14ac:dyDescent="0.35">
      <c r="A652" s="2" t="s">
        <v>4163</v>
      </c>
      <c r="B652" s="5">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20"/>
        <v>5.3699999999999992</v>
      </c>
      <c r="N652" t="str">
        <f>IF(orders!I652="Rob","Robusta",IF(I652="Exc","Excelsa",IF(I652="Ara","Arabica",IF(I652="Lib","Liberica"))))</f>
        <v>Robusta</v>
      </c>
      <c r="O652" t="str">
        <f t="shared" si="21"/>
        <v>Dark</v>
      </c>
      <c r="P652" t="str">
        <f>_xlfn.XLOOKUP(Orders[[#This Row],[Customer ID]],customers!$A$2:$A$1001,customers!$I$2:$I$1001)</f>
        <v>Yes</v>
      </c>
    </row>
    <row r="653" spans="1:16" x14ac:dyDescent="0.35">
      <c r="A653" s="2" t="s">
        <v>4169</v>
      </c>
      <c r="B653" s="5">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20"/>
        <v>47.8</v>
      </c>
      <c r="N653" t="str">
        <f>IF(orders!I653="Rob","Robusta",IF(I653="Exc","Excelsa",IF(I653="Ara","Arabica",IF(I653="Lib","Liberica"))))</f>
        <v>Robusta</v>
      </c>
      <c r="O653" t="str">
        <f t="shared" si="21"/>
        <v>Light</v>
      </c>
      <c r="P653" t="str">
        <f>_xlfn.XLOOKUP(Orders[[#This Row],[Customer ID]],customers!$A$2:$A$1001,customers!$I$2:$I$1001)</f>
        <v>No</v>
      </c>
    </row>
    <row r="654" spans="1:16" x14ac:dyDescent="0.35">
      <c r="A654" s="2" t="s">
        <v>4174</v>
      </c>
      <c r="B654" s="5">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20"/>
        <v>63.4</v>
      </c>
      <c r="N654" t="str">
        <f>IF(orders!I654="Rob","Robusta",IF(I654="Exc","Excelsa",IF(I654="Ara","Arabica",IF(I654="Lib","Liberica"))))</f>
        <v>Liberica</v>
      </c>
      <c r="O654" t="str">
        <f t="shared" si="21"/>
        <v>Light</v>
      </c>
      <c r="P654" t="str">
        <f>_xlfn.XLOOKUP(Orders[[#This Row],[Customer ID]],customers!$A$2:$A$1001,customers!$I$2:$I$1001)</f>
        <v>No</v>
      </c>
    </row>
    <row r="655" spans="1:16" x14ac:dyDescent="0.35">
      <c r="A655" s="2" t="s">
        <v>4179</v>
      </c>
      <c r="B655" s="5">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20"/>
        <v>103.49999999999999</v>
      </c>
      <c r="N655" t="str">
        <f>IF(orders!I655="Rob","Robusta",IF(I655="Exc","Excelsa",IF(I655="Ara","Arabica",IF(I655="Lib","Liberica"))))</f>
        <v>Arabica</v>
      </c>
      <c r="O655" t="str">
        <f t="shared" si="21"/>
        <v>Medium</v>
      </c>
      <c r="P655" t="str">
        <f>_xlfn.XLOOKUP(Orders[[#This Row],[Customer ID]],customers!$A$2:$A$1001,customers!$I$2:$I$1001)</f>
        <v>No</v>
      </c>
    </row>
    <row r="656" spans="1:16" x14ac:dyDescent="0.35">
      <c r="A656" s="2" t="s">
        <v>4185</v>
      </c>
      <c r="B656" s="5">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20"/>
        <v>68.655000000000001</v>
      </c>
      <c r="N656" t="str">
        <f>IF(orders!I656="Rob","Robusta",IF(I656="Exc","Excelsa",IF(I656="Ara","Arabica",IF(I656="Lib","Liberica"))))</f>
        <v>Arabica</v>
      </c>
      <c r="O656" t="str">
        <f t="shared" si="21"/>
        <v>Dark</v>
      </c>
      <c r="P656" t="str">
        <f>_xlfn.XLOOKUP(Orders[[#This Row],[Customer ID]],customers!$A$2:$A$1001,customers!$I$2:$I$1001)</f>
        <v>No</v>
      </c>
    </row>
    <row r="657" spans="1:16" x14ac:dyDescent="0.35">
      <c r="A657" s="2" t="s">
        <v>4191</v>
      </c>
      <c r="B657" s="5">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20"/>
        <v>45.769999999999996</v>
      </c>
      <c r="N657" t="str">
        <f>IF(orders!I657="Rob","Robusta",IF(I657="Exc","Excelsa",IF(I657="Ara","Arabica",IF(I657="Lib","Liberica"))))</f>
        <v>Robusta</v>
      </c>
      <c r="O657" t="str">
        <f t="shared" si="21"/>
        <v>Medium</v>
      </c>
      <c r="P657" t="str">
        <f>_xlfn.XLOOKUP(Orders[[#This Row],[Customer ID]],customers!$A$2:$A$1001,customers!$I$2:$I$1001)</f>
        <v>Yes</v>
      </c>
    </row>
    <row r="658" spans="1:16" x14ac:dyDescent="0.35">
      <c r="A658" s="2" t="s">
        <v>4196</v>
      </c>
      <c r="B658" s="5">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20"/>
        <v>51.8</v>
      </c>
      <c r="N658" t="str">
        <f>IF(orders!I658="Rob","Robusta",IF(I658="Exc","Excelsa",IF(I658="Ara","Arabica",IF(I658="Lib","Liberica"))))</f>
        <v>Liberica</v>
      </c>
      <c r="O658" t="str">
        <f t="shared" si="21"/>
        <v>Dark</v>
      </c>
      <c r="P658" t="str">
        <f>_xlfn.XLOOKUP(Orders[[#This Row],[Customer ID]],customers!$A$2:$A$1001,customers!$I$2:$I$1001)</f>
        <v>No</v>
      </c>
    </row>
    <row r="659" spans="1:16" x14ac:dyDescent="0.35">
      <c r="A659" s="2" t="s">
        <v>4201</v>
      </c>
      <c r="B659" s="5">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20"/>
        <v>13.5</v>
      </c>
      <c r="N659" t="str">
        <f>IF(orders!I659="Rob","Robusta",IF(I659="Exc","Excelsa",IF(I659="Ara","Arabica",IF(I659="Lib","Liberica"))))</f>
        <v>Arabica</v>
      </c>
      <c r="O659" t="str">
        <f t="shared" si="21"/>
        <v>Medium</v>
      </c>
      <c r="P659" t="str">
        <f>_xlfn.XLOOKUP(Orders[[#This Row],[Customer ID]],customers!$A$2:$A$1001,customers!$I$2:$I$1001)</f>
        <v>Yes</v>
      </c>
    </row>
    <row r="660" spans="1:16" x14ac:dyDescent="0.35">
      <c r="A660" s="2" t="s">
        <v>4207</v>
      </c>
      <c r="B660" s="5">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20"/>
        <v>24.75</v>
      </c>
      <c r="N660" t="str">
        <f>IF(orders!I660="Rob","Robusta",IF(I660="Exc","Excelsa",IF(I660="Ara","Arabica",IF(I660="Lib","Liberica"))))</f>
        <v>Excelsa</v>
      </c>
      <c r="O660" t="str">
        <f t="shared" si="21"/>
        <v>Medium</v>
      </c>
      <c r="P660" t="str">
        <f>_xlfn.XLOOKUP(Orders[[#This Row],[Customer ID]],customers!$A$2:$A$1001,customers!$I$2:$I$1001)</f>
        <v>Yes</v>
      </c>
    </row>
    <row r="661" spans="1:16" x14ac:dyDescent="0.35">
      <c r="A661" s="2" t="s">
        <v>4211</v>
      </c>
      <c r="B661" s="5">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20"/>
        <v>45.769999999999996</v>
      </c>
      <c r="N661" t="str">
        <f>IF(orders!I661="Rob","Robusta",IF(I661="Exc","Excelsa",IF(I661="Ara","Arabica",IF(I661="Lib","Liberica"))))</f>
        <v>Arabica</v>
      </c>
      <c r="O661" t="str">
        <f t="shared" si="21"/>
        <v>Dark</v>
      </c>
      <c r="P661" t="str">
        <f>_xlfn.XLOOKUP(Orders[[#This Row],[Customer ID]],customers!$A$2:$A$1001,customers!$I$2:$I$1001)</f>
        <v>Yes</v>
      </c>
    </row>
    <row r="662" spans="1:16" x14ac:dyDescent="0.35">
      <c r="A662" s="2" t="s">
        <v>4217</v>
      </c>
      <c r="B662" s="5">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20"/>
        <v>53.46</v>
      </c>
      <c r="N662" t="str">
        <f>IF(orders!I662="Rob","Robusta",IF(I662="Exc","Excelsa",IF(I662="Ara","Arabica",IF(I662="Lib","Liberica"))))</f>
        <v>Excelsa</v>
      </c>
      <c r="O662" t="str">
        <f t="shared" si="21"/>
        <v>Light</v>
      </c>
      <c r="P662" t="str">
        <f>_xlfn.XLOOKUP(Orders[[#This Row],[Customer ID]],customers!$A$2:$A$1001,customers!$I$2:$I$1001)</f>
        <v>No</v>
      </c>
    </row>
    <row r="663" spans="1:16" x14ac:dyDescent="0.35">
      <c r="A663" s="2" t="s">
        <v>4223</v>
      </c>
      <c r="B663" s="5">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20"/>
        <v>20.25</v>
      </c>
      <c r="N663" t="str">
        <f>IF(orders!I663="Rob","Robusta",IF(I663="Exc","Excelsa",IF(I663="Ara","Arabica",IF(I663="Lib","Liberica"))))</f>
        <v>Arabica</v>
      </c>
      <c r="O663" t="str">
        <f t="shared" si="21"/>
        <v>Medium</v>
      </c>
      <c r="P663" t="str">
        <f>_xlfn.XLOOKUP(Orders[[#This Row],[Customer ID]],customers!$A$2:$A$1001,customers!$I$2:$I$1001)</f>
        <v>Yes</v>
      </c>
    </row>
    <row r="664" spans="1:16" x14ac:dyDescent="0.35">
      <c r="A664" s="2" t="s">
        <v>4229</v>
      </c>
      <c r="B664" s="5">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20"/>
        <v>148.92499999999998</v>
      </c>
      <c r="N664" t="str">
        <f>IF(orders!I664="Rob","Robusta",IF(I664="Exc","Excelsa",IF(I664="Ara","Arabica",IF(I664="Lib","Liberica"))))</f>
        <v>Liberica</v>
      </c>
      <c r="O664" t="str">
        <f t="shared" si="21"/>
        <v>Dark</v>
      </c>
      <c r="P664" t="str">
        <f>_xlfn.XLOOKUP(Orders[[#This Row],[Customer ID]],customers!$A$2:$A$1001,customers!$I$2:$I$1001)</f>
        <v>No</v>
      </c>
    </row>
    <row r="665" spans="1:16" x14ac:dyDescent="0.35">
      <c r="A665" s="2" t="s">
        <v>4234</v>
      </c>
      <c r="B665" s="5">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20"/>
        <v>67.5</v>
      </c>
      <c r="N665" t="str">
        <f>IF(orders!I665="Rob","Robusta",IF(I665="Exc","Excelsa",IF(I665="Ara","Arabica",IF(I665="Lib","Liberica"))))</f>
        <v>Arabica</v>
      </c>
      <c r="O665" t="str">
        <f t="shared" si="21"/>
        <v>Medium</v>
      </c>
      <c r="P665" t="str">
        <f>_xlfn.XLOOKUP(Orders[[#This Row],[Customer ID]],customers!$A$2:$A$1001,customers!$I$2:$I$1001)</f>
        <v>No</v>
      </c>
    </row>
    <row r="666" spans="1:16" x14ac:dyDescent="0.35">
      <c r="A666" s="2" t="s">
        <v>4239</v>
      </c>
      <c r="B666" s="5">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20"/>
        <v>72.900000000000006</v>
      </c>
      <c r="N666" t="str">
        <f>IF(orders!I666="Rob","Robusta",IF(I666="Exc","Excelsa",IF(I666="Ara","Arabica",IF(I666="Lib","Liberica"))))</f>
        <v>Excelsa</v>
      </c>
      <c r="O666" t="str">
        <f t="shared" si="21"/>
        <v>Dark</v>
      </c>
      <c r="P666" t="str">
        <f>_xlfn.XLOOKUP(Orders[[#This Row],[Customer ID]],customers!$A$2:$A$1001,customers!$I$2:$I$1001)</f>
        <v>No</v>
      </c>
    </row>
    <row r="667" spans="1:16" x14ac:dyDescent="0.35">
      <c r="A667" s="2" t="s">
        <v>4239</v>
      </c>
      <c r="B667" s="5">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20"/>
        <v>7.77</v>
      </c>
      <c r="N667" t="str">
        <f>IF(orders!I667="Rob","Robusta",IF(I667="Exc","Excelsa",IF(I667="Ara","Arabica",IF(I667="Lib","Liberica"))))</f>
        <v>Liberica</v>
      </c>
      <c r="O667" t="str">
        <f t="shared" si="21"/>
        <v>Dark</v>
      </c>
      <c r="P667" t="str">
        <f>_xlfn.XLOOKUP(Orders[[#This Row],[Customer ID]],customers!$A$2:$A$1001,customers!$I$2:$I$1001)</f>
        <v>No</v>
      </c>
    </row>
    <row r="668" spans="1:16" x14ac:dyDescent="0.35">
      <c r="A668" s="2" t="s">
        <v>4250</v>
      </c>
      <c r="B668" s="5">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20"/>
        <v>91.539999999999992</v>
      </c>
      <c r="N668" t="str">
        <f>IF(orders!I668="Rob","Robusta",IF(I668="Exc","Excelsa",IF(I668="Ara","Arabica",IF(I668="Lib","Liberica"))))</f>
        <v>Arabica</v>
      </c>
      <c r="O668" t="str">
        <f t="shared" si="21"/>
        <v>Dark</v>
      </c>
      <c r="P668" t="str">
        <f>_xlfn.XLOOKUP(Orders[[#This Row],[Customer ID]],customers!$A$2:$A$1001,customers!$I$2:$I$1001)</f>
        <v>No</v>
      </c>
    </row>
    <row r="669" spans="1:16" x14ac:dyDescent="0.35">
      <c r="A669" s="2" t="s">
        <v>4256</v>
      </c>
      <c r="B669" s="5">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20"/>
        <v>59.699999999999996</v>
      </c>
      <c r="N669" t="str">
        <f>IF(orders!I669="Rob","Robusta",IF(I669="Exc","Excelsa",IF(I669="Ara","Arabica",IF(I669="Lib","Liberica"))))</f>
        <v>Arabica</v>
      </c>
      <c r="O669" t="str">
        <f t="shared" si="21"/>
        <v>Dark</v>
      </c>
      <c r="P669" t="str">
        <f>_xlfn.XLOOKUP(Orders[[#This Row],[Customer ID]],customers!$A$2:$A$1001,customers!$I$2:$I$1001)</f>
        <v>No</v>
      </c>
    </row>
    <row r="670" spans="1:16" x14ac:dyDescent="0.35">
      <c r="A670" s="2" t="s">
        <v>4262</v>
      </c>
      <c r="B670" s="5">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20"/>
        <v>137.42499999999998</v>
      </c>
      <c r="N670" t="str">
        <f>IF(orders!I670="Rob","Robusta",IF(I670="Exc","Excelsa",IF(I670="Ara","Arabica",IF(I670="Lib","Liberica"))))</f>
        <v>Robusta</v>
      </c>
      <c r="O670" t="str">
        <f t="shared" si="21"/>
        <v>Light</v>
      </c>
      <c r="P670" t="str">
        <f>_xlfn.XLOOKUP(Orders[[#This Row],[Customer ID]],customers!$A$2:$A$1001,customers!$I$2:$I$1001)</f>
        <v>Yes</v>
      </c>
    </row>
    <row r="671" spans="1:16" x14ac:dyDescent="0.35">
      <c r="A671" s="2" t="s">
        <v>4268</v>
      </c>
      <c r="B671" s="5">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20"/>
        <v>66.929999999999993</v>
      </c>
      <c r="N671" t="str">
        <f>IF(orders!I671="Rob","Robusta",IF(I671="Exc","Excelsa",IF(I671="Ara","Arabica",IF(I671="Lib","Liberica"))))</f>
        <v>Liberica</v>
      </c>
      <c r="O671" t="str">
        <f t="shared" si="21"/>
        <v>Medium</v>
      </c>
      <c r="P671" t="str">
        <f>_xlfn.XLOOKUP(Orders[[#This Row],[Customer ID]],customers!$A$2:$A$1001,customers!$I$2:$I$1001)</f>
        <v>No</v>
      </c>
    </row>
    <row r="672" spans="1:16" x14ac:dyDescent="0.35">
      <c r="A672" s="2" t="s">
        <v>4274</v>
      </c>
      <c r="B672" s="5">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20"/>
        <v>13.095000000000001</v>
      </c>
      <c r="N672" t="str">
        <f>IF(orders!I672="Rob","Robusta",IF(I672="Exc","Excelsa",IF(I672="Ara","Arabica",IF(I672="Lib","Liberica"))))</f>
        <v>Liberica</v>
      </c>
      <c r="O672" t="str">
        <f t="shared" si="21"/>
        <v>Medium</v>
      </c>
      <c r="P672" t="str">
        <f>_xlfn.XLOOKUP(Orders[[#This Row],[Customer ID]],customers!$A$2:$A$1001,customers!$I$2:$I$1001)</f>
        <v>Yes</v>
      </c>
    </row>
    <row r="673" spans="1:16" x14ac:dyDescent="0.35">
      <c r="A673" s="2" t="s">
        <v>4280</v>
      </c>
      <c r="B673" s="5">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20"/>
        <v>59.75</v>
      </c>
      <c r="N673" t="str">
        <f>IF(orders!I673="Rob","Robusta",IF(I673="Exc","Excelsa",IF(I673="Ara","Arabica",IF(I673="Lib","Liberica"))))</f>
        <v>Robusta</v>
      </c>
      <c r="O673" t="str">
        <f t="shared" si="21"/>
        <v>Light</v>
      </c>
      <c r="P673" t="str">
        <f>_xlfn.XLOOKUP(Orders[[#This Row],[Customer ID]],customers!$A$2:$A$1001,customers!$I$2:$I$1001)</f>
        <v>No</v>
      </c>
    </row>
    <row r="674" spans="1:16" x14ac:dyDescent="0.35">
      <c r="A674" s="2" t="s">
        <v>4286</v>
      </c>
      <c r="B674" s="5">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20"/>
        <v>43.650000000000006</v>
      </c>
      <c r="N674" t="str">
        <f>IF(orders!I674="Rob","Robusta",IF(I674="Exc","Excelsa",IF(I674="Ara","Arabica",IF(I674="Lib","Liberica"))))</f>
        <v>Liberica</v>
      </c>
      <c r="O674" t="str">
        <f t="shared" si="21"/>
        <v>Medium</v>
      </c>
      <c r="P674" t="str">
        <f>_xlfn.XLOOKUP(Orders[[#This Row],[Customer ID]],customers!$A$2:$A$1001,customers!$I$2:$I$1001)</f>
        <v>Yes</v>
      </c>
    </row>
    <row r="675" spans="1:16" x14ac:dyDescent="0.35">
      <c r="A675" s="2" t="s">
        <v>4291</v>
      </c>
      <c r="B675" s="5">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20"/>
        <v>82.5</v>
      </c>
      <c r="N675" t="str">
        <f>IF(orders!I675="Rob","Robusta",IF(I675="Exc","Excelsa",IF(I675="Ara","Arabica",IF(I675="Lib","Liberica"))))</f>
        <v>Excelsa</v>
      </c>
      <c r="O675" t="str">
        <f t="shared" si="21"/>
        <v>Medium</v>
      </c>
      <c r="P675" t="str">
        <f>_xlfn.XLOOKUP(Orders[[#This Row],[Customer ID]],customers!$A$2:$A$1001,customers!$I$2:$I$1001)</f>
        <v>Yes</v>
      </c>
    </row>
    <row r="676" spans="1:16" x14ac:dyDescent="0.35">
      <c r="A676" s="2" t="s">
        <v>4297</v>
      </c>
      <c r="B676" s="5">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20"/>
        <v>178.70999999999998</v>
      </c>
      <c r="N676" t="str">
        <f>IF(orders!I676="Rob","Robusta",IF(I676="Exc","Excelsa",IF(I676="Ara","Arabica",IF(I676="Lib","Liberica"))))</f>
        <v>Arabica</v>
      </c>
      <c r="O676" t="str">
        <f t="shared" si="21"/>
        <v>Light</v>
      </c>
      <c r="P676" t="str">
        <f>_xlfn.XLOOKUP(Orders[[#This Row],[Customer ID]],customers!$A$2:$A$1001,customers!$I$2:$I$1001)</f>
        <v>Yes</v>
      </c>
    </row>
    <row r="677" spans="1:16" x14ac:dyDescent="0.35">
      <c r="A677" s="2" t="s">
        <v>4303</v>
      </c>
      <c r="B677" s="5">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20"/>
        <v>119.13999999999999</v>
      </c>
      <c r="N677" t="str">
        <f>IF(orders!I677="Rob","Robusta",IF(I677="Exc","Excelsa",IF(I677="Ara","Arabica",IF(I677="Lib","Liberica"))))</f>
        <v>Liberica</v>
      </c>
      <c r="O677" t="str">
        <f t="shared" si="21"/>
        <v>Dark</v>
      </c>
      <c r="P677" t="str">
        <f>_xlfn.XLOOKUP(Orders[[#This Row],[Customer ID]],customers!$A$2:$A$1001,customers!$I$2:$I$1001)</f>
        <v>Yes</v>
      </c>
    </row>
    <row r="678" spans="1:16" x14ac:dyDescent="0.35">
      <c r="A678" s="2" t="s">
        <v>4308</v>
      </c>
      <c r="B678" s="5">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20"/>
        <v>47.55</v>
      </c>
      <c r="N678" t="str">
        <f>IF(orders!I678="Rob","Robusta",IF(I678="Exc","Excelsa",IF(I678="Ara","Arabica",IF(I678="Lib","Liberica"))))</f>
        <v>Liberica</v>
      </c>
      <c r="O678" t="str">
        <f t="shared" si="21"/>
        <v>Light</v>
      </c>
      <c r="P678" t="str">
        <f>_xlfn.XLOOKUP(Orders[[#This Row],[Customer ID]],customers!$A$2:$A$1001,customers!$I$2:$I$1001)</f>
        <v>No</v>
      </c>
    </row>
    <row r="679" spans="1:16" x14ac:dyDescent="0.35">
      <c r="A679" s="2" t="s">
        <v>4313</v>
      </c>
      <c r="B679" s="5">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20"/>
        <v>43.650000000000006</v>
      </c>
      <c r="N679" t="str">
        <f>IF(orders!I679="Rob","Robusta",IF(I679="Exc","Excelsa",IF(I679="Ara","Arabica",IF(I679="Lib","Liberica"))))</f>
        <v>Liberica</v>
      </c>
      <c r="O679" t="str">
        <f t="shared" si="21"/>
        <v>Medium</v>
      </c>
      <c r="P679" t="str">
        <f>_xlfn.XLOOKUP(Orders[[#This Row],[Customer ID]],customers!$A$2:$A$1001,customers!$I$2:$I$1001)</f>
        <v>No</v>
      </c>
    </row>
    <row r="680" spans="1:16" x14ac:dyDescent="0.35">
      <c r="A680" s="2" t="s">
        <v>4319</v>
      </c>
      <c r="B680" s="5">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20"/>
        <v>178.70999999999998</v>
      </c>
      <c r="N680" t="str">
        <f>IF(orders!I680="Rob","Robusta",IF(I680="Exc","Excelsa",IF(I680="Ara","Arabica",IF(I680="Lib","Liberica"))))</f>
        <v>Arabica</v>
      </c>
      <c r="O680" t="str">
        <f t="shared" si="21"/>
        <v>Light</v>
      </c>
      <c r="P680" t="str">
        <f>_xlfn.XLOOKUP(Orders[[#This Row],[Customer ID]],customers!$A$2:$A$1001,customers!$I$2:$I$1001)</f>
        <v>Yes</v>
      </c>
    </row>
    <row r="681" spans="1:16" x14ac:dyDescent="0.35">
      <c r="A681" s="2" t="s">
        <v>4325</v>
      </c>
      <c r="B681" s="5">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20"/>
        <v>27.484999999999996</v>
      </c>
      <c r="N681" t="str">
        <f>IF(orders!I681="Rob","Robusta",IF(I681="Exc","Excelsa",IF(I681="Ara","Arabica",IF(I681="Lib","Liberica"))))</f>
        <v>Robusta</v>
      </c>
      <c r="O681" t="str">
        <f t="shared" si="21"/>
        <v>Light</v>
      </c>
      <c r="P681" t="str">
        <f>_xlfn.XLOOKUP(Orders[[#This Row],[Customer ID]],customers!$A$2:$A$1001,customers!$I$2:$I$1001)</f>
        <v>No</v>
      </c>
    </row>
    <row r="682" spans="1:16" x14ac:dyDescent="0.35">
      <c r="A682" s="2" t="s">
        <v>4331</v>
      </c>
      <c r="B682" s="5">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20"/>
        <v>56.25</v>
      </c>
      <c r="N682" t="str">
        <f>IF(orders!I682="Rob","Robusta",IF(I682="Exc","Excelsa",IF(I682="Ara","Arabica",IF(I682="Lib","Liberica"))))</f>
        <v>Arabica</v>
      </c>
      <c r="O682" t="str">
        <f t="shared" si="21"/>
        <v>Medium</v>
      </c>
      <c r="P682" t="str">
        <f>_xlfn.XLOOKUP(Orders[[#This Row],[Customer ID]],customers!$A$2:$A$1001,customers!$I$2:$I$1001)</f>
        <v>No</v>
      </c>
    </row>
    <row r="683" spans="1:16" x14ac:dyDescent="0.35">
      <c r="A683" s="2" t="s">
        <v>4336</v>
      </c>
      <c r="B683" s="5">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20"/>
        <v>9.51</v>
      </c>
      <c r="N683" t="str">
        <f>IF(orders!I683="Rob","Robusta",IF(I683="Exc","Excelsa",IF(I683="Ara","Arabica",IF(I683="Lib","Liberica"))))</f>
        <v>Liberica</v>
      </c>
      <c r="O683" t="str">
        <f t="shared" si="21"/>
        <v>Light</v>
      </c>
      <c r="P683" t="str">
        <f>_xlfn.XLOOKUP(Orders[[#This Row],[Customer ID]],customers!$A$2:$A$1001,customers!$I$2:$I$1001)</f>
        <v>Yes</v>
      </c>
    </row>
    <row r="684" spans="1:16" x14ac:dyDescent="0.35">
      <c r="A684" s="2" t="s">
        <v>4342</v>
      </c>
      <c r="B684" s="5">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20"/>
        <v>8.25</v>
      </c>
      <c r="N684" t="str">
        <f>IF(orders!I684="Rob","Robusta",IF(I684="Exc","Excelsa",IF(I684="Ara","Arabica",IF(I684="Lib","Liberica"))))</f>
        <v>Excelsa</v>
      </c>
      <c r="O684" t="str">
        <f t="shared" si="21"/>
        <v>Medium</v>
      </c>
      <c r="P684" t="str">
        <f>_xlfn.XLOOKUP(Orders[[#This Row],[Customer ID]],customers!$A$2:$A$1001,customers!$I$2:$I$1001)</f>
        <v>Yes</v>
      </c>
    </row>
    <row r="685" spans="1:16" x14ac:dyDescent="0.35">
      <c r="A685" s="2" t="s">
        <v>4348</v>
      </c>
      <c r="B685" s="5">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20"/>
        <v>46.62</v>
      </c>
      <c r="N685" t="str">
        <f>IF(orders!I685="Rob","Robusta",IF(I685="Exc","Excelsa",IF(I685="Ara","Arabica",IF(I685="Lib","Liberica"))))</f>
        <v>Liberica</v>
      </c>
      <c r="O685" t="str">
        <f t="shared" si="21"/>
        <v>Dark</v>
      </c>
      <c r="P685" t="str">
        <f>_xlfn.XLOOKUP(Orders[[#This Row],[Customer ID]],customers!$A$2:$A$1001,customers!$I$2:$I$1001)</f>
        <v>No</v>
      </c>
    </row>
    <row r="686" spans="1:16" x14ac:dyDescent="0.35">
      <c r="A686" s="2" t="s">
        <v>4354</v>
      </c>
      <c r="B686" s="5">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20"/>
        <v>71.699999999999989</v>
      </c>
      <c r="N686" t="str">
        <f>IF(orders!I686="Rob","Robusta",IF(I686="Exc","Excelsa",IF(I686="Ara","Arabica",IF(I686="Lib","Liberica"))))</f>
        <v>Robusta</v>
      </c>
      <c r="O686" t="str">
        <f t="shared" si="21"/>
        <v>Light</v>
      </c>
      <c r="P686" t="str">
        <f>_xlfn.XLOOKUP(Orders[[#This Row],[Customer ID]],customers!$A$2:$A$1001,customers!$I$2:$I$1001)</f>
        <v>No</v>
      </c>
    </row>
    <row r="687" spans="1:16" x14ac:dyDescent="0.35">
      <c r="A687" s="2" t="s">
        <v>4359</v>
      </c>
      <c r="B687" s="5">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20"/>
        <v>72.91</v>
      </c>
      <c r="N687" t="str">
        <f>IF(orders!I687="Rob","Robusta",IF(I687="Exc","Excelsa",IF(I687="Ara","Arabica",IF(I687="Lib","Liberica"))))</f>
        <v>Liberica</v>
      </c>
      <c r="O687" t="str">
        <f t="shared" si="21"/>
        <v>Light</v>
      </c>
      <c r="P687" t="str">
        <f>_xlfn.XLOOKUP(Orders[[#This Row],[Customer ID]],customers!$A$2:$A$1001,customers!$I$2:$I$1001)</f>
        <v>Yes</v>
      </c>
    </row>
    <row r="688" spans="1:16" x14ac:dyDescent="0.35">
      <c r="A688" s="2" t="s">
        <v>4365</v>
      </c>
      <c r="B688" s="5">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20"/>
        <v>8.0549999999999997</v>
      </c>
      <c r="N688" t="str">
        <f>IF(orders!I688="Rob","Robusta",IF(I688="Exc","Excelsa",IF(I688="Ara","Arabica",IF(I688="Lib","Liberica"))))</f>
        <v>Robusta</v>
      </c>
      <c r="O688" t="str">
        <f t="shared" si="21"/>
        <v>Dark</v>
      </c>
      <c r="P688" t="str">
        <f>_xlfn.XLOOKUP(Orders[[#This Row],[Customer ID]],customers!$A$2:$A$1001,customers!$I$2:$I$1001)</f>
        <v>Yes</v>
      </c>
    </row>
    <row r="689" spans="1:16" x14ac:dyDescent="0.35">
      <c r="A689" s="2" t="s">
        <v>4371</v>
      </c>
      <c r="B689" s="5">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20"/>
        <v>16.5</v>
      </c>
      <c r="N689" t="str">
        <f>IF(orders!I689="Rob","Robusta",IF(I689="Exc","Excelsa",IF(I689="Ara","Arabica",IF(I689="Lib","Liberica"))))</f>
        <v>Excelsa</v>
      </c>
      <c r="O689" t="str">
        <f t="shared" si="21"/>
        <v>Medium</v>
      </c>
      <c r="P689" t="str">
        <f>_xlfn.XLOOKUP(Orders[[#This Row],[Customer ID]],customers!$A$2:$A$1001,customers!$I$2:$I$1001)</f>
        <v>No</v>
      </c>
    </row>
    <row r="690" spans="1:16" x14ac:dyDescent="0.35">
      <c r="A690" s="2" t="s">
        <v>4377</v>
      </c>
      <c r="B690" s="5">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20"/>
        <v>64.75</v>
      </c>
      <c r="N690" t="str">
        <f>IF(orders!I690="Rob","Robusta",IF(I690="Exc","Excelsa",IF(I690="Ara","Arabica",IF(I690="Lib","Liberica"))))</f>
        <v>Arabica</v>
      </c>
      <c r="O690" t="str">
        <f t="shared" si="21"/>
        <v>Light</v>
      </c>
      <c r="P690" t="str">
        <f>_xlfn.XLOOKUP(Orders[[#This Row],[Customer ID]],customers!$A$2:$A$1001,customers!$I$2:$I$1001)</f>
        <v>No</v>
      </c>
    </row>
    <row r="691" spans="1:16" x14ac:dyDescent="0.35">
      <c r="A691" s="2" t="s">
        <v>4383</v>
      </c>
      <c r="B691" s="5">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20"/>
        <v>33.75</v>
      </c>
      <c r="N691" t="str">
        <f>IF(orders!I691="Rob","Robusta",IF(I691="Exc","Excelsa",IF(I691="Ara","Arabica",IF(I691="Lib","Liberica"))))</f>
        <v>Arabica</v>
      </c>
      <c r="O691" t="str">
        <f t="shared" si="21"/>
        <v>Medium</v>
      </c>
      <c r="P691" t="str">
        <f>_xlfn.XLOOKUP(Orders[[#This Row],[Customer ID]],customers!$A$2:$A$1001,customers!$I$2:$I$1001)</f>
        <v>No</v>
      </c>
    </row>
    <row r="692" spans="1:16" x14ac:dyDescent="0.35">
      <c r="A692" s="2" t="s">
        <v>4389</v>
      </c>
      <c r="B692" s="5">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20"/>
        <v>178.70999999999998</v>
      </c>
      <c r="N692" t="str">
        <f>IF(orders!I692="Rob","Robusta",IF(I692="Exc","Excelsa",IF(I692="Ara","Arabica",IF(I692="Lib","Liberica"))))</f>
        <v>Liberica</v>
      </c>
      <c r="O692" t="str">
        <f t="shared" si="21"/>
        <v>Dark</v>
      </c>
      <c r="P692" t="str">
        <f>_xlfn.XLOOKUP(Orders[[#This Row],[Customer ID]],customers!$A$2:$A$1001,customers!$I$2:$I$1001)</f>
        <v>No</v>
      </c>
    </row>
    <row r="693" spans="1:16" x14ac:dyDescent="0.35">
      <c r="A693" s="2" t="s">
        <v>4393</v>
      </c>
      <c r="B693" s="5">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20"/>
        <v>22.5</v>
      </c>
      <c r="N693" t="str">
        <f>IF(orders!I693="Rob","Robusta",IF(I693="Exc","Excelsa",IF(I693="Ara","Arabica",IF(I693="Lib","Liberica"))))</f>
        <v>Arabica</v>
      </c>
      <c r="O693" t="str">
        <f t="shared" si="21"/>
        <v>Medium</v>
      </c>
      <c r="P693" t="str">
        <f>_xlfn.XLOOKUP(Orders[[#This Row],[Customer ID]],customers!$A$2:$A$1001,customers!$I$2:$I$1001)</f>
        <v>No</v>
      </c>
    </row>
    <row r="694" spans="1:16" x14ac:dyDescent="0.35">
      <c r="A694" s="2" t="s">
        <v>4399</v>
      </c>
      <c r="B694" s="5">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20"/>
        <v>12.95</v>
      </c>
      <c r="N694" t="str">
        <f>IF(orders!I694="Rob","Robusta",IF(I694="Exc","Excelsa",IF(I694="Ara","Arabica",IF(I694="Lib","Liberica"))))</f>
        <v>Liberica</v>
      </c>
      <c r="O694" t="str">
        <f t="shared" si="21"/>
        <v>Dark</v>
      </c>
      <c r="P694" t="str">
        <f>_xlfn.XLOOKUP(Orders[[#This Row],[Customer ID]],customers!$A$2:$A$1001,customers!$I$2:$I$1001)</f>
        <v>No</v>
      </c>
    </row>
    <row r="695" spans="1:16" x14ac:dyDescent="0.35">
      <c r="A695" s="2" t="s">
        <v>4405</v>
      </c>
      <c r="B695" s="5">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20"/>
        <v>51.749999999999993</v>
      </c>
      <c r="N695" t="str">
        <f>IF(orders!I695="Rob","Robusta",IF(I695="Exc","Excelsa",IF(I695="Ara","Arabica",IF(I695="Lib","Liberica"))))</f>
        <v>Arabica</v>
      </c>
      <c r="O695" t="str">
        <f t="shared" si="21"/>
        <v>Medium</v>
      </c>
      <c r="P695" t="str">
        <f>_xlfn.XLOOKUP(Orders[[#This Row],[Customer ID]],customers!$A$2:$A$1001,customers!$I$2:$I$1001)</f>
        <v>Yes</v>
      </c>
    </row>
    <row r="696" spans="1:16" x14ac:dyDescent="0.35">
      <c r="A696" s="2" t="s">
        <v>4411</v>
      </c>
      <c r="B696" s="5">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20"/>
        <v>36.450000000000003</v>
      </c>
      <c r="N696" t="str">
        <f>IF(orders!I696="Rob","Robusta",IF(I696="Exc","Excelsa",IF(I696="Ara","Arabica",IF(I696="Lib","Liberica"))))</f>
        <v>Excelsa</v>
      </c>
      <c r="O696" t="str">
        <f t="shared" si="21"/>
        <v>Dark</v>
      </c>
      <c r="P696" t="str">
        <f>_xlfn.XLOOKUP(Orders[[#This Row],[Customer ID]],customers!$A$2:$A$1001,customers!$I$2:$I$1001)</f>
        <v>No</v>
      </c>
    </row>
    <row r="697" spans="1:16" x14ac:dyDescent="0.35">
      <c r="A697" s="2" t="s">
        <v>4417</v>
      </c>
      <c r="B697" s="5">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20"/>
        <v>182.27499999999998</v>
      </c>
      <c r="N697" t="str">
        <f>IF(orders!I697="Rob","Robusta",IF(I697="Exc","Excelsa",IF(I697="Ara","Arabica",IF(I697="Lib","Liberica"))))</f>
        <v>Liberica</v>
      </c>
      <c r="O697" t="str">
        <f t="shared" si="21"/>
        <v>Light</v>
      </c>
      <c r="P697" t="str">
        <f>_xlfn.XLOOKUP(Orders[[#This Row],[Customer ID]],customers!$A$2:$A$1001,customers!$I$2:$I$1001)</f>
        <v>Yes</v>
      </c>
    </row>
    <row r="698" spans="1:16" x14ac:dyDescent="0.35">
      <c r="A698" s="2" t="s">
        <v>4423</v>
      </c>
      <c r="B698" s="5">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20"/>
        <v>31.08</v>
      </c>
      <c r="N698" t="str">
        <f>IF(orders!I698="Rob","Robusta",IF(I698="Exc","Excelsa",IF(I698="Ara","Arabica",IF(I698="Lib","Liberica"))))</f>
        <v>Liberica</v>
      </c>
      <c r="O698" t="str">
        <f t="shared" si="21"/>
        <v>Dark</v>
      </c>
      <c r="P698" t="str">
        <f>_xlfn.XLOOKUP(Orders[[#This Row],[Customer ID]],customers!$A$2:$A$1001,customers!$I$2:$I$1001)</f>
        <v>No</v>
      </c>
    </row>
    <row r="699" spans="1:16" x14ac:dyDescent="0.35">
      <c r="A699" s="2" t="s">
        <v>4429</v>
      </c>
      <c r="B699" s="5">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20"/>
        <v>20.25</v>
      </c>
      <c r="N699" t="str">
        <f>IF(orders!I699="Rob","Robusta",IF(I699="Exc","Excelsa",IF(I699="Ara","Arabica",IF(I699="Lib","Liberica"))))</f>
        <v>Arabica</v>
      </c>
      <c r="O699" t="str">
        <f t="shared" si="21"/>
        <v>Medium</v>
      </c>
      <c r="P699" t="str">
        <f>_xlfn.XLOOKUP(Orders[[#This Row],[Customer ID]],customers!$A$2:$A$1001,customers!$I$2:$I$1001)</f>
        <v>No</v>
      </c>
    </row>
    <row r="700" spans="1:16" x14ac:dyDescent="0.35">
      <c r="A700" s="2" t="s">
        <v>4433</v>
      </c>
      <c r="B700" s="5">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20"/>
        <v>25.9</v>
      </c>
      <c r="N700" t="str">
        <f>IF(orders!I700="Rob","Robusta",IF(I700="Exc","Excelsa",IF(I700="Ara","Arabica",IF(I700="Lib","Liberica"))))</f>
        <v>Liberica</v>
      </c>
      <c r="O700" t="str">
        <f t="shared" si="21"/>
        <v>Dark</v>
      </c>
      <c r="P700" t="str">
        <f>_xlfn.XLOOKUP(Orders[[#This Row],[Customer ID]],customers!$A$2:$A$1001,customers!$I$2:$I$1001)</f>
        <v>No</v>
      </c>
    </row>
    <row r="701" spans="1:16" x14ac:dyDescent="0.35">
      <c r="A701" s="2" t="s">
        <v>4439</v>
      </c>
      <c r="B701" s="5">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20"/>
        <v>23.88</v>
      </c>
      <c r="N701" t="str">
        <f>IF(orders!I701="Rob","Robusta",IF(I701="Exc","Excelsa",IF(I701="Ara","Arabica",IF(I701="Lib","Liberica"))))</f>
        <v>Arabica</v>
      </c>
      <c r="O701" t="str">
        <f t="shared" si="21"/>
        <v>Dark</v>
      </c>
      <c r="P701" t="str">
        <f>_xlfn.XLOOKUP(Orders[[#This Row],[Customer ID]],customers!$A$2:$A$1001,customers!$I$2:$I$1001)</f>
        <v>Yes</v>
      </c>
    </row>
    <row r="702" spans="1:16" x14ac:dyDescent="0.35">
      <c r="A702" s="2" t="s">
        <v>4445</v>
      </c>
      <c r="B702" s="5">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20"/>
        <v>19.02</v>
      </c>
      <c r="N702" t="str">
        <f>IF(orders!I702="Rob","Robusta",IF(I702="Exc","Excelsa",IF(I702="Ara","Arabica",IF(I702="Lib","Liberica"))))</f>
        <v>Liberica</v>
      </c>
      <c r="O702" t="str">
        <f t="shared" si="21"/>
        <v>Light</v>
      </c>
      <c r="P702" t="str">
        <f>_xlfn.XLOOKUP(Orders[[#This Row],[Customer ID]],customers!$A$2:$A$1001,customers!$I$2:$I$1001)</f>
        <v>No</v>
      </c>
    </row>
    <row r="703" spans="1:16" x14ac:dyDescent="0.35">
      <c r="A703" s="2" t="s">
        <v>4450</v>
      </c>
      <c r="B703" s="5">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20"/>
        <v>29.849999999999998</v>
      </c>
      <c r="N703" t="str">
        <f>IF(orders!I703="Rob","Robusta",IF(I703="Exc","Excelsa",IF(I703="Ara","Arabica",IF(I703="Lib","Liberica"))))</f>
        <v>Arabica</v>
      </c>
      <c r="O703" t="str">
        <f t="shared" si="21"/>
        <v>Dark</v>
      </c>
      <c r="P703" t="str">
        <f>_xlfn.XLOOKUP(Orders[[#This Row],[Customer ID]],customers!$A$2:$A$1001,customers!$I$2:$I$1001)</f>
        <v>Yes</v>
      </c>
    </row>
    <row r="704" spans="1:16" x14ac:dyDescent="0.35">
      <c r="A704" s="2" t="s">
        <v>4456</v>
      </c>
      <c r="B704" s="5">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20"/>
        <v>7.77</v>
      </c>
      <c r="N704" t="str">
        <f>IF(orders!I704="Rob","Robusta",IF(I704="Exc","Excelsa",IF(I704="Ara","Arabica",IF(I704="Lib","Liberica"))))</f>
        <v>Arabica</v>
      </c>
      <c r="O704" t="str">
        <f t="shared" si="21"/>
        <v>Light</v>
      </c>
      <c r="P704" t="str">
        <f>_xlfn.XLOOKUP(Orders[[#This Row],[Customer ID]],customers!$A$2:$A$1001,customers!$I$2:$I$1001)</f>
        <v>Yes</v>
      </c>
    </row>
    <row r="705" spans="1:16" x14ac:dyDescent="0.35">
      <c r="A705" s="2" t="s">
        <v>4461</v>
      </c>
      <c r="B705" s="5">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20"/>
        <v>119.13999999999999</v>
      </c>
      <c r="N705" t="str">
        <f>IF(orders!I705="Rob","Robusta",IF(I705="Exc","Excelsa",IF(I705="Ara","Arabica",IF(I705="Lib","Liberica"))))</f>
        <v>Liberica</v>
      </c>
      <c r="O705" t="str">
        <f t="shared" si="21"/>
        <v>Dark</v>
      </c>
      <c r="P705" t="str">
        <f>_xlfn.XLOOKUP(Orders[[#This Row],[Customer ID]],customers!$A$2:$A$1001,customers!$I$2:$I$1001)</f>
        <v>Yes</v>
      </c>
    </row>
    <row r="706" spans="1:16" x14ac:dyDescent="0.35">
      <c r="A706" s="2" t="s">
        <v>4466</v>
      </c>
      <c r="B706" s="5">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20"/>
        <v>21.87</v>
      </c>
      <c r="N706" t="str">
        <f>IF(orders!I706="Rob","Robusta",IF(I706="Exc","Excelsa",IF(I706="Ara","Arabica",IF(I706="Lib","Liberica"))))</f>
        <v>Excelsa</v>
      </c>
      <c r="O706" t="str">
        <f t="shared" si="21"/>
        <v>Dark</v>
      </c>
      <c r="P706" t="str">
        <f>_xlfn.XLOOKUP(Orders[[#This Row],[Customer ID]],customers!$A$2:$A$1001,customers!$I$2:$I$1001)</f>
        <v>Yes</v>
      </c>
    </row>
    <row r="707" spans="1:16" x14ac:dyDescent="0.35">
      <c r="A707" s="2" t="s">
        <v>4471</v>
      </c>
      <c r="B707" s="5">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22">L707*E707</f>
        <v>17.82</v>
      </c>
      <c r="N707" t="str">
        <f>IF(orders!I707="Rob","Robusta",IF(I707="Exc","Excelsa",IF(I707="Ara","Arabica",IF(I707="Lib","Liberica"))))</f>
        <v>Excelsa</v>
      </c>
      <c r="O707" t="str">
        <f t="shared" ref="O707:O770" si="23">IF(J707="M","Medium",IF(J707="L","Light",IF(J707="D","Dark")))</f>
        <v>Light</v>
      </c>
      <c r="P707" t="str">
        <f>_xlfn.XLOOKUP(Orders[[#This Row],[Customer ID]],customers!$A$2:$A$1001,customers!$I$2:$I$1001)</f>
        <v>No</v>
      </c>
    </row>
    <row r="708" spans="1:16" x14ac:dyDescent="0.35">
      <c r="A708" s="2" t="s">
        <v>4477</v>
      </c>
      <c r="B708" s="5">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22"/>
        <v>12.375</v>
      </c>
      <c r="N708" t="str">
        <f>IF(orders!I708="Rob","Robusta",IF(I708="Exc","Excelsa",IF(I708="Ara","Arabica",IF(I708="Lib","Liberica"))))</f>
        <v>Excelsa</v>
      </c>
      <c r="O708" t="str">
        <f t="shared" si="23"/>
        <v>Medium</v>
      </c>
      <c r="P708" t="str">
        <f>_xlfn.XLOOKUP(Orders[[#This Row],[Customer ID]],customers!$A$2:$A$1001,customers!$I$2:$I$1001)</f>
        <v>No</v>
      </c>
    </row>
    <row r="709" spans="1:16" x14ac:dyDescent="0.35">
      <c r="A709" s="2" t="s">
        <v>4483</v>
      </c>
      <c r="B709" s="5">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22"/>
        <v>25.9</v>
      </c>
      <c r="N709" t="str">
        <f>IF(orders!I709="Rob","Robusta",IF(I709="Exc","Excelsa",IF(I709="Ara","Arabica",IF(I709="Lib","Liberica"))))</f>
        <v>Liberica</v>
      </c>
      <c r="O709" t="str">
        <f t="shared" si="23"/>
        <v>Dark</v>
      </c>
      <c r="P709" t="str">
        <f>_xlfn.XLOOKUP(Orders[[#This Row],[Customer ID]],customers!$A$2:$A$1001,customers!$I$2:$I$1001)</f>
        <v>No</v>
      </c>
    </row>
    <row r="710" spans="1:16" x14ac:dyDescent="0.35">
      <c r="A710" s="2" t="s">
        <v>4488</v>
      </c>
      <c r="B710" s="5">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22"/>
        <v>13.5</v>
      </c>
      <c r="N710" t="str">
        <f>IF(orders!I710="Rob","Robusta",IF(I710="Exc","Excelsa",IF(I710="Ara","Arabica",IF(I710="Lib","Liberica"))))</f>
        <v>Arabica</v>
      </c>
      <c r="O710" t="str">
        <f t="shared" si="23"/>
        <v>Medium</v>
      </c>
      <c r="P710" t="str">
        <f>_xlfn.XLOOKUP(Orders[[#This Row],[Customer ID]],customers!$A$2:$A$1001,customers!$I$2:$I$1001)</f>
        <v>Yes</v>
      </c>
    </row>
    <row r="711" spans="1:16" x14ac:dyDescent="0.35">
      <c r="A711" s="2" t="s">
        <v>4494</v>
      </c>
      <c r="B711" s="5">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22"/>
        <v>17.82</v>
      </c>
      <c r="N711" t="str">
        <f>IF(orders!I711="Rob","Robusta",IF(I711="Exc","Excelsa",IF(I711="Ara","Arabica",IF(I711="Lib","Liberica"))))</f>
        <v>Excelsa</v>
      </c>
      <c r="O711" t="str">
        <f t="shared" si="23"/>
        <v>Light</v>
      </c>
      <c r="P711" t="str">
        <f>_xlfn.XLOOKUP(Orders[[#This Row],[Customer ID]],customers!$A$2:$A$1001,customers!$I$2:$I$1001)</f>
        <v>Yes</v>
      </c>
    </row>
    <row r="712" spans="1:16" x14ac:dyDescent="0.35">
      <c r="A712" s="2" t="s">
        <v>4499</v>
      </c>
      <c r="B712" s="5">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22"/>
        <v>24.75</v>
      </c>
      <c r="N712" t="str">
        <f>IF(orders!I712="Rob","Robusta",IF(I712="Exc","Excelsa",IF(I712="Ara","Arabica",IF(I712="Lib","Liberica"))))</f>
        <v>Excelsa</v>
      </c>
      <c r="O712" t="str">
        <f t="shared" si="23"/>
        <v>Medium</v>
      </c>
      <c r="P712" t="str">
        <f>_xlfn.XLOOKUP(Orders[[#This Row],[Customer ID]],customers!$A$2:$A$1001,customers!$I$2:$I$1001)</f>
        <v>No</v>
      </c>
    </row>
    <row r="713" spans="1:16" x14ac:dyDescent="0.35">
      <c r="A713" s="2" t="s">
        <v>4505</v>
      </c>
      <c r="B713" s="5">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22"/>
        <v>17.91</v>
      </c>
      <c r="N713" t="str">
        <f>IF(orders!I713="Rob","Robusta",IF(I713="Exc","Excelsa",IF(I713="Ara","Arabica",IF(I713="Lib","Liberica"))))</f>
        <v>Robusta</v>
      </c>
      <c r="O713" t="str">
        <f t="shared" si="23"/>
        <v>Medium</v>
      </c>
      <c r="P713" t="str">
        <f>_xlfn.XLOOKUP(Orders[[#This Row],[Customer ID]],customers!$A$2:$A$1001,customers!$I$2:$I$1001)</f>
        <v>No</v>
      </c>
    </row>
    <row r="714" spans="1:16" x14ac:dyDescent="0.35">
      <c r="A714" s="2" t="s">
        <v>4512</v>
      </c>
      <c r="B714" s="5">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22"/>
        <v>16.5</v>
      </c>
      <c r="N714" t="str">
        <f>IF(orders!I714="Rob","Robusta",IF(I714="Exc","Excelsa",IF(I714="Ara","Arabica",IF(I714="Lib","Liberica"))))</f>
        <v>Excelsa</v>
      </c>
      <c r="O714" t="str">
        <f t="shared" si="23"/>
        <v>Medium</v>
      </c>
      <c r="P714" t="str">
        <f>_xlfn.XLOOKUP(Orders[[#This Row],[Customer ID]],customers!$A$2:$A$1001,customers!$I$2:$I$1001)</f>
        <v>No</v>
      </c>
    </row>
    <row r="715" spans="1:16" x14ac:dyDescent="0.35">
      <c r="A715" s="2" t="s">
        <v>4516</v>
      </c>
      <c r="B715" s="5">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22"/>
        <v>2.9849999999999999</v>
      </c>
      <c r="N715" t="str">
        <f>IF(orders!I715="Rob","Robusta",IF(I715="Exc","Excelsa",IF(I715="Ara","Arabica",IF(I715="Lib","Liberica"))))</f>
        <v>Robusta</v>
      </c>
      <c r="O715" t="str">
        <f t="shared" si="23"/>
        <v>Medium</v>
      </c>
      <c r="P715" t="str">
        <f>_xlfn.XLOOKUP(Orders[[#This Row],[Customer ID]],customers!$A$2:$A$1001,customers!$I$2:$I$1001)</f>
        <v>No</v>
      </c>
    </row>
    <row r="716" spans="1:16" x14ac:dyDescent="0.35">
      <c r="A716" s="2" t="s">
        <v>4522</v>
      </c>
      <c r="B716" s="5">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22"/>
        <v>14.58</v>
      </c>
      <c r="N716" t="str">
        <f>IF(orders!I716="Rob","Robusta",IF(I716="Exc","Excelsa",IF(I716="Ara","Arabica",IF(I716="Lib","Liberica"))))</f>
        <v>Excelsa</v>
      </c>
      <c r="O716" t="str">
        <f t="shared" si="23"/>
        <v>Dark</v>
      </c>
      <c r="P716" t="str">
        <f>_xlfn.XLOOKUP(Orders[[#This Row],[Customer ID]],customers!$A$2:$A$1001,customers!$I$2:$I$1001)</f>
        <v>Yes</v>
      </c>
    </row>
    <row r="717" spans="1:16" x14ac:dyDescent="0.35">
      <c r="A717" s="2" t="s">
        <v>4528</v>
      </c>
      <c r="B717" s="5">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22"/>
        <v>89.1</v>
      </c>
      <c r="N717" t="str">
        <f>IF(orders!I717="Rob","Robusta",IF(I717="Exc","Excelsa",IF(I717="Ara","Arabica",IF(I717="Lib","Liberica"))))</f>
        <v>Excelsa</v>
      </c>
      <c r="O717" t="str">
        <f t="shared" si="23"/>
        <v>Light</v>
      </c>
      <c r="P717" t="str">
        <f>_xlfn.XLOOKUP(Orders[[#This Row],[Customer ID]],customers!$A$2:$A$1001,customers!$I$2:$I$1001)</f>
        <v>No</v>
      </c>
    </row>
    <row r="718" spans="1:16" x14ac:dyDescent="0.35">
      <c r="A718" s="2" t="s">
        <v>4533</v>
      </c>
      <c r="B718" s="5">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22"/>
        <v>35.849999999999994</v>
      </c>
      <c r="N718" t="str">
        <f>IF(orders!I718="Rob","Robusta",IF(I718="Exc","Excelsa",IF(I718="Ara","Arabica",IF(I718="Lib","Liberica"))))</f>
        <v>Robusta</v>
      </c>
      <c r="O718" t="str">
        <f t="shared" si="23"/>
        <v>Light</v>
      </c>
      <c r="P718" t="str">
        <f>_xlfn.XLOOKUP(Orders[[#This Row],[Customer ID]],customers!$A$2:$A$1001,customers!$I$2:$I$1001)</f>
        <v>No</v>
      </c>
    </row>
    <row r="719" spans="1:16" x14ac:dyDescent="0.35">
      <c r="A719" s="2" t="s">
        <v>4539</v>
      </c>
      <c r="B719" s="5">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22"/>
        <v>68.655000000000001</v>
      </c>
      <c r="N719" t="str">
        <f>IF(orders!I719="Rob","Robusta",IF(I719="Exc","Excelsa",IF(I719="Ara","Arabica",IF(I719="Lib","Liberica"))))</f>
        <v>Arabica</v>
      </c>
      <c r="O719" t="str">
        <f t="shared" si="23"/>
        <v>Dark</v>
      </c>
      <c r="P719" t="str">
        <f>_xlfn.XLOOKUP(Orders[[#This Row],[Customer ID]],customers!$A$2:$A$1001,customers!$I$2:$I$1001)</f>
        <v>No</v>
      </c>
    </row>
    <row r="720" spans="1:16" x14ac:dyDescent="0.35">
      <c r="A720" s="2" t="s">
        <v>4545</v>
      </c>
      <c r="B720" s="5">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22"/>
        <v>38.849999999999994</v>
      </c>
      <c r="N720" t="str">
        <f>IF(orders!I720="Rob","Robusta",IF(I720="Exc","Excelsa",IF(I720="Ara","Arabica",IF(I720="Lib","Liberica"))))</f>
        <v>Liberica</v>
      </c>
      <c r="O720" t="str">
        <f t="shared" si="23"/>
        <v>Dark</v>
      </c>
      <c r="P720" t="str">
        <f>_xlfn.XLOOKUP(Orders[[#This Row],[Customer ID]],customers!$A$2:$A$1001,customers!$I$2:$I$1001)</f>
        <v>No</v>
      </c>
    </row>
    <row r="721" spans="1:16" x14ac:dyDescent="0.35">
      <c r="A721" s="2" t="s">
        <v>4551</v>
      </c>
      <c r="B721" s="5">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22"/>
        <v>79.25</v>
      </c>
      <c r="N721" t="str">
        <f>IF(orders!I721="Rob","Robusta",IF(I721="Exc","Excelsa",IF(I721="Ara","Arabica",IF(I721="Lib","Liberica"))))</f>
        <v>Liberica</v>
      </c>
      <c r="O721" t="str">
        <f t="shared" si="23"/>
        <v>Light</v>
      </c>
      <c r="P721" t="str">
        <f>_xlfn.XLOOKUP(Orders[[#This Row],[Customer ID]],customers!$A$2:$A$1001,customers!$I$2:$I$1001)</f>
        <v>Yes</v>
      </c>
    </row>
    <row r="722" spans="1:16" x14ac:dyDescent="0.35">
      <c r="A722" s="2" t="s">
        <v>4557</v>
      </c>
      <c r="B722" s="5">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22"/>
        <v>36.450000000000003</v>
      </c>
      <c r="N722" t="str">
        <f>IF(orders!I722="Rob","Robusta",IF(I722="Exc","Excelsa",IF(I722="Ara","Arabica",IF(I722="Lib","Liberica"))))</f>
        <v>Excelsa</v>
      </c>
      <c r="O722" t="str">
        <f t="shared" si="23"/>
        <v>Dark</v>
      </c>
      <c r="P722" t="str">
        <f>_xlfn.XLOOKUP(Orders[[#This Row],[Customer ID]],customers!$A$2:$A$1001,customers!$I$2:$I$1001)</f>
        <v>Yes</v>
      </c>
    </row>
    <row r="723" spans="1:16" x14ac:dyDescent="0.35">
      <c r="A723" s="2" t="s">
        <v>4563</v>
      </c>
      <c r="B723" s="5">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22"/>
        <v>8.9550000000000001</v>
      </c>
      <c r="N723" t="str">
        <f>IF(orders!I723="Rob","Robusta",IF(I723="Exc","Excelsa",IF(I723="Ara","Arabica",IF(I723="Lib","Liberica"))))</f>
        <v>Robusta</v>
      </c>
      <c r="O723" t="str">
        <f t="shared" si="23"/>
        <v>Medium</v>
      </c>
      <c r="P723" t="str">
        <f>_xlfn.XLOOKUP(Orders[[#This Row],[Customer ID]],customers!$A$2:$A$1001,customers!$I$2:$I$1001)</f>
        <v>Yes</v>
      </c>
    </row>
    <row r="724" spans="1:16" x14ac:dyDescent="0.35">
      <c r="A724" s="2" t="s">
        <v>4569</v>
      </c>
      <c r="B724" s="5">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22"/>
        <v>24.3</v>
      </c>
      <c r="N724" t="str">
        <f>IF(orders!I724="Rob","Robusta",IF(I724="Exc","Excelsa",IF(I724="Ara","Arabica",IF(I724="Lib","Liberica"))))</f>
        <v>Excelsa</v>
      </c>
      <c r="O724" t="str">
        <f t="shared" si="23"/>
        <v>Dark</v>
      </c>
      <c r="P724" t="str">
        <f>_xlfn.XLOOKUP(Orders[[#This Row],[Customer ID]],customers!$A$2:$A$1001,customers!$I$2:$I$1001)</f>
        <v>No</v>
      </c>
    </row>
    <row r="725" spans="1:16" x14ac:dyDescent="0.35">
      <c r="A725" s="2" t="s">
        <v>4574</v>
      </c>
      <c r="B725" s="5">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22"/>
        <v>63.249999999999993</v>
      </c>
      <c r="N725" t="str">
        <f>IF(orders!I725="Rob","Robusta",IF(I725="Exc","Excelsa",IF(I725="Ara","Arabica",IF(I725="Lib","Liberica"))))</f>
        <v>Excelsa</v>
      </c>
      <c r="O725" t="str">
        <f t="shared" si="23"/>
        <v>Medium</v>
      </c>
      <c r="P725" t="str">
        <f>_xlfn.XLOOKUP(Orders[[#This Row],[Customer ID]],customers!$A$2:$A$1001,customers!$I$2:$I$1001)</f>
        <v>No</v>
      </c>
    </row>
    <row r="726" spans="1:16" x14ac:dyDescent="0.35">
      <c r="A726" s="2" t="s">
        <v>4580</v>
      </c>
      <c r="B726" s="5">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22"/>
        <v>6.75</v>
      </c>
      <c r="N726" t="str">
        <f>IF(orders!I726="Rob","Robusta",IF(I726="Exc","Excelsa",IF(I726="Ara","Arabica",IF(I726="Lib","Liberica"))))</f>
        <v>Arabica</v>
      </c>
      <c r="O726" t="str">
        <f t="shared" si="23"/>
        <v>Medium</v>
      </c>
      <c r="P726" t="str">
        <f>_xlfn.XLOOKUP(Orders[[#This Row],[Customer ID]],customers!$A$2:$A$1001,customers!$I$2:$I$1001)</f>
        <v>Yes</v>
      </c>
    </row>
    <row r="727" spans="1:16" x14ac:dyDescent="0.35">
      <c r="A727" s="2" t="s">
        <v>4585</v>
      </c>
      <c r="B727" s="5">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22"/>
        <v>23.31</v>
      </c>
      <c r="N727" t="str">
        <f>IF(orders!I727="Rob","Robusta",IF(I727="Exc","Excelsa",IF(I727="Ara","Arabica",IF(I727="Lib","Liberica"))))</f>
        <v>Arabica</v>
      </c>
      <c r="O727" t="str">
        <f t="shared" si="23"/>
        <v>Light</v>
      </c>
      <c r="P727" t="str">
        <f>_xlfn.XLOOKUP(Orders[[#This Row],[Customer ID]],customers!$A$2:$A$1001,customers!$I$2:$I$1001)</f>
        <v>No</v>
      </c>
    </row>
    <row r="728" spans="1:16" x14ac:dyDescent="0.35">
      <c r="A728" s="2" t="s">
        <v>4591</v>
      </c>
      <c r="B728" s="5">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22"/>
        <v>145.82</v>
      </c>
      <c r="N728" t="str">
        <f>IF(orders!I728="Rob","Robusta",IF(I728="Exc","Excelsa",IF(I728="Ara","Arabica",IF(I728="Lib","Liberica"))))</f>
        <v>Liberica</v>
      </c>
      <c r="O728" t="str">
        <f t="shared" si="23"/>
        <v>Light</v>
      </c>
      <c r="P728" t="str">
        <f>_xlfn.XLOOKUP(Orders[[#This Row],[Customer ID]],customers!$A$2:$A$1001,customers!$I$2:$I$1001)</f>
        <v>No</v>
      </c>
    </row>
    <row r="729" spans="1:16" x14ac:dyDescent="0.35">
      <c r="A729" s="2" t="s">
        <v>4596</v>
      </c>
      <c r="B729" s="5">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22"/>
        <v>29.849999999999998</v>
      </c>
      <c r="N729" t="str">
        <f>IF(orders!I729="Rob","Robusta",IF(I729="Exc","Excelsa",IF(I729="Ara","Arabica",IF(I729="Lib","Liberica"))))</f>
        <v>Robusta</v>
      </c>
      <c r="O729" t="str">
        <f t="shared" si="23"/>
        <v>Medium</v>
      </c>
      <c r="P729" t="str">
        <f>_xlfn.XLOOKUP(Orders[[#This Row],[Customer ID]],customers!$A$2:$A$1001,customers!$I$2:$I$1001)</f>
        <v>Yes</v>
      </c>
    </row>
    <row r="730" spans="1:16" x14ac:dyDescent="0.35">
      <c r="A730" s="2" t="s">
        <v>4602</v>
      </c>
      <c r="B730" s="5">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22"/>
        <v>21.87</v>
      </c>
      <c r="N730" t="str">
        <f>IF(orders!I730="Rob","Robusta",IF(I730="Exc","Excelsa",IF(I730="Ara","Arabica",IF(I730="Lib","Liberica"))))</f>
        <v>Excelsa</v>
      </c>
      <c r="O730" t="str">
        <f t="shared" si="23"/>
        <v>Dark</v>
      </c>
      <c r="P730" t="str">
        <f>_xlfn.XLOOKUP(Orders[[#This Row],[Customer ID]],customers!$A$2:$A$1001,customers!$I$2:$I$1001)</f>
        <v>Yes</v>
      </c>
    </row>
    <row r="731" spans="1:16" x14ac:dyDescent="0.35">
      <c r="A731" s="2" t="s">
        <v>4608</v>
      </c>
      <c r="B731" s="5">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22"/>
        <v>4.3650000000000002</v>
      </c>
      <c r="N731" t="str">
        <f>IF(orders!I731="Rob","Robusta",IF(I731="Exc","Excelsa",IF(I731="Ara","Arabica",IF(I731="Lib","Liberica"))))</f>
        <v>Liberica</v>
      </c>
      <c r="O731" t="str">
        <f t="shared" si="23"/>
        <v>Medium</v>
      </c>
      <c r="P731" t="str">
        <f>_xlfn.XLOOKUP(Orders[[#This Row],[Customer ID]],customers!$A$2:$A$1001,customers!$I$2:$I$1001)</f>
        <v>No</v>
      </c>
    </row>
    <row r="732" spans="1:16" x14ac:dyDescent="0.35">
      <c r="A732" s="2" t="s">
        <v>4614</v>
      </c>
      <c r="B732" s="5">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22"/>
        <v>36.454999999999998</v>
      </c>
      <c r="N732" t="str">
        <f>IF(orders!I732="Rob","Robusta",IF(I732="Exc","Excelsa",IF(I732="Ara","Arabica",IF(I732="Lib","Liberica"))))</f>
        <v>Liberica</v>
      </c>
      <c r="O732" t="str">
        <f t="shared" si="23"/>
        <v>Light</v>
      </c>
      <c r="P732" t="str">
        <f>_xlfn.XLOOKUP(Orders[[#This Row],[Customer ID]],customers!$A$2:$A$1001,customers!$I$2:$I$1001)</f>
        <v>No</v>
      </c>
    </row>
    <row r="733" spans="1:16" x14ac:dyDescent="0.35">
      <c r="A733" s="2" t="s">
        <v>4620</v>
      </c>
      <c r="B733" s="5">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22"/>
        <v>15.54</v>
      </c>
      <c r="N733" t="str">
        <f>IF(orders!I733="Rob","Robusta",IF(I733="Exc","Excelsa",IF(I733="Ara","Arabica",IF(I733="Lib","Liberica"))))</f>
        <v>Liberica</v>
      </c>
      <c r="O733" t="str">
        <f t="shared" si="23"/>
        <v>Dark</v>
      </c>
      <c r="P733" t="str">
        <f>_xlfn.XLOOKUP(Orders[[#This Row],[Customer ID]],customers!$A$2:$A$1001,customers!$I$2:$I$1001)</f>
        <v>Yes</v>
      </c>
    </row>
    <row r="734" spans="1:16" x14ac:dyDescent="0.35">
      <c r="A734" s="2" t="s">
        <v>4625</v>
      </c>
      <c r="B734" s="5">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22"/>
        <v>8.91</v>
      </c>
      <c r="N734" t="str">
        <f>IF(orders!I734="Rob","Robusta",IF(I734="Exc","Excelsa",IF(I734="Ara","Arabica",IF(I734="Lib","Liberica"))))</f>
        <v>Excelsa</v>
      </c>
      <c r="O734" t="str">
        <f t="shared" si="23"/>
        <v>Light</v>
      </c>
      <c r="P734" t="str">
        <f>_xlfn.XLOOKUP(Orders[[#This Row],[Customer ID]],customers!$A$2:$A$1001,customers!$I$2:$I$1001)</f>
        <v>No</v>
      </c>
    </row>
    <row r="735" spans="1:16" x14ac:dyDescent="0.35">
      <c r="A735" s="2" t="s">
        <v>4631</v>
      </c>
      <c r="B735" s="5">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22"/>
        <v>100.39499999999998</v>
      </c>
      <c r="N735" t="str">
        <f>IF(orders!I735="Rob","Robusta",IF(I735="Exc","Excelsa",IF(I735="Ara","Arabica",IF(I735="Lib","Liberica"))))</f>
        <v>Liberica</v>
      </c>
      <c r="O735" t="str">
        <f t="shared" si="23"/>
        <v>Medium</v>
      </c>
      <c r="P735" t="str">
        <f>_xlfn.XLOOKUP(Orders[[#This Row],[Customer ID]],customers!$A$2:$A$1001,customers!$I$2:$I$1001)</f>
        <v>Yes</v>
      </c>
    </row>
    <row r="736" spans="1:16" x14ac:dyDescent="0.35">
      <c r="A736" s="2" t="s">
        <v>4637</v>
      </c>
      <c r="B736" s="5">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22"/>
        <v>13.424999999999997</v>
      </c>
      <c r="N736" t="str">
        <f>IF(orders!I736="Rob","Robusta",IF(I736="Exc","Excelsa",IF(I736="Ara","Arabica",IF(I736="Lib","Liberica"))))</f>
        <v>Robusta</v>
      </c>
      <c r="O736" t="str">
        <f t="shared" si="23"/>
        <v>Dark</v>
      </c>
      <c r="P736" t="str">
        <f>_xlfn.XLOOKUP(Orders[[#This Row],[Customer ID]],customers!$A$2:$A$1001,customers!$I$2:$I$1001)</f>
        <v>No</v>
      </c>
    </row>
    <row r="737" spans="1:16" x14ac:dyDescent="0.35">
      <c r="A737" s="2" t="s">
        <v>4642</v>
      </c>
      <c r="B737" s="5">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22"/>
        <v>21.87</v>
      </c>
      <c r="N737" t="str">
        <f>IF(orders!I737="Rob","Robusta",IF(I737="Exc","Excelsa",IF(I737="Ara","Arabica",IF(I737="Lib","Liberica"))))</f>
        <v>Excelsa</v>
      </c>
      <c r="O737" t="str">
        <f t="shared" si="23"/>
        <v>Dark</v>
      </c>
      <c r="P737" t="str">
        <f>_xlfn.XLOOKUP(Orders[[#This Row],[Customer ID]],customers!$A$2:$A$1001,customers!$I$2:$I$1001)</f>
        <v>No</v>
      </c>
    </row>
    <row r="738" spans="1:16" x14ac:dyDescent="0.35">
      <c r="A738" s="2" t="s">
        <v>4647</v>
      </c>
      <c r="B738" s="5">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22"/>
        <v>25.9</v>
      </c>
      <c r="N738" t="str">
        <f>IF(orders!I738="Rob","Robusta",IF(I738="Exc","Excelsa",IF(I738="Ara","Arabica",IF(I738="Lib","Liberica"))))</f>
        <v>Liberica</v>
      </c>
      <c r="O738" t="str">
        <f t="shared" si="23"/>
        <v>Dark</v>
      </c>
      <c r="P738" t="str">
        <f>_xlfn.XLOOKUP(Orders[[#This Row],[Customer ID]],customers!$A$2:$A$1001,customers!$I$2:$I$1001)</f>
        <v>Yes</v>
      </c>
    </row>
    <row r="739" spans="1:16" x14ac:dyDescent="0.35">
      <c r="A739" s="2" t="s">
        <v>4653</v>
      </c>
      <c r="B739" s="5">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22"/>
        <v>56.25</v>
      </c>
      <c r="N739" t="str">
        <f>IF(orders!I739="Rob","Robusta",IF(I739="Exc","Excelsa",IF(I739="Ara","Arabica",IF(I739="Lib","Liberica"))))</f>
        <v>Arabica</v>
      </c>
      <c r="O739" t="str">
        <f t="shared" si="23"/>
        <v>Medium</v>
      </c>
      <c r="P739" t="str">
        <f>_xlfn.XLOOKUP(Orders[[#This Row],[Customer ID]],customers!$A$2:$A$1001,customers!$I$2:$I$1001)</f>
        <v>No</v>
      </c>
    </row>
    <row r="740" spans="1:16" x14ac:dyDescent="0.35">
      <c r="A740" s="2" t="s">
        <v>4659</v>
      </c>
      <c r="B740" s="5">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22"/>
        <v>10.754999999999999</v>
      </c>
      <c r="N740" t="str">
        <f>IF(orders!I740="Rob","Robusta",IF(I740="Exc","Excelsa",IF(I740="Ara","Arabica",IF(I740="Lib","Liberica"))))</f>
        <v>Robusta</v>
      </c>
      <c r="O740" t="str">
        <f t="shared" si="23"/>
        <v>Light</v>
      </c>
      <c r="P740" t="str">
        <f>_xlfn.XLOOKUP(Orders[[#This Row],[Customer ID]],customers!$A$2:$A$1001,customers!$I$2:$I$1001)</f>
        <v>No</v>
      </c>
    </row>
    <row r="741" spans="1:16" x14ac:dyDescent="0.35">
      <c r="A741" s="2" t="s">
        <v>4665</v>
      </c>
      <c r="B741" s="5">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22"/>
        <v>18.225000000000001</v>
      </c>
      <c r="N741" t="str">
        <f>IF(orders!I741="Rob","Robusta",IF(I741="Exc","Excelsa",IF(I741="Ara","Arabica",IF(I741="Lib","Liberica"))))</f>
        <v>Excelsa</v>
      </c>
      <c r="O741" t="str">
        <f t="shared" si="23"/>
        <v>Dark</v>
      </c>
      <c r="P741" t="str">
        <f>_xlfn.XLOOKUP(Orders[[#This Row],[Customer ID]],customers!$A$2:$A$1001,customers!$I$2:$I$1001)</f>
        <v>No</v>
      </c>
    </row>
    <row r="742" spans="1:16" x14ac:dyDescent="0.35">
      <c r="A742" s="2" t="s">
        <v>4670</v>
      </c>
      <c r="B742" s="5">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22"/>
        <v>28.679999999999996</v>
      </c>
      <c r="N742" t="str">
        <f>IF(orders!I742="Rob","Robusta",IF(I742="Exc","Excelsa",IF(I742="Ara","Arabica",IF(I742="Lib","Liberica"))))</f>
        <v>Robusta</v>
      </c>
      <c r="O742" t="str">
        <f t="shared" si="23"/>
        <v>Light</v>
      </c>
      <c r="P742" t="str">
        <f>_xlfn.XLOOKUP(Orders[[#This Row],[Customer ID]],customers!$A$2:$A$1001,customers!$I$2:$I$1001)</f>
        <v>No</v>
      </c>
    </row>
    <row r="743" spans="1:16" x14ac:dyDescent="0.35">
      <c r="A743" s="2" t="s">
        <v>4676</v>
      </c>
      <c r="B743" s="5">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22"/>
        <v>8.73</v>
      </c>
      <c r="N743" t="str">
        <f>IF(orders!I743="Rob","Robusta",IF(I743="Exc","Excelsa",IF(I743="Ara","Arabica",IF(I743="Lib","Liberica"))))</f>
        <v>Liberica</v>
      </c>
      <c r="O743" t="str">
        <f t="shared" si="23"/>
        <v>Medium</v>
      </c>
      <c r="P743" t="str">
        <f>_xlfn.XLOOKUP(Orders[[#This Row],[Customer ID]],customers!$A$2:$A$1001,customers!$I$2:$I$1001)</f>
        <v>No</v>
      </c>
    </row>
    <row r="744" spans="1:16" x14ac:dyDescent="0.35">
      <c r="A744" s="2" t="s">
        <v>4682</v>
      </c>
      <c r="B744" s="5">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22"/>
        <v>58.2</v>
      </c>
      <c r="N744" t="str">
        <f>IF(orders!I744="Rob","Robusta",IF(I744="Exc","Excelsa",IF(I744="Ara","Arabica",IF(I744="Lib","Liberica"))))</f>
        <v>Liberica</v>
      </c>
      <c r="O744" t="str">
        <f t="shared" si="23"/>
        <v>Medium</v>
      </c>
      <c r="P744" t="str">
        <f>_xlfn.XLOOKUP(Orders[[#This Row],[Customer ID]],customers!$A$2:$A$1001,customers!$I$2:$I$1001)</f>
        <v>No</v>
      </c>
    </row>
    <row r="745" spans="1:16" x14ac:dyDescent="0.35">
      <c r="A745" s="2" t="s">
        <v>4688</v>
      </c>
      <c r="B745" s="5">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22"/>
        <v>17.91</v>
      </c>
      <c r="N745" t="str">
        <f>IF(orders!I745="Rob","Robusta",IF(I745="Exc","Excelsa",IF(I745="Ara","Arabica",IF(I745="Lib","Liberica"))))</f>
        <v>Arabica</v>
      </c>
      <c r="O745" t="str">
        <f t="shared" si="23"/>
        <v>Dark</v>
      </c>
      <c r="P745" t="str">
        <f>_xlfn.XLOOKUP(Orders[[#This Row],[Customer ID]],customers!$A$2:$A$1001,customers!$I$2:$I$1001)</f>
        <v>No</v>
      </c>
    </row>
    <row r="746" spans="1:16" x14ac:dyDescent="0.35">
      <c r="A746" s="2" t="s">
        <v>4694</v>
      </c>
      <c r="B746" s="5">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22"/>
        <v>17.91</v>
      </c>
      <c r="N746" t="str">
        <f>IF(orders!I746="Rob","Robusta",IF(I746="Exc","Excelsa",IF(I746="Ara","Arabica",IF(I746="Lib","Liberica"))))</f>
        <v>Robusta</v>
      </c>
      <c r="O746" t="str">
        <f t="shared" si="23"/>
        <v>Medium</v>
      </c>
      <c r="P746" t="str">
        <f>_xlfn.XLOOKUP(Orders[[#This Row],[Customer ID]],customers!$A$2:$A$1001,customers!$I$2:$I$1001)</f>
        <v>Yes</v>
      </c>
    </row>
    <row r="747" spans="1:16" x14ac:dyDescent="0.35">
      <c r="A747" s="2" t="s">
        <v>4699</v>
      </c>
      <c r="B747" s="5">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22"/>
        <v>14.58</v>
      </c>
      <c r="N747" t="str">
        <f>IF(orders!I747="Rob","Robusta",IF(I747="Exc","Excelsa",IF(I747="Ara","Arabica",IF(I747="Lib","Liberica"))))</f>
        <v>Excelsa</v>
      </c>
      <c r="O747" t="str">
        <f t="shared" si="23"/>
        <v>Dark</v>
      </c>
      <c r="P747" t="str">
        <f>_xlfn.XLOOKUP(Orders[[#This Row],[Customer ID]],customers!$A$2:$A$1001,customers!$I$2:$I$1001)</f>
        <v>No</v>
      </c>
    </row>
    <row r="748" spans="1:16" x14ac:dyDescent="0.35">
      <c r="A748" s="2" t="s">
        <v>4705</v>
      </c>
      <c r="B748" s="5">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22"/>
        <v>33.75</v>
      </c>
      <c r="N748" t="str">
        <f>IF(orders!I748="Rob","Robusta",IF(I748="Exc","Excelsa",IF(I748="Ara","Arabica",IF(I748="Lib","Liberica"))))</f>
        <v>Arabica</v>
      </c>
      <c r="O748" t="str">
        <f t="shared" si="23"/>
        <v>Medium</v>
      </c>
      <c r="P748" t="str">
        <f>_xlfn.XLOOKUP(Orders[[#This Row],[Customer ID]],customers!$A$2:$A$1001,customers!$I$2:$I$1001)</f>
        <v>No</v>
      </c>
    </row>
    <row r="749" spans="1:16" x14ac:dyDescent="0.35">
      <c r="A749" s="2" t="s">
        <v>4711</v>
      </c>
      <c r="B749" s="5">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22"/>
        <v>34.92</v>
      </c>
      <c r="N749" t="str">
        <f>IF(orders!I749="Rob","Robusta",IF(I749="Exc","Excelsa",IF(I749="Ara","Arabica",IF(I749="Lib","Liberica"))))</f>
        <v>Liberica</v>
      </c>
      <c r="O749" t="str">
        <f t="shared" si="23"/>
        <v>Medium</v>
      </c>
      <c r="P749" t="str">
        <f>_xlfn.XLOOKUP(Orders[[#This Row],[Customer ID]],customers!$A$2:$A$1001,customers!$I$2:$I$1001)</f>
        <v>Yes</v>
      </c>
    </row>
    <row r="750" spans="1:16" x14ac:dyDescent="0.35">
      <c r="A750" s="2" t="s">
        <v>4717</v>
      </c>
      <c r="B750" s="5">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22"/>
        <v>14.58</v>
      </c>
      <c r="N750" t="str">
        <f>IF(orders!I750="Rob","Robusta",IF(I750="Exc","Excelsa",IF(I750="Ara","Arabica",IF(I750="Lib","Liberica"))))</f>
        <v>Excelsa</v>
      </c>
      <c r="O750" t="str">
        <f t="shared" si="23"/>
        <v>Dark</v>
      </c>
      <c r="P750" t="str">
        <f>_xlfn.XLOOKUP(Orders[[#This Row],[Customer ID]],customers!$A$2:$A$1001,customers!$I$2:$I$1001)</f>
        <v>No</v>
      </c>
    </row>
    <row r="751" spans="1:16" x14ac:dyDescent="0.35">
      <c r="A751" s="2" t="s">
        <v>4723</v>
      </c>
      <c r="B751" s="5">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22"/>
        <v>5.3699999999999992</v>
      </c>
      <c r="N751" t="str">
        <f>IF(orders!I751="Rob","Robusta",IF(I751="Exc","Excelsa",IF(I751="Ara","Arabica",IF(I751="Lib","Liberica"))))</f>
        <v>Robusta</v>
      </c>
      <c r="O751" t="str">
        <f t="shared" si="23"/>
        <v>Dark</v>
      </c>
      <c r="P751" t="str">
        <f>_xlfn.XLOOKUP(Orders[[#This Row],[Customer ID]],customers!$A$2:$A$1001,customers!$I$2:$I$1001)</f>
        <v>Yes</v>
      </c>
    </row>
    <row r="752" spans="1:16" x14ac:dyDescent="0.35">
      <c r="A752" s="2" t="s">
        <v>4730</v>
      </c>
      <c r="B752" s="5">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22"/>
        <v>5.97</v>
      </c>
      <c r="N752" t="str">
        <f>IF(orders!I752="Rob","Robusta",IF(I752="Exc","Excelsa",IF(I752="Ara","Arabica",IF(I752="Lib","Liberica"))))</f>
        <v>Robusta</v>
      </c>
      <c r="O752" t="str">
        <f t="shared" si="23"/>
        <v>Medium</v>
      </c>
      <c r="P752" t="str">
        <f>_xlfn.XLOOKUP(Orders[[#This Row],[Customer ID]],customers!$A$2:$A$1001,customers!$I$2:$I$1001)</f>
        <v>Yes</v>
      </c>
    </row>
    <row r="753" spans="1:16" x14ac:dyDescent="0.35">
      <c r="A753" s="2" t="s">
        <v>4735</v>
      </c>
      <c r="B753" s="5">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22"/>
        <v>19.02</v>
      </c>
      <c r="N753" t="str">
        <f>IF(orders!I753="Rob","Robusta",IF(I753="Exc","Excelsa",IF(I753="Ara","Arabica",IF(I753="Lib","Liberica"))))</f>
        <v>Liberica</v>
      </c>
      <c r="O753" t="str">
        <f t="shared" si="23"/>
        <v>Light</v>
      </c>
      <c r="P753" t="str">
        <f>_xlfn.XLOOKUP(Orders[[#This Row],[Customer ID]],customers!$A$2:$A$1001,customers!$I$2:$I$1001)</f>
        <v>No</v>
      </c>
    </row>
    <row r="754" spans="1:16" x14ac:dyDescent="0.35">
      <c r="A754" s="2" t="s">
        <v>4741</v>
      </c>
      <c r="B754" s="5">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22"/>
        <v>27.5</v>
      </c>
      <c r="N754" t="str">
        <f>IF(orders!I754="Rob","Robusta",IF(I754="Exc","Excelsa",IF(I754="Ara","Arabica",IF(I754="Lib","Liberica"))))</f>
        <v>Excelsa</v>
      </c>
      <c r="O754" t="str">
        <f t="shared" si="23"/>
        <v>Medium</v>
      </c>
      <c r="P754" t="str">
        <f>_xlfn.XLOOKUP(Orders[[#This Row],[Customer ID]],customers!$A$2:$A$1001,customers!$I$2:$I$1001)</f>
        <v>Yes</v>
      </c>
    </row>
    <row r="755" spans="1:16" x14ac:dyDescent="0.35">
      <c r="A755" s="2" t="s">
        <v>4747</v>
      </c>
      <c r="B755" s="5">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22"/>
        <v>29.849999999999998</v>
      </c>
      <c r="N755" t="str">
        <f>IF(orders!I755="Rob","Robusta",IF(I755="Exc","Excelsa",IF(I755="Ara","Arabica",IF(I755="Lib","Liberica"))))</f>
        <v>Arabica</v>
      </c>
      <c r="O755" t="str">
        <f t="shared" si="23"/>
        <v>Dark</v>
      </c>
      <c r="P755" t="str">
        <f>_xlfn.XLOOKUP(Orders[[#This Row],[Customer ID]],customers!$A$2:$A$1001,customers!$I$2:$I$1001)</f>
        <v>No</v>
      </c>
    </row>
    <row r="756" spans="1:16" x14ac:dyDescent="0.35">
      <c r="A756" s="2" t="s">
        <v>4753</v>
      </c>
      <c r="B756" s="5">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22"/>
        <v>17.91</v>
      </c>
      <c r="N756" t="str">
        <f>IF(orders!I756="Rob","Robusta",IF(I756="Exc","Excelsa",IF(I756="Ara","Arabica",IF(I756="Lib","Liberica"))))</f>
        <v>Arabica</v>
      </c>
      <c r="O756" t="str">
        <f t="shared" si="23"/>
        <v>Dark</v>
      </c>
      <c r="P756" t="str">
        <f>_xlfn.XLOOKUP(Orders[[#This Row],[Customer ID]],customers!$A$2:$A$1001,customers!$I$2:$I$1001)</f>
        <v>No</v>
      </c>
    </row>
    <row r="757" spans="1:16" x14ac:dyDescent="0.35">
      <c r="A757" s="2" t="s">
        <v>4758</v>
      </c>
      <c r="B757" s="5">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22"/>
        <v>28.53</v>
      </c>
      <c r="N757" t="str">
        <f>IF(orders!I757="Rob","Robusta",IF(I757="Exc","Excelsa",IF(I757="Ara","Arabica",IF(I757="Lib","Liberica"))))</f>
        <v>Liberica</v>
      </c>
      <c r="O757" t="str">
        <f t="shared" si="23"/>
        <v>Light</v>
      </c>
      <c r="P757" t="str">
        <f>_xlfn.XLOOKUP(Orders[[#This Row],[Customer ID]],customers!$A$2:$A$1001,customers!$I$2:$I$1001)</f>
        <v>No</v>
      </c>
    </row>
    <row r="758" spans="1:16" x14ac:dyDescent="0.35">
      <c r="A758" s="2" t="s">
        <v>4764</v>
      </c>
      <c r="B758" s="5">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22"/>
        <v>35.799999999999997</v>
      </c>
      <c r="N758" t="str">
        <f>IF(orders!I758="Rob","Robusta",IF(I758="Exc","Excelsa",IF(I758="Ara","Arabica",IF(I758="Lib","Liberica"))))</f>
        <v>Robusta</v>
      </c>
      <c r="O758" t="str">
        <f t="shared" si="23"/>
        <v>Dark</v>
      </c>
      <c r="P758" t="str">
        <f>_xlfn.XLOOKUP(Orders[[#This Row],[Customer ID]],customers!$A$2:$A$1001,customers!$I$2:$I$1001)</f>
        <v>Yes</v>
      </c>
    </row>
    <row r="759" spans="1:16" x14ac:dyDescent="0.35">
      <c r="A759" s="2" t="s">
        <v>4770</v>
      </c>
      <c r="B759" s="5">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22"/>
        <v>17.91</v>
      </c>
      <c r="N759" t="str">
        <f>IF(orders!I759="Rob","Robusta",IF(I759="Exc","Excelsa",IF(I759="Ara","Arabica",IF(I759="Lib","Liberica"))))</f>
        <v>Arabica</v>
      </c>
      <c r="O759" t="str">
        <f t="shared" si="23"/>
        <v>Dark</v>
      </c>
      <c r="P759" t="str">
        <f>_xlfn.XLOOKUP(Orders[[#This Row],[Customer ID]],customers!$A$2:$A$1001,customers!$I$2:$I$1001)</f>
        <v>Yes</v>
      </c>
    </row>
    <row r="760" spans="1:16" x14ac:dyDescent="0.35">
      <c r="A760" s="2" t="s">
        <v>4776</v>
      </c>
      <c r="B760" s="5">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22"/>
        <v>8.9499999999999993</v>
      </c>
      <c r="N760" t="str">
        <f>IF(orders!I760="Rob","Robusta",IF(I760="Exc","Excelsa",IF(I760="Ara","Arabica",IF(I760="Lib","Liberica"))))</f>
        <v>Robusta</v>
      </c>
      <c r="O760" t="str">
        <f t="shared" si="23"/>
        <v>Dark</v>
      </c>
      <c r="P760" t="str">
        <f>_xlfn.XLOOKUP(Orders[[#This Row],[Customer ID]],customers!$A$2:$A$1001,customers!$I$2:$I$1001)</f>
        <v>No</v>
      </c>
    </row>
    <row r="761" spans="1:16" x14ac:dyDescent="0.35">
      <c r="A761" s="2" t="s">
        <v>4781</v>
      </c>
      <c r="B761" s="5">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22"/>
        <v>29.784999999999997</v>
      </c>
      <c r="N761" t="str">
        <f>IF(orders!I761="Rob","Robusta",IF(I761="Exc","Excelsa",IF(I761="Ara","Arabica",IF(I761="Lib","Liberica"))))</f>
        <v>Liberica</v>
      </c>
      <c r="O761" t="str">
        <f t="shared" si="23"/>
        <v>Dark</v>
      </c>
      <c r="P761" t="str">
        <f>_xlfn.XLOOKUP(Orders[[#This Row],[Customer ID]],customers!$A$2:$A$1001,customers!$I$2:$I$1001)</f>
        <v>Yes</v>
      </c>
    </row>
    <row r="762" spans="1:16" x14ac:dyDescent="0.35">
      <c r="A762" s="2" t="s">
        <v>4787</v>
      </c>
      <c r="B762" s="5">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22"/>
        <v>44.55</v>
      </c>
      <c r="N762" t="str">
        <f>IF(orders!I762="Rob","Robusta",IF(I762="Exc","Excelsa",IF(I762="Ara","Arabica",IF(I762="Lib","Liberica"))))</f>
        <v>Excelsa</v>
      </c>
      <c r="O762" t="str">
        <f t="shared" si="23"/>
        <v>Light</v>
      </c>
      <c r="P762" t="str">
        <f>_xlfn.XLOOKUP(Orders[[#This Row],[Customer ID]],customers!$A$2:$A$1001,customers!$I$2:$I$1001)</f>
        <v>No</v>
      </c>
    </row>
    <row r="763" spans="1:16" x14ac:dyDescent="0.35">
      <c r="A763" s="2" t="s">
        <v>4792</v>
      </c>
      <c r="B763" s="5">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22"/>
        <v>89.1</v>
      </c>
      <c r="N763" t="str">
        <f>IF(orders!I763="Rob","Robusta",IF(I763="Exc","Excelsa",IF(I763="Ara","Arabica",IF(I763="Lib","Liberica"))))</f>
        <v>Excelsa</v>
      </c>
      <c r="O763" t="str">
        <f t="shared" si="23"/>
        <v>Light</v>
      </c>
      <c r="P763" t="str">
        <f>_xlfn.XLOOKUP(Orders[[#This Row],[Customer ID]],customers!$A$2:$A$1001,customers!$I$2:$I$1001)</f>
        <v>Yes</v>
      </c>
    </row>
    <row r="764" spans="1:16" x14ac:dyDescent="0.35">
      <c r="A764" s="2" t="s">
        <v>4797</v>
      </c>
      <c r="B764" s="5">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22"/>
        <v>43.650000000000006</v>
      </c>
      <c r="N764" t="str">
        <f>IF(orders!I764="Rob","Robusta",IF(I764="Exc","Excelsa",IF(I764="Ara","Arabica",IF(I764="Lib","Liberica"))))</f>
        <v>Liberica</v>
      </c>
      <c r="O764" t="str">
        <f t="shared" si="23"/>
        <v>Medium</v>
      </c>
      <c r="P764" t="str">
        <f>_xlfn.XLOOKUP(Orders[[#This Row],[Customer ID]],customers!$A$2:$A$1001,customers!$I$2:$I$1001)</f>
        <v>No</v>
      </c>
    </row>
    <row r="765" spans="1:16" x14ac:dyDescent="0.35">
      <c r="A765" s="2" t="s">
        <v>4803</v>
      </c>
      <c r="B765" s="5">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22"/>
        <v>23.31</v>
      </c>
      <c r="N765" t="str">
        <f>IF(orders!I765="Rob","Robusta",IF(I765="Exc","Excelsa",IF(I765="Ara","Arabica",IF(I765="Lib","Liberica"))))</f>
        <v>Arabica</v>
      </c>
      <c r="O765" t="str">
        <f t="shared" si="23"/>
        <v>Light</v>
      </c>
      <c r="P765" t="str">
        <f>_xlfn.XLOOKUP(Orders[[#This Row],[Customer ID]],customers!$A$2:$A$1001,customers!$I$2:$I$1001)</f>
        <v>No</v>
      </c>
    </row>
    <row r="766" spans="1:16" x14ac:dyDescent="0.35">
      <c r="A766" s="2" t="s">
        <v>4808</v>
      </c>
      <c r="B766" s="5">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22"/>
        <v>178.70999999999998</v>
      </c>
      <c r="N766" t="str">
        <f>IF(orders!I766="Rob","Robusta",IF(I766="Exc","Excelsa",IF(I766="Ara","Arabica",IF(I766="Lib","Liberica"))))</f>
        <v>Arabica</v>
      </c>
      <c r="O766" t="str">
        <f t="shared" si="23"/>
        <v>Light</v>
      </c>
      <c r="P766" t="str">
        <f>_xlfn.XLOOKUP(Orders[[#This Row],[Customer ID]],customers!$A$2:$A$1001,customers!$I$2:$I$1001)</f>
        <v>Yes</v>
      </c>
    </row>
    <row r="767" spans="1:16" x14ac:dyDescent="0.35">
      <c r="A767" s="2" t="s">
        <v>4814</v>
      </c>
      <c r="B767" s="5">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22"/>
        <v>59.699999999999996</v>
      </c>
      <c r="N767" t="str">
        <f>IF(orders!I767="Rob","Robusta",IF(I767="Exc","Excelsa",IF(I767="Ara","Arabica",IF(I767="Lib","Liberica"))))</f>
        <v>Robusta</v>
      </c>
      <c r="O767" t="str">
        <f t="shared" si="23"/>
        <v>Medium</v>
      </c>
      <c r="P767" t="str">
        <f>_xlfn.XLOOKUP(Orders[[#This Row],[Customer ID]],customers!$A$2:$A$1001,customers!$I$2:$I$1001)</f>
        <v>Yes</v>
      </c>
    </row>
    <row r="768" spans="1:16" x14ac:dyDescent="0.35">
      <c r="A768" s="2" t="s">
        <v>4814</v>
      </c>
      <c r="B768" s="5">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22"/>
        <v>15.54</v>
      </c>
      <c r="N768" t="str">
        <f>IF(orders!I768="Rob","Robusta",IF(I768="Exc","Excelsa",IF(I768="Ara","Arabica",IF(I768="Lib","Liberica"))))</f>
        <v>Arabica</v>
      </c>
      <c r="O768" t="str">
        <f t="shared" si="23"/>
        <v>Light</v>
      </c>
      <c r="P768" t="str">
        <f>_xlfn.XLOOKUP(Orders[[#This Row],[Customer ID]],customers!$A$2:$A$1001,customers!$I$2:$I$1001)</f>
        <v>Yes</v>
      </c>
    </row>
    <row r="769" spans="1:16" x14ac:dyDescent="0.35">
      <c r="A769" s="2" t="s">
        <v>4825</v>
      </c>
      <c r="B769" s="5">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22"/>
        <v>89.35499999999999</v>
      </c>
      <c r="N769" t="str">
        <f>IF(orders!I769="Rob","Robusta",IF(I769="Exc","Excelsa",IF(I769="Ara","Arabica",IF(I769="Lib","Liberica"))))</f>
        <v>Arabica</v>
      </c>
      <c r="O769" t="str">
        <f t="shared" si="23"/>
        <v>Light</v>
      </c>
      <c r="P769" t="str">
        <f>_xlfn.XLOOKUP(Orders[[#This Row],[Customer ID]],customers!$A$2:$A$1001,customers!$I$2:$I$1001)</f>
        <v>No</v>
      </c>
    </row>
    <row r="770" spans="1:16" x14ac:dyDescent="0.35">
      <c r="A770" s="2" t="s">
        <v>4831</v>
      </c>
      <c r="B770" s="5">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22"/>
        <v>23.9</v>
      </c>
      <c r="N770" t="str">
        <f>IF(orders!I770="Rob","Robusta",IF(I770="Exc","Excelsa",IF(I770="Ara","Arabica",IF(I770="Lib","Liberica"))))</f>
        <v>Robusta</v>
      </c>
      <c r="O770" t="str">
        <f t="shared" si="23"/>
        <v>Light</v>
      </c>
      <c r="P770" t="str">
        <f>_xlfn.XLOOKUP(Orders[[#This Row],[Customer ID]],customers!$A$2:$A$1001,customers!$I$2:$I$1001)</f>
        <v>No</v>
      </c>
    </row>
    <row r="771" spans="1:16" x14ac:dyDescent="0.35">
      <c r="A771" s="2" t="s">
        <v>4836</v>
      </c>
      <c r="B771" s="5">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24">L771*E771</f>
        <v>137.31</v>
      </c>
      <c r="N771" t="str">
        <f>IF(orders!I771="Rob","Robusta",IF(I771="Exc","Excelsa",IF(I771="Ara","Arabica",IF(I771="Lib","Liberica"))))</f>
        <v>Robusta</v>
      </c>
      <c r="O771" t="str">
        <f t="shared" ref="O771:O834" si="25">IF(J771="M","Medium",IF(J771="L","Light",IF(J771="D","Dark")))</f>
        <v>Medium</v>
      </c>
      <c r="P771" t="str">
        <f>_xlfn.XLOOKUP(Orders[[#This Row],[Customer ID]],customers!$A$2:$A$1001,customers!$I$2:$I$1001)</f>
        <v>No</v>
      </c>
    </row>
    <row r="772" spans="1:16" x14ac:dyDescent="0.35">
      <c r="A772" s="2" t="s">
        <v>4842</v>
      </c>
      <c r="B772" s="5">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24"/>
        <v>9.9499999999999993</v>
      </c>
      <c r="N772" t="str">
        <f>IF(orders!I772="Rob","Robusta",IF(I772="Exc","Excelsa",IF(I772="Ara","Arabica",IF(I772="Lib","Liberica"))))</f>
        <v>Arabica</v>
      </c>
      <c r="O772" t="str">
        <f t="shared" si="25"/>
        <v>Dark</v>
      </c>
      <c r="P772" t="str">
        <f>_xlfn.XLOOKUP(Orders[[#This Row],[Customer ID]],customers!$A$2:$A$1001,customers!$I$2:$I$1001)</f>
        <v>No</v>
      </c>
    </row>
    <row r="773" spans="1:16" x14ac:dyDescent="0.35">
      <c r="A773" s="2" t="s">
        <v>4847</v>
      </c>
      <c r="B773" s="5">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24"/>
        <v>21.509999999999998</v>
      </c>
      <c r="N773" t="str">
        <f>IF(orders!I773="Rob","Robusta",IF(I773="Exc","Excelsa",IF(I773="Ara","Arabica",IF(I773="Lib","Liberica"))))</f>
        <v>Robusta</v>
      </c>
      <c r="O773" t="str">
        <f t="shared" si="25"/>
        <v>Light</v>
      </c>
      <c r="P773" t="str">
        <f>_xlfn.XLOOKUP(Orders[[#This Row],[Customer ID]],customers!$A$2:$A$1001,customers!$I$2:$I$1001)</f>
        <v>No</v>
      </c>
    </row>
    <row r="774" spans="1:16" x14ac:dyDescent="0.35">
      <c r="A774" s="2" t="s">
        <v>4853</v>
      </c>
      <c r="B774" s="5">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24"/>
        <v>82.5</v>
      </c>
      <c r="N774" t="str">
        <f>IF(orders!I774="Rob","Robusta",IF(I774="Exc","Excelsa",IF(I774="Ara","Arabica",IF(I774="Lib","Liberica"))))</f>
        <v>Excelsa</v>
      </c>
      <c r="O774" t="str">
        <f t="shared" si="25"/>
        <v>Medium</v>
      </c>
      <c r="P774" t="str">
        <f>_xlfn.XLOOKUP(Orders[[#This Row],[Customer ID]],customers!$A$2:$A$1001,customers!$I$2:$I$1001)</f>
        <v>No</v>
      </c>
    </row>
    <row r="775" spans="1:16" x14ac:dyDescent="0.35">
      <c r="A775" s="2" t="s">
        <v>4858</v>
      </c>
      <c r="B775" s="5">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24"/>
        <v>8.73</v>
      </c>
      <c r="N775" t="str">
        <f>IF(orders!I775="Rob","Robusta",IF(I775="Exc","Excelsa",IF(I775="Ara","Arabica",IF(I775="Lib","Liberica"))))</f>
        <v>Liberica</v>
      </c>
      <c r="O775" t="str">
        <f t="shared" si="25"/>
        <v>Medium</v>
      </c>
      <c r="P775" t="str">
        <f>_xlfn.XLOOKUP(Orders[[#This Row],[Customer ID]],customers!$A$2:$A$1001,customers!$I$2:$I$1001)</f>
        <v>No</v>
      </c>
    </row>
    <row r="776" spans="1:16" x14ac:dyDescent="0.35">
      <c r="A776" s="2" t="s">
        <v>4864</v>
      </c>
      <c r="B776" s="5">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24"/>
        <v>19.899999999999999</v>
      </c>
      <c r="N776" t="str">
        <f>IF(orders!I776="Rob","Robusta",IF(I776="Exc","Excelsa",IF(I776="Ara","Arabica",IF(I776="Lib","Liberica"))))</f>
        <v>Robusta</v>
      </c>
      <c r="O776" t="str">
        <f t="shared" si="25"/>
        <v>Medium</v>
      </c>
      <c r="P776" t="str">
        <f>_xlfn.XLOOKUP(Orders[[#This Row],[Customer ID]],customers!$A$2:$A$1001,customers!$I$2:$I$1001)</f>
        <v>Yes</v>
      </c>
    </row>
    <row r="777" spans="1:16" x14ac:dyDescent="0.35">
      <c r="A777" s="2" t="s">
        <v>4869</v>
      </c>
      <c r="B777" s="5">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24"/>
        <v>17.82</v>
      </c>
      <c r="N777" t="str">
        <f>IF(orders!I777="Rob","Robusta",IF(I777="Exc","Excelsa",IF(I777="Ara","Arabica",IF(I777="Lib","Liberica"))))</f>
        <v>Excelsa</v>
      </c>
      <c r="O777" t="str">
        <f t="shared" si="25"/>
        <v>Light</v>
      </c>
      <c r="P777" t="str">
        <f>_xlfn.XLOOKUP(Orders[[#This Row],[Customer ID]],customers!$A$2:$A$1001,customers!$I$2:$I$1001)</f>
        <v>Yes</v>
      </c>
    </row>
    <row r="778" spans="1:16" x14ac:dyDescent="0.35">
      <c r="A778" s="2" t="s">
        <v>4875</v>
      </c>
      <c r="B778" s="5">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24"/>
        <v>20.25</v>
      </c>
      <c r="N778" t="str">
        <f>IF(orders!I778="Rob","Robusta",IF(I778="Exc","Excelsa",IF(I778="Ara","Arabica",IF(I778="Lib","Liberica"))))</f>
        <v>Arabica</v>
      </c>
      <c r="O778" t="str">
        <f t="shared" si="25"/>
        <v>Medium</v>
      </c>
      <c r="P778" t="str">
        <f>_xlfn.XLOOKUP(Orders[[#This Row],[Customer ID]],customers!$A$2:$A$1001,customers!$I$2:$I$1001)</f>
        <v>No</v>
      </c>
    </row>
    <row r="779" spans="1:16" x14ac:dyDescent="0.35">
      <c r="A779" s="2" t="s">
        <v>4881</v>
      </c>
      <c r="B779" s="5">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24"/>
        <v>59.569999999999993</v>
      </c>
      <c r="N779" t="str">
        <f>IF(orders!I779="Rob","Robusta",IF(I779="Exc","Excelsa",IF(I779="Ara","Arabica",IF(I779="Lib","Liberica"))))</f>
        <v>Arabica</v>
      </c>
      <c r="O779" t="str">
        <f t="shared" si="25"/>
        <v>Light</v>
      </c>
      <c r="P779" t="str">
        <f>_xlfn.XLOOKUP(Orders[[#This Row],[Customer ID]],customers!$A$2:$A$1001,customers!$I$2:$I$1001)</f>
        <v>No</v>
      </c>
    </row>
    <row r="780" spans="1:16" x14ac:dyDescent="0.35">
      <c r="A780" s="2" t="s">
        <v>4886</v>
      </c>
      <c r="B780" s="5">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24"/>
        <v>19.02</v>
      </c>
      <c r="N780" t="str">
        <f>IF(orders!I780="Rob","Robusta",IF(I780="Exc","Excelsa",IF(I780="Ara","Arabica",IF(I780="Lib","Liberica"))))</f>
        <v>Liberica</v>
      </c>
      <c r="O780" t="str">
        <f t="shared" si="25"/>
        <v>Light</v>
      </c>
      <c r="P780" t="str">
        <f>_xlfn.XLOOKUP(Orders[[#This Row],[Customer ID]],customers!$A$2:$A$1001,customers!$I$2:$I$1001)</f>
        <v>Yes</v>
      </c>
    </row>
    <row r="781" spans="1:16" x14ac:dyDescent="0.35">
      <c r="A781" s="2" t="s">
        <v>4892</v>
      </c>
      <c r="B781" s="5">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24"/>
        <v>77.699999999999989</v>
      </c>
      <c r="N781" t="str">
        <f>IF(orders!I781="Rob","Robusta",IF(I781="Exc","Excelsa",IF(I781="Ara","Arabica",IF(I781="Lib","Liberica"))))</f>
        <v>Liberica</v>
      </c>
      <c r="O781" t="str">
        <f t="shared" si="25"/>
        <v>Dark</v>
      </c>
      <c r="P781" t="str">
        <f>_xlfn.XLOOKUP(Orders[[#This Row],[Customer ID]],customers!$A$2:$A$1001,customers!$I$2:$I$1001)</f>
        <v>Yes</v>
      </c>
    </row>
    <row r="782" spans="1:16" x14ac:dyDescent="0.35">
      <c r="A782" s="2" t="s">
        <v>4898</v>
      </c>
      <c r="B782" s="5">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24"/>
        <v>41.25</v>
      </c>
      <c r="N782" t="str">
        <f>IF(orders!I782="Rob","Robusta",IF(I782="Exc","Excelsa",IF(I782="Ara","Arabica",IF(I782="Lib","Liberica"))))</f>
        <v>Excelsa</v>
      </c>
      <c r="O782" t="str">
        <f t="shared" si="25"/>
        <v>Medium</v>
      </c>
      <c r="P782" t="str">
        <f>_xlfn.XLOOKUP(Orders[[#This Row],[Customer ID]],customers!$A$2:$A$1001,customers!$I$2:$I$1001)</f>
        <v>No</v>
      </c>
    </row>
    <row r="783" spans="1:16" x14ac:dyDescent="0.35">
      <c r="A783" s="2" t="s">
        <v>4903</v>
      </c>
      <c r="B783" s="5">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24"/>
        <v>145.82</v>
      </c>
      <c r="N783" t="str">
        <f>IF(orders!I783="Rob","Robusta",IF(I783="Exc","Excelsa",IF(I783="Ara","Arabica",IF(I783="Lib","Liberica"))))</f>
        <v>Liberica</v>
      </c>
      <c r="O783" t="str">
        <f t="shared" si="25"/>
        <v>Light</v>
      </c>
      <c r="P783" t="str">
        <f>_xlfn.XLOOKUP(Orders[[#This Row],[Customer ID]],customers!$A$2:$A$1001,customers!$I$2:$I$1001)</f>
        <v>No</v>
      </c>
    </row>
    <row r="784" spans="1:16" x14ac:dyDescent="0.35">
      <c r="A784" s="2" t="s">
        <v>4909</v>
      </c>
      <c r="B784" s="5">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24"/>
        <v>26.73</v>
      </c>
      <c r="N784" t="str">
        <f>IF(orders!I784="Rob","Robusta",IF(I784="Exc","Excelsa",IF(I784="Ara","Arabica",IF(I784="Lib","Liberica"))))</f>
        <v>Excelsa</v>
      </c>
      <c r="O784" t="str">
        <f t="shared" si="25"/>
        <v>Light</v>
      </c>
      <c r="P784" t="str">
        <f>_xlfn.XLOOKUP(Orders[[#This Row],[Customer ID]],customers!$A$2:$A$1001,customers!$I$2:$I$1001)</f>
        <v>No</v>
      </c>
    </row>
    <row r="785" spans="1:16" x14ac:dyDescent="0.35">
      <c r="A785" s="2" t="s">
        <v>4915</v>
      </c>
      <c r="B785" s="5">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24"/>
        <v>43.650000000000006</v>
      </c>
      <c r="N785" t="str">
        <f>IF(orders!I785="Rob","Robusta",IF(I785="Exc","Excelsa",IF(I785="Ara","Arabica",IF(I785="Lib","Liberica"))))</f>
        <v>Liberica</v>
      </c>
      <c r="O785" t="str">
        <f t="shared" si="25"/>
        <v>Medium</v>
      </c>
      <c r="P785" t="str">
        <f>_xlfn.XLOOKUP(Orders[[#This Row],[Customer ID]],customers!$A$2:$A$1001,customers!$I$2:$I$1001)</f>
        <v>Yes</v>
      </c>
    </row>
    <row r="786" spans="1:16" x14ac:dyDescent="0.35">
      <c r="A786" s="2" t="s">
        <v>4921</v>
      </c>
      <c r="B786" s="5">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24"/>
        <v>31.7</v>
      </c>
      <c r="N786" t="str">
        <f>IF(orders!I786="Rob","Robusta",IF(I786="Exc","Excelsa",IF(I786="Ara","Arabica",IF(I786="Lib","Liberica"))))</f>
        <v>Liberica</v>
      </c>
      <c r="O786" t="str">
        <f t="shared" si="25"/>
        <v>Light</v>
      </c>
      <c r="P786" t="str">
        <f>_xlfn.XLOOKUP(Orders[[#This Row],[Customer ID]],customers!$A$2:$A$1001,customers!$I$2:$I$1001)</f>
        <v>No</v>
      </c>
    </row>
    <row r="787" spans="1:16" x14ac:dyDescent="0.35">
      <c r="A787" s="2" t="s">
        <v>4926</v>
      </c>
      <c r="B787" s="5">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24"/>
        <v>22.884999999999998</v>
      </c>
      <c r="N787" t="str">
        <f>IF(orders!I787="Rob","Robusta",IF(I787="Exc","Excelsa",IF(I787="Ara","Arabica",IF(I787="Lib","Liberica"))))</f>
        <v>Arabica</v>
      </c>
      <c r="O787" t="str">
        <f t="shared" si="25"/>
        <v>Dark</v>
      </c>
      <c r="P787" t="str">
        <f>_xlfn.XLOOKUP(Orders[[#This Row],[Customer ID]],customers!$A$2:$A$1001,customers!$I$2:$I$1001)</f>
        <v>No</v>
      </c>
    </row>
    <row r="788" spans="1:16" x14ac:dyDescent="0.35">
      <c r="A788" s="2" t="s">
        <v>4932</v>
      </c>
      <c r="B788" s="5">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24"/>
        <v>27.945</v>
      </c>
      <c r="N788" t="str">
        <f>IF(orders!I788="Rob","Robusta",IF(I788="Exc","Excelsa",IF(I788="Ara","Arabica",IF(I788="Lib","Liberica"))))</f>
        <v>Excelsa</v>
      </c>
      <c r="O788" t="str">
        <f t="shared" si="25"/>
        <v>Dark</v>
      </c>
      <c r="P788" t="str">
        <f>_xlfn.XLOOKUP(Orders[[#This Row],[Customer ID]],customers!$A$2:$A$1001,customers!$I$2:$I$1001)</f>
        <v>Yes</v>
      </c>
    </row>
    <row r="789" spans="1:16" x14ac:dyDescent="0.35">
      <c r="A789" s="2" t="s">
        <v>4938</v>
      </c>
      <c r="B789" s="5">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24"/>
        <v>82.5</v>
      </c>
      <c r="N789" t="str">
        <f>IF(orders!I789="Rob","Robusta",IF(I789="Exc","Excelsa",IF(I789="Ara","Arabica",IF(I789="Lib","Liberica"))))</f>
        <v>Excelsa</v>
      </c>
      <c r="O789" t="str">
        <f t="shared" si="25"/>
        <v>Medium</v>
      </c>
      <c r="P789" t="str">
        <f>_xlfn.XLOOKUP(Orders[[#This Row],[Customer ID]],customers!$A$2:$A$1001,customers!$I$2:$I$1001)</f>
        <v>Yes</v>
      </c>
    </row>
    <row r="790" spans="1:16" x14ac:dyDescent="0.35">
      <c r="A790" s="2" t="s">
        <v>4943</v>
      </c>
      <c r="B790" s="5">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24"/>
        <v>45.769999999999996</v>
      </c>
      <c r="N790" t="str">
        <f>IF(orders!I790="Rob","Robusta",IF(I790="Exc","Excelsa",IF(I790="Ara","Arabica",IF(I790="Lib","Liberica"))))</f>
        <v>Robusta</v>
      </c>
      <c r="O790" t="str">
        <f t="shared" si="25"/>
        <v>Medium</v>
      </c>
      <c r="P790" t="str">
        <f>_xlfn.XLOOKUP(Orders[[#This Row],[Customer ID]],customers!$A$2:$A$1001,customers!$I$2:$I$1001)</f>
        <v>Yes</v>
      </c>
    </row>
    <row r="791" spans="1:16" x14ac:dyDescent="0.35">
      <c r="A791" s="2" t="s">
        <v>4949</v>
      </c>
      <c r="B791" s="5">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24"/>
        <v>77.699999999999989</v>
      </c>
      <c r="N791" t="str">
        <f>IF(orders!I791="Rob","Robusta",IF(I791="Exc","Excelsa",IF(I791="Ara","Arabica",IF(I791="Lib","Liberica"))))</f>
        <v>Arabica</v>
      </c>
      <c r="O791" t="str">
        <f t="shared" si="25"/>
        <v>Light</v>
      </c>
      <c r="P791" t="str">
        <f>_xlfn.XLOOKUP(Orders[[#This Row],[Customer ID]],customers!$A$2:$A$1001,customers!$I$2:$I$1001)</f>
        <v>No</v>
      </c>
    </row>
    <row r="792" spans="1:16" x14ac:dyDescent="0.35">
      <c r="A792" s="2" t="s">
        <v>4955</v>
      </c>
      <c r="B792" s="5">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24"/>
        <v>23.31</v>
      </c>
      <c r="N792" t="str">
        <f>IF(orders!I792="Rob","Robusta",IF(I792="Exc","Excelsa",IF(I792="Ara","Arabica",IF(I792="Lib","Liberica"))))</f>
        <v>Arabica</v>
      </c>
      <c r="O792" t="str">
        <f t="shared" si="25"/>
        <v>Light</v>
      </c>
      <c r="P792" t="str">
        <f>_xlfn.XLOOKUP(Orders[[#This Row],[Customer ID]],customers!$A$2:$A$1001,customers!$I$2:$I$1001)</f>
        <v>No</v>
      </c>
    </row>
    <row r="793" spans="1:16" x14ac:dyDescent="0.35">
      <c r="A793" s="2" t="s">
        <v>4961</v>
      </c>
      <c r="B793" s="5">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24"/>
        <v>23.774999999999999</v>
      </c>
      <c r="N793" t="str">
        <f>IF(orders!I793="Rob","Robusta",IF(I793="Exc","Excelsa",IF(I793="Ara","Arabica",IF(I793="Lib","Liberica"))))</f>
        <v>Liberica</v>
      </c>
      <c r="O793" t="str">
        <f t="shared" si="25"/>
        <v>Light</v>
      </c>
      <c r="P793" t="str">
        <f>_xlfn.XLOOKUP(Orders[[#This Row],[Customer ID]],customers!$A$2:$A$1001,customers!$I$2:$I$1001)</f>
        <v>Yes</v>
      </c>
    </row>
    <row r="794" spans="1:16" x14ac:dyDescent="0.35">
      <c r="A794" s="2" t="s">
        <v>4967</v>
      </c>
      <c r="B794" s="5">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24"/>
        <v>52.38</v>
      </c>
      <c r="N794" t="str">
        <f>IF(orders!I794="Rob","Robusta",IF(I794="Exc","Excelsa",IF(I794="Ara","Arabica",IF(I794="Lib","Liberica"))))</f>
        <v>Liberica</v>
      </c>
      <c r="O794" t="str">
        <f t="shared" si="25"/>
        <v>Medium</v>
      </c>
      <c r="P794" t="str">
        <f>_xlfn.XLOOKUP(Orders[[#This Row],[Customer ID]],customers!$A$2:$A$1001,customers!$I$2:$I$1001)</f>
        <v>Yes</v>
      </c>
    </row>
    <row r="795" spans="1:16" x14ac:dyDescent="0.35">
      <c r="A795" s="2" t="s">
        <v>4973</v>
      </c>
      <c r="B795" s="5">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24"/>
        <v>17.924999999999997</v>
      </c>
      <c r="N795" t="str">
        <f>IF(orders!I795="Rob","Robusta",IF(I795="Exc","Excelsa",IF(I795="Ara","Arabica",IF(I795="Lib","Liberica"))))</f>
        <v>Robusta</v>
      </c>
      <c r="O795" t="str">
        <f t="shared" si="25"/>
        <v>Light</v>
      </c>
      <c r="P795" t="str">
        <f>_xlfn.XLOOKUP(Orders[[#This Row],[Customer ID]],customers!$A$2:$A$1001,customers!$I$2:$I$1001)</f>
        <v>No</v>
      </c>
    </row>
    <row r="796" spans="1:16" x14ac:dyDescent="0.35">
      <c r="A796" s="2" t="s">
        <v>4979</v>
      </c>
      <c r="B796" s="5">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24"/>
        <v>148.92499999999998</v>
      </c>
      <c r="N796" t="str">
        <f>IF(orders!I796="Rob","Robusta",IF(I796="Exc","Excelsa",IF(I796="Ara","Arabica",IF(I796="Lib","Liberica"))))</f>
        <v>Arabica</v>
      </c>
      <c r="O796" t="str">
        <f t="shared" si="25"/>
        <v>Light</v>
      </c>
      <c r="P796" t="str">
        <f>_xlfn.XLOOKUP(Orders[[#This Row],[Customer ID]],customers!$A$2:$A$1001,customers!$I$2:$I$1001)</f>
        <v>No</v>
      </c>
    </row>
    <row r="797" spans="1:16" x14ac:dyDescent="0.35">
      <c r="A797" s="2" t="s">
        <v>4985</v>
      </c>
      <c r="B797" s="5">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24"/>
        <v>28.679999999999996</v>
      </c>
      <c r="N797" t="str">
        <f>IF(orders!I797="Rob","Robusta",IF(I797="Exc","Excelsa",IF(I797="Ara","Arabica",IF(I797="Lib","Liberica"))))</f>
        <v>Robusta</v>
      </c>
      <c r="O797" t="str">
        <f t="shared" si="25"/>
        <v>Light</v>
      </c>
      <c r="P797" t="str">
        <f>_xlfn.XLOOKUP(Orders[[#This Row],[Customer ID]],customers!$A$2:$A$1001,customers!$I$2:$I$1001)</f>
        <v>No</v>
      </c>
    </row>
    <row r="798" spans="1:16" x14ac:dyDescent="0.35">
      <c r="A798" s="2" t="s">
        <v>4991</v>
      </c>
      <c r="B798" s="5">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24"/>
        <v>9.51</v>
      </c>
      <c r="N798" t="str">
        <f>IF(orders!I798="Rob","Robusta",IF(I798="Exc","Excelsa",IF(I798="Ara","Arabica",IF(I798="Lib","Liberica"))))</f>
        <v>Liberica</v>
      </c>
      <c r="O798" t="str">
        <f t="shared" si="25"/>
        <v>Light</v>
      </c>
      <c r="P798" t="str">
        <f>_xlfn.XLOOKUP(Orders[[#This Row],[Customer ID]],customers!$A$2:$A$1001,customers!$I$2:$I$1001)</f>
        <v>No</v>
      </c>
    </row>
    <row r="799" spans="1:16" x14ac:dyDescent="0.35">
      <c r="A799" s="2" t="s">
        <v>4996</v>
      </c>
      <c r="B799" s="5">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24"/>
        <v>31.08</v>
      </c>
      <c r="N799" t="str">
        <f>IF(orders!I799="Rob","Robusta",IF(I799="Exc","Excelsa",IF(I799="Ara","Arabica",IF(I799="Lib","Liberica"))))</f>
        <v>Arabica</v>
      </c>
      <c r="O799" t="str">
        <f t="shared" si="25"/>
        <v>Light</v>
      </c>
      <c r="P799" t="str">
        <f>_xlfn.XLOOKUP(Orders[[#This Row],[Customer ID]],customers!$A$2:$A$1001,customers!$I$2:$I$1001)</f>
        <v>No</v>
      </c>
    </row>
    <row r="800" spans="1:16" x14ac:dyDescent="0.35">
      <c r="A800" s="2" t="s">
        <v>5002</v>
      </c>
      <c r="B800" s="5">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24"/>
        <v>8.0549999999999997</v>
      </c>
      <c r="N800" t="str">
        <f>IF(orders!I800="Rob","Robusta",IF(I800="Exc","Excelsa",IF(I800="Ara","Arabica",IF(I800="Lib","Liberica"))))</f>
        <v>Robusta</v>
      </c>
      <c r="O800" t="str">
        <f t="shared" si="25"/>
        <v>Dark</v>
      </c>
      <c r="P800" t="str">
        <f>_xlfn.XLOOKUP(Orders[[#This Row],[Customer ID]],customers!$A$2:$A$1001,customers!$I$2:$I$1001)</f>
        <v>Yes</v>
      </c>
    </row>
    <row r="801" spans="1:16" x14ac:dyDescent="0.35">
      <c r="A801" s="2" t="s">
        <v>5008</v>
      </c>
      <c r="B801" s="5">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24"/>
        <v>36.450000000000003</v>
      </c>
      <c r="N801" t="str">
        <f>IF(orders!I801="Rob","Robusta",IF(I801="Exc","Excelsa",IF(I801="Ara","Arabica",IF(I801="Lib","Liberica"))))</f>
        <v>Excelsa</v>
      </c>
      <c r="O801" t="str">
        <f t="shared" si="25"/>
        <v>Dark</v>
      </c>
      <c r="P801" t="str">
        <f>_xlfn.XLOOKUP(Orders[[#This Row],[Customer ID]],customers!$A$2:$A$1001,customers!$I$2:$I$1001)</f>
        <v>Yes</v>
      </c>
    </row>
    <row r="802" spans="1:16" x14ac:dyDescent="0.35">
      <c r="A802" s="2" t="s">
        <v>5012</v>
      </c>
      <c r="B802" s="5">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24"/>
        <v>16.11</v>
      </c>
      <c r="N802" t="str">
        <f>IF(orders!I802="Rob","Robusta",IF(I802="Exc","Excelsa",IF(I802="Ara","Arabica",IF(I802="Lib","Liberica"))))</f>
        <v>Robusta</v>
      </c>
      <c r="O802" t="str">
        <f t="shared" si="25"/>
        <v>Dark</v>
      </c>
      <c r="P802" t="str">
        <f>_xlfn.XLOOKUP(Orders[[#This Row],[Customer ID]],customers!$A$2:$A$1001,customers!$I$2:$I$1001)</f>
        <v>No</v>
      </c>
    </row>
    <row r="803" spans="1:16" x14ac:dyDescent="0.35">
      <c r="A803" s="2" t="s">
        <v>5018</v>
      </c>
      <c r="B803" s="5">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24"/>
        <v>41.169999999999995</v>
      </c>
      <c r="N803" t="str">
        <f>IF(orders!I803="Rob","Robusta",IF(I803="Exc","Excelsa",IF(I803="Ara","Arabica",IF(I803="Lib","Liberica"))))</f>
        <v>Robusta</v>
      </c>
      <c r="O803" t="str">
        <f t="shared" si="25"/>
        <v>Dark</v>
      </c>
      <c r="P803" t="str">
        <f>_xlfn.XLOOKUP(Orders[[#This Row],[Customer ID]],customers!$A$2:$A$1001,customers!$I$2:$I$1001)</f>
        <v>Yes</v>
      </c>
    </row>
    <row r="804" spans="1:16" x14ac:dyDescent="0.35">
      <c r="A804" s="2" t="s">
        <v>5024</v>
      </c>
      <c r="B804" s="5">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24"/>
        <v>10.739999999999998</v>
      </c>
      <c r="N804" t="str">
        <f>IF(orders!I804="Rob","Robusta",IF(I804="Exc","Excelsa",IF(I804="Ara","Arabica",IF(I804="Lib","Liberica"))))</f>
        <v>Robusta</v>
      </c>
      <c r="O804" t="str">
        <f t="shared" si="25"/>
        <v>Dark</v>
      </c>
      <c r="P804" t="str">
        <f>_xlfn.XLOOKUP(Orders[[#This Row],[Customer ID]],customers!$A$2:$A$1001,customers!$I$2:$I$1001)</f>
        <v>No</v>
      </c>
    </row>
    <row r="805" spans="1:16" x14ac:dyDescent="0.35">
      <c r="A805" s="2" t="s">
        <v>5030</v>
      </c>
      <c r="B805" s="5">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24"/>
        <v>126.49999999999999</v>
      </c>
      <c r="N805" t="str">
        <f>IF(orders!I805="Rob","Robusta",IF(I805="Exc","Excelsa",IF(I805="Ara","Arabica",IF(I805="Lib","Liberica"))))</f>
        <v>Excelsa</v>
      </c>
      <c r="O805" t="str">
        <f t="shared" si="25"/>
        <v>Medium</v>
      </c>
      <c r="P805" t="str">
        <f>_xlfn.XLOOKUP(Orders[[#This Row],[Customer ID]],customers!$A$2:$A$1001,customers!$I$2:$I$1001)</f>
        <v>No</v>
      </c>
    </row>
    <row r="806" spans="1:16" x14ac:dyDescent="0.35">
      <c r="A806" s="2" t="s">
        <v>5035</v>
      </c>
      <c r="B806" s="5">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24"/>
        <v>23.9</v>
      </c>
      <c r="N806" t="str">
        <f>IF(orders!I806="Rob","Robusta",IF(I806="Exc","Excelsa",IF(I806="Ara","Arabica",IF(I806="Lib","Liberica"))))</f>
        <v>Robusta</v>
      </c>
      <c r="O806" t="str">
        <f t="shared" si="25"/>
        <v>Light</v>
      </c>
      <c r="P806" t="str">
        <f>_xlfn.XLOOKUP(Orders[[#This Row],[Customer ID]],customers!$A$2:$A$1001,customers!$I$2:$I$1001)</f>
        <v>No</v>
      </c>
    </row>
    <row r="807" spans="1:16" x14ac:dyDescent="0.35">
      <c r="A807" s="2" t="s">
        <v>5040</v>
      </c>
      <c r="B807" s="5">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24"/>
        <v>5.97</v>
      </c>
      <c r="N807" t="str">
        <f>IF(orders!I807="Rob","Robusta",IF(I807="Exc","Excelsa",IF(I807="Ara","Arabica",IF(I807="Lib","Liberica"))))</f>
        <v>Robusta</v>
      </c>
      <c r="O807" t="str">
        <f t="shared" si="25"/>
        <v>Medium</v>
      </c>
      <c r="P807" t="str">
        <f>_xlfn.XLOOKUP(Orders[[#This Row],[Customer ID]],customers!$A$2:$A$1001,customers!$I$2:$I$1001)</f>
        <v>No</v>
      </c>
    </row>
    <row r="808" spans="1:16" x14ac:dyDescent="0.35">
      <c r="A808" s="2" t="s">
        <v>5046</v>
      </c>
      <c r="B808" s="5">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24"/>
        <v>7.77</v>
      </c>
      <c r="N808" t="str">
        <f>IF(orders!I808="Rob","Robusta",IF(I808="Exc","Excelsa",IF(I808="Ara","Arabica",IF(I808="Lib","Liberica"))))</f>
        <v>Liberica</v>
      </c>
      <c r="O808" t="str">
        <f t="shared" si="25"/>
        <v>Dark</v>
      </c>
      <c r="P808" t="str">
        <f>_xlfn.XLOOKUP(Orders[[#This Row],[Customer ID]],customers!$A$2:$A$1001,customers!$I$2:$I$1001)</f>
        <v>Yes</v>
      </c>
    </row>
    <row r="809" spans="1:16" x14ac:dyDescent="0.35">
      <c r="A809" s="2" t="s">
        <v>5050</v>
      </c>
      <c r="B809" s="5">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24"/>
        <v>23.31</v>
      </c>
      <c r="N809" t="str">
        <f>IF(orders!I809="Rob","Robusta",IF(I809="Exc","Excelsa",IF(I809="Ara","Arabica",IF(I809="Lib","Liberica"))))</f>
        <v>Liberica</v>
      </c>
      <c r="O809" t="str">
        <f t="shared" si="25"/>
        <v>Dark</v>
      </c>
      <c r="P809" t="str">
        <f>_xlfn.XLOOKUP(Orders[[#This Row],[Customer ID]],customers!$A$2:$A$1001,customers!$I$2:$I$1001)</f>
        <v>No</v>
      </c>
    </row>
    <row r="810" spans="1:16" x14ac:dyDescent="0.35">
      <c r="A810" s="2" t="s">
        <v>5056</v>
      </c>
      <c r="B810" s="5">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24"/>
        <v>137.42499999999998</v>
      </c>
      <c r="N810" t="str">
        <f>IF(orders!I810="Rob","Robusta",IF(I810="Exc","Excelsa",IF(I810="Ara","Arabica",IF(I810="Lib","Liberica"))))</f>
        <v>Robusta</v>
      </c>
      <c r="O810" t="str">
        <f t="shared" si="25"/>
        <v>Light</v>
      </c>
      <c r="P810" t="str">
        <f>_xlfn.XLOOKUP(Orders[[#This Row],[Customer ID]],customers!$A$2:$A$1001,customers!$I$2:$I$1001)</f>
        <v>No</v>
      </c>
    </row>
    <row r="811" spans="1:16" x14ac:dyDescent="0.35">
      <c r="A811" s="2" t="s">
        <v>5062</v>
      </c>
      <c r="B811" s="5">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24"/>
        <v>8.0549999999999997</v>
      </c>
      <c r="N811" t="str">
        <f>IF(orders!I811="Rob","Robusta",IF(I811="Exc","Excelsa",IF(I811="Ara","Arabica",IF(I811="Lib","Liberica"))))</f>
        <v>Robusta</v>
      </c>
      <c r="O811" t="str">
        <f t="shared" si="25"/>
        <v>Dark</v>
      </c>
      <c r="P811" t="str">
        <f>_xlfn.XLOOKUP(Orders[[#This Row],[Customer ID]],customers!$A$2:$A$1001,customers!$I$2:$I$1001)</f>
        <v>Yes</v>
      </c>
    </row>
    <row r="812" spans="1:16" x14ac:dyDescent="0.35">
      <c r="A812" s="2" t="s">
        <v>5067</v>
      </c>
      <c r="B812" s="5">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24"/>
        <v>28.53</v>
      </c>
      <c r="N812" t="str">
        <f>IF(orders!I812="Rob","Robusta",IF(I812="Exc","Excelsa",IF(I812="Ara","Arabica",IF(I812="Lib","Liberica"))))</f>
        <v>Liberica</v>
      </c>
      <c r="O812" t="str">
        <f t="shared" si="25"/>
        <v>Light</v>
      </c>
      <c r="P812" t="str">
        <f>_xlfn.XLOOKUP(Orders[[#This Row],[Customer ID]],customers!$A$2:$A$1001,customers!$I$2:$I$1001)</f>
        <v>No</v>
      </c>
    </row>
    <row r="813" spans="1:16" x14ac:dyDescent="0.35">
      <c r="A813" s="2" t="s">
        <v>5073</v>
      </c>
      <c r="B813" s="5">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24"/>
        <v>67.5</v>
      </c>
      <c r="N813" t="str">
        <f>IF(orders!I813="Rob","Robusta",IF(I813="Exc","Excelsa",IF(I813="Ara","Arabica",IF(I813="Lib","Liberica"))))</f>
        <v>Arabica</v>
      </c>
      <c r="O813" t="str">
        <f t="shared" si="25"/>
        <v>Medium</v>
      </c>
      <c r="P813" t="str">
        <f>_xlfn.XLOOKUP(Orders[[#This Row],[Customer ID]],customers!$A$2:$A$1001,customers!$I$2:$I$1001)</f>
        <v>Yes</v>
      </c>
    </row>
    <row r="814" spans="1:16" x14ac:dyDescent="0.35">
      <c r="A814" s="2" t="s">
        <v>5073</v>
      </c>
      <c r="B814" s="5">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24"/>
        <v>178.70999999999998</v>
      </c>
      <c r="N814" t="str">
        <f>IF(orders!I814="Rob","Robusta",IF(I814="Exc","Excelsa",IF(I814="Ara","Arabica",IF(I814="Lib","Liberica"))))</f>
        <v>Liberica</v>
      </c>
      <c r="O814" t="str">
        <f t="shared" si="25"/>
        <v>Dark</v>
      </c>
      <c r="P814" t="str">
        <f>_xlfn.XLOOKUP(Orders[[#This Row],[Customer ID]],customers!$A$2:$A$1001,customers!$I$2:$I$1001)</f>
        <v>Yes</v>
      </c>
    </row>
    <row r="815" spans="1:16" x14ac:dyDescent="0.35">
      <c r="A815" s="2" t="s">
        <v>5084</v>
      </c>
      <c r="B815" s="5">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24"/>
        <v>31.624999999999996</v>
      </c>
      <c r="N815" t="str">
        <f>IF(orders!I815="Rob","Robusta",IF(I815="Exc","Excelsa",IF(I815="Ara","Arabica",IF(I815="Lib","Liberica"))))</f>
        <v>Excelsa</v>
      </c>
      <c r="O815" t="str">
        <f t="shared" si="25"/>
        <v>Medium</v>
      </c>
      <c r="P815" t="str">
        <f>_xlfn.XLOOKUP(Orders[[#This Row],[Customer ID]],customers!$A$2:$A$1001,customers!$I$2:$I$1001)</f>
        <v>Yes</v>
      </c>
    </row>
    <row r="816" spans="1:16" x14ac:dyDescent="0.35">
      <c r="A816" s="2" t="s">
        <v>5090</v>
      </c>
      <c r="B816" s="5">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24"/>
        <v>8.91</v>
      </c>
      <c r="N816" t="str">
        <f>IF(orders!I816="Rob","Robusta",IF(I816="Exc","Excelsa",IF(I816="Ara","Arabica",IF(I816="Lib","Liberica"))))</f>
        <v>Excelsa</v>
      </c>
      <c r="O816" t="str">
        <f t="shared" si="25"/>
        <v>Light</v>
      </c>
      <c r="P816" t="str">
        <f>_xlfn.XLOOKUP(Orders[[#This Row],[Customer ID]],customers!$A$2:$A$1001,customers!$I$2:$I$1001)</f>
        <v>No</v>
      </c>
    </row>
    <row r="817" spans="1:16" x14ac:dyDescent="0.35">
      <c r="A817" s="2" t="s">
        <v>5096</v>
      </c>
      <c r="B817" s="5">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24"/>
        <v>35.82</v>
      </c>
      <c r="N817" t="str">
        <f>IF(orders!I817="Rob","Robusta",IF(I817="Exc","Excelsa",IF(I817="Ara","Arabica",IF(I817="Lib","Liberica"))))</f>
        <v>Robusta</v>
      </c>
      <c r="O817" t="str">
        <f t="shared" si="25"/>
        <v>Medium</v>
      </c>
      <c r="P817" t="str">
        <f>_xlfn.XLOOKUP(Orders[[#This Row],[Customer ID]],customers!$A$2:$A$1001,customers!$I$2:$I$1001)</f>
        <v>No</v>
      </c>
    </row>
    <row r="818" spans="1:16" x14ac:dyDescent="0.35">
      <c r="A818" s="2" t="s">
        <v>5102</v>
      </c>
      <c r="B818" s="5">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24"/>
        <v>38.04</v>
      </c>
      <c r="N818" t="str">
        <f>IF(orders!I818="Rob","Robusta",IF(I818="Exc","Excelsa",IF(I818="Ara","Arabica",IF(I818="Lib","Liberica"))))</f>
        <v>Liberica</v>
      </c>
      <c r="O818" t="str">
        <f t="shared" si="25"/>
        <v>Light</v>
      </c>
      <c r="P818" t="str">
        <f>_xlfn.XLOOKUP(Orders[[#This Row],[Customer ID]],customers!$A$2:$A$1001,customers!$I$2:$I$1001)</f>
        <v>No</v>
      </c>
    </row>
    <row r="819" spans="1:16" x14ac:dyDescent="0.35">
      <c r="A819" s="2" t="s">
        <v>5107</v>
      </c>
      <c r="B819" s="5">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24"/>
        <v>15.54</v>
      </c>
      <c r="N819" t="str">
        <f>IF(orders!I819="Rob","Robusta",IF(I819="Exc","Excelsa",IF(I819="Ara","Arabica",IF(I819="Lib","Liberica"))))</f>
        <v>Liberica</v>
      </c>
      <c r="O819" t="str">
        <f t="shared" si="25"/>
        <v>Dark</v>
      </c>
      <c r="P819" t="str">
        <f>_xlfn.XLOOKUP(Orders[[#This Row],[Customer ID]],customers!$A$2:$A$1001,customers!$I$2:$I$1001)</f>
        <v>No</v>
      </c>
    </row>
    <row r="820" spans="1:16" x14ac:dyDescent="0.35">
      <c r="A820" s="2" t="s">
        <v>5112</v>
      </c>
      <c r="B820" s="5">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24"/>
        <v>79.25</v>
      </c>
      <c r="N820" t="str">
        <f>IF(orders!I820="Rob","Robusta",IF(I820="Exc","Excelsa",IF(I820="Ara","Arabica",IF(I820="Lib","Liberica"))))</f>
        <v>Liberica</v>
      </c>
      <c r="O820" t="str">
        <f t="shared" si="25"/>
        <v>Light</v>
      </c>
      <c r="P820" t="str">
        <f>_xlfn.XLOOKUP(Orders[[#This Row],[Customer ID]],customers!$A$2:$A$1001,customers!$I$2:$I$1001)</f>
        <v>No</v>
      </c>
    </row>
    <row r="821" spans="1:16" x14ac:dyDescent="0.35">
      <c r="A821" s="2" t="s">
        <v>5117</v>
      </c>
      <c r="B821" s="5">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24"/>
        <v>4.7549999999999999</v>
      </c>
      <c r="N821" t="str">
        <f>IF(orders!I821="Rob","Robusta",IF(I821="Exc","Excelsa",IF(I821="Ara","Arabica",IF(I821="Lib","Liberica"))))</f>
        <v>Liberica</v>
      </c>
      <c r="O821" t="str">
        <f t="shared" si="25"/>
        <v>Light</v>
      </c>
      <c r="P821" t="str">
        <f>_xlfn.XLOOKUP(Orders[[#This Row],[Customer ID]],customers!$A$2:$A$1001,customers!$I$2:$I$1001)</f>
        <v>Yes</v>
      </c>
    </row>
    <row r="822" spans="1:16" x14ac:dyDescent="0.35">
      <c r="A822" s="2" t="s">
        <v>5123</v>
      </c>
      <c r="B822" s="5">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24"/>
        <v>55</v>
      </c>
      <c r="N822" t="str">
        <f>IF(orders!I822="Rob","Robusta",IF(I822="Exc","Excelsa",IF(I822="Ara","Arabica",IF(I822="Lib","Liberica"))))</f>
        <v>Excelsa</v>
      </c>
      <c r="O822" t="str">
        <f t="shared" si="25"/>
        <v>Medium</v>
      </c>
      <c r="P822" t="str">
        <f>_xlfn.XLOOKUP(Orders[[#This Row],[Customer ID]],customers!$A$2:$A$1001,customers!$I$2:$I$1001)</f>
        <v>Yes</v>
      </c>
    </row>
    <row r="823" spans="1:16" x14ac:dyDescent="0.35">
      <c r="A823" s="2" t="s">
        <v>5129</v>
      </c>
      <c r="B823" s="5">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24"/>
        <v>26.849999999999994</v>
      </c>
      <c r="N823" t="str">
        <f>IF(orders!I823="Rob","Robusta",IF(I823="Exc","Excelsa",IF(I823="Ara","Arabica",IF(I823="Lib","Liberica"))))</f>
        <v>Robusta</v>
      </c>
      <c r="O823" t="str">
        <f t="shared" si="25"/>
        <v>Dark</v>
      </c>
      <c r="P823" t="str">
        <f>_xlfn.XLOOKUP(Orders[[#This Row],[Customer ID]],customers!$A$2:$A$1001,customers!$I$2:$I$1001)</f>
        <v>No</v>
      </c>
    </row>
    <row r="824" spans="1:16" x14ac:dyDescent="0.35">
      <c r="A824" s="2" t="s">
        <v>5135</v>
      </c>
      <c r="B824" s="5">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24"/>
        <v>136.61999999999998</v>
      </c>
      <c r="N824" t="str">
        <f>IF(orders!I824="Rob","Robusta",IF(I824="Exc","Excelsa",IF(I824="Ara","Arabica",IF(I824="Lib","Liberica"))))</f>
        <v>Excelsa</v>
      </c>
      <c r="O824" t="str">
        <f t="shared" si="25"/>
        <v>Light</v>
      </c>
      <c r="P824" t="str">
        <f>_xlfn.XLOOKUP(Orders[[#This Row],[Customer ID]],customers!$A$2:$A$1001,customers!$I$2:$I$1001)</f>
        <v>No</v>
      </c>
    </row>
    <row r="825" spans="1:16" x14ac:dyDescent="0.35">
      <c r="A825" s="2" t="s">
        <v>5141</v>
      </c>
      <c r="B825" s="5">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24"/>
        <v>47.55</v>
      </c>
      <c r="N825" t="str">
        <f>IF(orders!I825="Rob","Robusta",IF(I825="Exc","Excelsa",IF(I825="Ara","Arabica",IF(I825="Lib","Liberica"))))</f>
        <v>Liberica</v>
      </c>
      <c r="O825" t="str">
        <f t="shared" si="25"/>
        <v>Light</v>
      </c>
      <c r="P825" t="str">
        <f>_xlfn.XLOOKUP(Orders[[#This Row],[Customer ID]],customers!$A$2:$A$1001,customers!$I$2:$I$1001)</f>
        <v>Yes</v>
      </c>
    </row>
    <row r="826" spans="1:16" x14ac:dyDescent="0.35">
      <c r="A826" s="2" t="s">
        <v>5147</v>
      </c>
      <c r="B826" s="5">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24"/>
        <v>16.875</v>
      </c>
      <c r="N826" t="str">
        <f>IF(orders!I826="Rob","Robusta",IF(I826="Exc","Excelsa",IF(I826="Ara","Arabica",IF(I826="Lib","Liberica"))))</f>
        <v>Arabica</v>
      </c>
      <c r="O826" t="str">
        <f t="shared" si="25"/>
        <v>Medium</v>
      </c>
      <c r="P826" t="str">
        <f>_xlfn.XLOOKUP(Orders[[#This Row],[Customer ID]],customers!$A$2:$A$1001,customers!$I$2:$I$1001)</f>
        <v>Yes</v>
      </c>
    </row>
    <row r="827" spans="1:16" x14ac:dyDescent="0.35">
      <c r="A827" s="2" t="s">
        <v>5152</v>
      </c>
      <c r="B827" s="5">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24"/>
        <v>29.849999999999998</v>
      </c>
      <c r="N827" t="str">
        <f>IF(orders!I827="Rob","Robusta",IF(I827="Exc","Excelsa",IF(I827="Ara","Arabica",IF(I827="Lib","Liberica"))))</f>
        <v>Arabica</v>
      </c>
      <c r="O827" t="str">
        <f t="shared" si="25"/>
        <v>Dark</v>
      </c>
      <c r="P827" t="str">
        <f>_xlfn.XLOOKUP(Orders[[#This Row],[Customer ID]],customers!$A$2:$A$1001,customers!$I$2:$I$1001)</f>
        <v>Yes</v>
      </c>
    </row>
    <row r="828" spans="1:16" x14ac:dyDescent="0.35">
      <c r="A828" s="2" t="s">
        <v>5158</v>
      </c>
      <c r="B828" s="5">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24"/>
        <v>41.25</v>
      </c>
      <c r="N828" t="str">
        <f>IF(orders!I828="Rob","Robusta",IF(I828="Exc","Excelsa",IF(I828="Ara","Arabica",IF(I828="Lib","Liberica"))))</f>
        <v>Excelsa</v>
      </c>
      <c r="O828" t="str">
        <f t="shared" si="25"/>
        <v>Medium</v>
      </c>
      <c r="P828" t="str">
        <f>_xlfn.XLOOKUP(Orders[[#This Row],[Customer ID]],customers!$A$2:$A$1001,customers!$I$2:$I$1001)</f>
        <v>Yes</v>
      </c>
    </row>
    <row r="829" spans="1:16" x14ac:dyDescent="0.35">
      <c r="A829" s="2" t="s">
        <v>5164</v>
      </c>
      <c r="B829" s="5">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24"/>
        <v>20.625</v>
      </c>
      <c r="N829" t="str">
        <f>IF(orders!I829="Rob","Robusta",IF(I829="Exc","Excelsa",IF(I829="Ara","Arabica",IF(I829="Lib","Liberica"))))</f>
        <v>Excelsa</v>
      </c>
      <c r="O829" t="str">
        <f t="shared" si="25"/>
        <v>Medium</v>
      </c>
      <c r="P829" t="str">
        <f>_xlfn.XLOOKUP(Orders[[#This Row],[Customer ID]],customers!$A$2:$A$1001,customers!$I$2:$I$1001)</f>
        <v>No</v>
      </c>
    </row>
    <row r="830" spans="1:16" x14ac:dyDescent="0.35">
      <c r="A830" s="2" t="s">
        <v>5170</v>
      </c>
      <c r="B830" s="5">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24"/>
        <v>137.31</v>
      </c>
      <c r="N830" t="str">
        <f>IF(orders!I830="Rob","Robusta",IF(I830="Exc","Excelsa",IF(I830="Ara","Arabica",IF(I830="Lib","Liberica"))))</f>
        <v>Arabica</v>
      </c>
      <c r="O830" t="str">
        <f t="shared" si="25"/>
        <v>Dark</v>
      </c>
      <c r="P830" t="str">
        <f>_xlfn.XLOOKUP(Orders[[#This Row],[Customer ID]],customers!$A$2:$A$1001,customers!$I$2:$I$1001)</f>
        <v>Yes</v>
      </c>
    </row>
    <row r="831" spans="1:16" x14ac:dyDescent="0.35">
      <c r="A831" s="2" t="s">
        <v>5176</v>
      </c>
      <c r="B831" s="5">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24"/>
        <v>2.9849999999999999</v>
      </c>
      <c r="N831" t="str">
        <f>IF(orders!I831="Rob","Robusta",IF(I831="Exc","Excelsa",IF(I831="Ara","Arabica",IF(I831="Lib","Liberica"))))</f>
        <v>Arabica</v>
      </c>
      <c r="O831" t="str">
        <f t="shared" si="25"/>
        <v>Dark</v>
      </c>
      <c r="P831" t="str">
        <f>_xlfn.XLOOKUP(Orders[[#This Row],[Customer ID]],customers!$A$2:$A$1001,customers!$I$2:$I$1001)</f>
        <v>No</v>
      </c>
    </row>
    <row r="832" spans="1:16" x14ac:dyDescent="0.35">
      <c r="A832" s="2" t="s">
        <v>5182</v>
      </c>
      <c r="B832" s="5">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24"/>
        <v>27.5</v>
      </c>
      <c r="N832" t="str">
        <f>IF(orders!I832="Rob","Robusta",IF(I832="Exc","Excelsa",IF(I832="Ara","Arabica",IF(I832="Lib","Liberica"))))</f>
        <v>Excelsa</v>
      </c>
      <c r="O832" t="str">
        <f t="shared" si="25"/>
        <v>Medium</v>
      </c>
      <c r="P832" t="str">
        <f>_xlfn.XLOOKUP(Orders[[#This Row],[Customer ID]],customers!$A$2:$A$1001,customers!$I$2:$I$1001)</f>
        <v>No</v>
      </c>
    </row>
    <row r="833" spans="1:16" x14ac:dyDescent="0.35">
      <c r="A833" s="2" t="s">
        <v>5182</v>
      </c>
      <c r="B833" s="5">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24"/>
        <v>5.97</v>
      </c>
      <c r="N833" t="str">
        <f>IF(orders!I833="Rob","Robusta",IF(I833="Exc","Excelsa",IF(I833="Ara","Arabica",IF(I833="Lib","Liberica"))))</f>
        <v>Arabica</v>
      </c>
      <c r="O833" t="str">
        <f t="shared" si="25"/>
        <v>Dark</v>
      </c>
      <c r="P833" t="str">
        <f>_xlfn.XLOOKUP(Orders[[#This Row],[Customer ID]],customers!$A$2:$A$1001,customers!$I$2:$I$1001)</f>
        <v>No</v>
      </c>
    </row>
    <row r="834" spans="1:16" x14ac:dyDescent="0.35">
      <c r="A834" s="2" t="s">
        <v>5193</v>
      </c>
      <c r="B834" s="5">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24"/>
        <v>59.699999999999996</v>
      </c>
      <c r="N834" t="str">
        <f>IF(orders!I834="Rob","Robusta",IF(I834="Exc","Excelsa",IF(I834="Ara","Arabica",IF(I834="Lib","Liberica"))))</f>
        <v>Robusta</v>
      </c>
      <c r="O834" t="str">
        <f t="shared" si="25"/>
        <v>Medium</v>
      </c>
      <c r="P834" t="str">
        <f>_xlfn.XLOOKUP(Orders[[#This Row],[Customer ID]],customers!$A$2:$A$1001,customers!$I$2:$I$1001)</f>
        <v>No</v>
      </c>
    </row>
    <row r="835" spans="1:16" x14ac:dyDescent="0.35">
      <c r="A835" s="2" t="s">
        <v>5199</v>
      </c>
      <c r="B835" s="5">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26">L835*E835</f>
        <v>82.339999999999989</v>
      </c>
      <c r="N835" t="str">
        <f>IF(orders!I835="Rob","Robusta",IF(I835="Exc","Excelsa",IF(I835="Ara","Arabica",IF(I835="Lib","Liberica"))))</f>
        <v>Robusta</v>
      </c>
      <c r="O835" t="str">
        <f t="shared" ref="O835:O898" si="27">IF(J835="M","Medium",IF(J835="L","Light",IF(J835="D","Dark")))</f>
        <v>Dark</v>
      </c>
      <c r="P835" t="str">
        <f>_xlfn.XLOOKUP(Orders[[#This Row],[Customer ID]],customers!$A$2:$A$1001,customers!$I$2:$I$1001)</f>
        <v>Yes</v>
      </c>
    </row>
    <row r="836" spans="1:16" x14ac:dyDescent="0.35">
      <c r="A836" s="2" t="s">
        <v>5205</v>
      </c>
      <c r="B836" s="5">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26"/>
        <v>22.884999999999998</v>
      </c>
      <c r="N836" t="str">
        <f>IF(orders!I836="Rob","Robusta",IF(I836="Exc","Excelsa",IF(I836="Ara","Arabica",IF(I836="Lib","Liberica"))))</f>
        <v>Arabica</v>
      </c>
      <c r="O836" t="str">
        <f t="shared" si="27"/>
        <v>Dark</v>
      </c>
      <c r="P836" t="str">
        <f>_xlfn.XLOOKUP(Orders[[#This Row],[Customer ID]],customers!$A$2:$A$1001,customers!$I$2:$I$1001)</f>
        <v>No</v>
      </c>
    </row>
    <row r="837" spans="1:16" x14ac:dyDescent="0.35">
      <c r="A837" s="2" t="s">
        <v>5211</v>
      </c>
      <c r="B837" s="5">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26"/>
        <v>8.91</v>
      </c>
      <c r="N837" t="str">
        <f>IF(orders!I837="Rob","Robusta",IF(I837="Exc","Excelsa",IF(I837="Ara","Arabica",IF(I837="Lib","Liberica"))))</f>
        <v>Excelsa</v>
      </c>
      <c r="O837" t="str">
        <f t="shared" si="27"/>
        <v>Light</v>
      </c>
      <c r="P837" t="str">
        <f>_xlfn.XLOOKUP(Orders[[#This Row],[Customer ID]],customers!$A$2:$A$1001,customers!$I$2:$I$1001)</f>
        <v>Yes</v>
      </c>
    </row>
    <row r="838" spans="1:16" x14ac:dyDescent="0.35">
      <c r="A838" s="2" t="s">
        <v>5216</v>
      </c>
      <c r="B838" s="5">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26"/>
        <v>11.94</v>
      </c>
      <c r="N838" t="str">
        <f>IF(orders!I838="Rob","Robusta",IF(I838="Exc","Excelsa",IF(I838="Ara","Arabica",IF(I838="Lib","Liberica"))))</f>
        <v>Arabica</v>
      </c>
      <c r="O838" t="str">
        <f t="shared" si="27"/>
        <v>Dark</v>
      </c>
      <c r="P838" t="str">
        <f>_xlfn.XLOOKUP(Orders[[#This Row],[Customer ID]],customers!$A$2:$A$1001,customers!$I$2:$I$1001)</f>
        <v>No</v>
      </c>
    </row>
    <row r="839" spans="1:16" x14ac:dyDescent="0.35">
      <c r="A839" s="2" t="s">
        <v>5222</v>
      </c>
      <c r="B839" s="5">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26"/>
        <v>100.39499999999998</v>
      </c>
      <c r="N839" t="str">
        <f>IF(orders!I839="Rob","Robusta",IF(I839="Exc","Excelsa",IF(I839="Ara","Arabica",IF(I839="Lib","Liberica"))))</f>
        <v>Liberica</v>
      </c>
      <c r="O839" t="str">
        <f t="shared" si="27"/>
        <v>Medium</v>
      </c>
      <c r="P839" t="str">
        <f>_xlfn.XLOOKUP(Orders[[#This Row],[Customer ID]],customers!$A$2:$A$1001,customers!$I$2:$I$1001)</f>
        <v>No</v>
      </c>
    </row>
    <row r="840" spans="1:16" x14ac:dyDescent="0.35">
      <c r="A840" s="2" t="s">
        <v>5228</v>
      </c>
      <c r="B840" s="5">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26"/>
        <v>114.42499999999998</v>
      </c>
      <c r="N840" t="str">
        <f>IF(orders!I840="Rob","Robusta",IF(I840="Exc","Excelsa",IF(I840="Ara","Arabica",IF(I840="Lib","Liberica"))))</f>
        <v>Arabica</v>
      </c>
      <c r="O840" t="str">
        <f t="shared" si="27"/>
        <v>Dark</v>
      </c>
      <c r="P840" t="str">
        <f>_xlfn.XLOOKUP(Orders[[#This Row],[Customer ID]],customers!$A$2:$A$1001,customers!$I$2:$I$1001)</f>
        <v>No</v>
      </c>
    </row>
    <row r="841" spans="1:16" x14ac:dyDescent="0.35">
      <c r="A841" s="2" t="s">
        <v>5234</v>
      </c>
      <c r="B841" s="5">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26"/>
        <v>41.25</v>
      </c>
      <c r="N841" t="str">
        <f>IF(orders!I841="Rob","Robusta",IF(I841="Exc","Excelsa",IF(I841="Ara","Arabica",IF(I841="Lib","Liberica"))))</f>
        <v>Excelsa</v>
      </c>
      <c r="O841" t="str">
        <f t="shared" si="27"/>
        <v>Medium</v>
      </c>
      <c r="P841" t="str">
        <f>_xlfn.XLOOKUP(Orders[[#This Row],[Customer ID]],customers!$A$2:$A$1001,customers!$I$2:$I$1001)</f>
        <v>No</v>
      </c>
    </row>
    <row r="842" spans="1:16" x14ac:dyDescent="0.35">
      <c r="A842" s="2" t="s">
        <v>5240</v>
      </c>
      <c r="B842" s="5">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26"/>
        <v>28.679999999999996</v>
      </c>
      <c r="N842" t="str">
        <f>IF(orders!I842="Rob","Robusta",IF(I842="Exc","Excelsa",IF(I842="Ara","Arabica",IF(I842="Lib","Liberica"))))</f>
        <v>Robusta</v>
      </c>
      <c r="O842" t="str">
        <f t="shared" si="27"/>
        <v>Light</v>
      </c>
      <c r="P842" t="str">
        <f>_xlfn.XLOOKUP(Orders[[#This Row],[Customer ID]],customers!$A$2:$A$1001,customers!$I$2:$I$1001)</f>
        <v>Yes</v>
      </c>
    </row>
    <row r="843" spans="1:16" x14ac:dyDescent="0.35">
      <c r="A843" s="2" t="s">
        <v>5246</v>
      </c>
      <c r="B843" s="5">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26"/>
        <v>4.3650000000000002</v>
      </c>
      <c r="N843" t="str">
        <f>IF(orders!I843="Rob","Robusta",IF(I843="Exc","Excelsa",IF(I843="Ara","Arabica",IF(I843="Lib","Liberica"))))</f>
        <v>Liberica</v>
      </c>
      <c r="O843" t="str">
        <f t="shared" si="27"/>
        <v>Medium</v>
      </c>
      <c r="P843" t="str">
        <f>_xlfn.XLOOKUP(Orders[[#This Row],[Customer ID]],customers!$A$2:$A$1001,customers!$I$2:$I$1001)</f>
        <v>No</v>
      </c>
    </row>
    <row r="844" spans="1:16" x14ac:dyDescent="0.35">
      <c r="A844" s="2" t="s">
        <v>5251</v>
      </c>
      <c r="B844" s="5">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26"/>
        <v>8.25</v>
      </c>
      <c r="N844" t="str">
        <f>IF(orders!I844="Rob","Robusta",IF(I844="Exc","Excelsa",IF(I844="Ara","Arabica",IF(I844="Lib","Liberica"))))</f>
        <v>Excelsa</v>
      </c>
      <c r="O844" t="str">
        <f t="shared" si="27"/>
        <v>Medium</v>
      </c>
      <c r="P844" t="str">
        <f>_xlfn.XLOOKUP(Orders[[#This Row],[Customer ID]],customers!$A$2:$A$1001,customers!$I$2:$I$1001)</f>
        <v>Yes</v>
      </c>
    </row>
    <row r="845" spans="1:16" x14ac:dyDescent="0.35">
      <c r="A845" s="2" t="s">
        <v>5256</v>
      </c>
      <c r="B845" s="5">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26"/>
        <v>8.25</v>
      </c>
      <c r="N845" t="str">
        <f>IF(orders!I845="Rob","Robusta",IF(I845="Exc","Excelsa",IF(I845="Ara","Arabica",IF(I845="Lib","Liberica"))))</f>
        <v>Excelsa</v>
      </c>
      <c r="O845" t="str">
        <f t="shared" si="27"/>
        <v>Medium</v>
      </c>
      <c r="P845" t="str">
        <f>_xlfn.XLOOKUP(Orders[[#This Row],[Customer ID]],customers!$A$2:$A$1001,customers!$I$2:$I$1001)</f>
        <v>Yes</v>
      </c>
    </row>
    <row r="846" spans="1:16" x14ac:dyDescent="0.35">
      <c r="A846" s="2" t="s">
        <v>5262</v>
      </c>
      <c r="B846" s="5">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26"/>
        <v>35.82</v>
      </c>
      <c r="N846" t="str">
        <f>IF(orders!I846="Rob","Robusta",IF(I846="Exc","Excelsa",IF(I846="Ara","Arabica",IF(I846="Lib","Liberica"))))</f>
        <v>Arabica</v>
      </c>
      <c r="O846" t="str">
        <f t="shared" si="27"/>
        <v>Dark</v>
      </c>
      <c r="P846" t="str">
        <f>_xlfn.XLOOKUP(Orders[[#This Row],[Customer ID]],customers!$A$2:$A$1001,customers!$I$2:$I$1001)</f>
        <v>Yes</v>
      </c>
    </row>
    <row r="847" spans="1:16" x14ac:dyDescent="0.35">
      <c r="A847" s="2" t="s">
        <v>5268</v>
      </c>
      <c r="B847" s="5">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26"/>
        <v>167.67000000000002</v>
      </c>
      <c r="N847" t="str">
        <f>IF(orders!I847="Rob","Robusta",IF(I847="Exc","Excelsa",IF(I847="Ara","Arabica",IF(I847="Lib","Liberica"))))</f>
        <v>Excelsa</v>
      </c>
      <c r="O847" t="str">
        <f t="shared" si="27"/>
        <v>Dark</v>
      </c>
      <c r="P847" t="str">
        <f>_xlfn.XLOOKUP(Orders[[#This Row],[Customer ID]],customers!$A$2:$A$1001,customers!$I$2:$I$1001)</f>
        <v>No</v>
      </c>
    </row>
    <row r="848" spans="1:16" x14ac:dyDescent="0.35">
      <c r="A848" s="2" t="s">
        <v>5273</v>
      </c>
      <c r="B848" s="5">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26"/>
        <v>51.749999999999993</v>
      </c>
      <c r="N848" t="str">
        <f>IF(orders!I848="Rob","Robusta",IF(I848="Exc","Excelsa",IF(I848="Ara","Arabica",IF(I848="Lib","Liberica"))))</f>
        <v>Arabica</v>
      </c>
      <c r="O848" t="str">
        <f t="shared" si="27"/>
        <v>Medium</v>
      </c>
      <c r="P848" t="str">
        <f>_xlfn.XLOOKUP(Orders[[#This Row],[Customer ID]],customers!$A$2:$A$1001,customers!$I$2:$I$1001)</f>
        <v>Yes</v>
      </c>
    </row>
    <row r="849" spans="1:16" x14ac:dyDescent="0.35">
      <c r="A849" s="2" t="s">
        <v>5278</v>
      </c>
      <c r="B849" s="5">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26"/>
        <v>8.9550000000000001</v>
      </c>
      <c r="N849" t="str">
        <f>IF(orders!I849="Rob","Robusta",IF(I849="Exc","Excelsa",IF(I849="Ara","Arabica",IF(I849="Lib","Liberica"))))</f>
        <v>Arabica</v>
      </c>
      <c r="O849" t="str">
        <f t="shared" si="27"/>
        <v>Dark</v>
      </c>
      <c r="P849" t="str">
        <f>_xlfn.XLOOKUP(Orders[[#This Row],[Customer ID]],customers!$A$2:$A$1001,customers!$I$2:$I$1001)</f>
        <v>Yes</v>
      </c>
    </row>
    <row r="850" spans="1:16" x14ac:dyDescent="0.35">
      <c r="A850" s="2" t="s">
        <v>5283</v>
      </c>
      <c r="B850" s="5">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26"/>
        <v>53.46</v>
      </c>
      <c r="N850" t="str">
        <f>IF(orders!I850="Rob","Robusta",IF(I850="Exc","Excelsa",IF(I850="Ara","Arabica",IF(I850="Lib","Liberica"))))</f>
        <v>Excelsa</v>
      </c>
      <c r="O850" t="str">
        <f t="shared" si="27"/>
        <v>Light</v>
      </c>
      <c r="P850" t="str">
        <f>_xlfn.XLOOKUP(Orders[[#This Row],[Customer ID]],customers!$A$2:$A$1001,customers!$I$2:$I$1001)</f>
        <v>No</v>
      </c>
    </row>
    <row r="851" spans="1:16" x14ac:dyDescent="0.35">
      <c r="A851" s="2" t="s">
        <v>5288</v>
      </c>
      <c r="B851" s="5">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26"/>
        <v>23.31</v>
      </c>
      <c r="N851" t="str">
        <f>IF(orders!I851="Rob","Robusta",IF(I851="Exc","Excelsa",IF(I851="Ara","Arabica",IF(I851="Lib","Liberica"))))</f>
        <v>Arabica</v>
      </c>
      <c r="O851" t="str">
        <f t="shared" si="27"/>
        <v>Light</v>
      </c>
      <c r="P851" t="str">
        <f>_xlfn.XLOOKUP(Orders[[#This Row],[Customer ID]],customers!$A$2:$A$1001,customers!$I$2:$I$1001)</f>
        <v>Yes</v>
      </c>
    </row>
    <row r="852" spans="1:16" x14ac:dyDescent="0.35">
      <c r="A852" s="2" t="s">
        <v>5288</v>
      </c>
      <c r="B852" s="5">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26"/>
        <v>6.75</v>
      </c>
      <c r="N852" t="str">
        <f>IF(orders!I852="Rob","Robusta",IF(I852="Exc","Excelsa",IF(I852="Ara","Arabica",IF(I852="Lib","Liberica"))))</f>
        <v>Arabica</v>
      </c>
      <c r="O852" t="str">
        <f t="shared" si="27"/>
        <v>Medium</v>
      </c>
      <c r="P852" t="str">
        <f>_xlfn.XLOOKUP(Orders[[#This Row],[Customer ID]],customers!$A$2:$A$1001,customers!$I$2:$I$1001)</f>
        <v>Yes</v>
      </c>
    </row>
    <row r="853" spans="1:16" x14ac:dyDescent="0.35">
      <c r="A853" s="2" t="s">
        <v>5299</v>
      </c>
      <c r="B853" s="5">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26"/>
        <v>7.77</v>
      </c>
      <c r="N853" t="str">
        <f>IF(orders!I853="Rob","Robusta",IF(I853="Exc","Excelsa",IF(I853="Ara","Arabica",IF(I853="Lib","Liberica"))))</f>
        <v>Liberica</v>
      </c>
      <c r="O853" t="str">
        <f t="shared" si="27"/>
        <v>Dark</v>
      </c>
      <c r="P853" t="str">
        <f>_xlfn.XLOOKUP(Orders[[#This Row],[Customer ID]],customers!$A$2:$A$1001,customers!$I$2:$I$1001)</f>
        <v>Yes</v>
      </c>
    </row>
    <row r="854" spans="1:16" x14ac:dyDescent="0.35">
      <c r="A854" s="2" t="s">
        <v>5305</v>
      </c>
      <c r="B854" s="5">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26"/>
        <v>119.13999999999999</v>
      </c>
      <c r="N854" t="str">
        <f>IF(orders!I854="Rob","Robusta",IF(I854="Exc","Excelsa",IF(I854="Ara","Arabica",IF(I854="Lib","Liberica"))))</f>
        <v>Liberica</v>
      </c>
      <c r="O854" t="str">
        <f t="shared" si="27"/>
        <v>Dark</v>
      </c>
      <c r="P854" t="str">
        <f>_xlfn.XLOOKUP(Orders[[#This Row],[Customer ID]],customers!$A$2:$A$1001,customers!$I$2:$I$1001)</f>
        <v>Yes</v>
      </c>
    </row>
    <row r="855" spans="1:16" x14ac:dyDescent="0.35">
      <c r="A855" s="2" t="s">
        <v>5310</v>
      </c>
      <c r="B855" s="5">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26"/>
        <v>19.899999999999999</v>
      </c>
      <c r="N855" t="str">
        <f>IF(orders!I855="Rob","Robusta",IF(I855="Exc","Excelsa",IF(I855="Ara","Arabica",IF(I855="Lib","Liberica"))))</f>
        <v>Arabica</v>
      </c>
      <c r="O855" t="str">
        <f t="shared" si="27"/>
        <v>Dark</v>
      </c>
      <c r="P855" t="str">
        <f>_xlfn.XLOOKUP(Orders[[#This Row],[Customer ID]],customers!$A$2:$A$1001,customers!$I$2:$I$1001)</f>
        <v>No</v>
      </c>
    </row>
    <row r="856" spans="1:16" x14ac:dyDescent="0.35">
      <c r="A856" s="2" t="s">
        <v>5315</v>
      </c>
      <c r="B856" s="5">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26"/>
        <v>35.849999999999994</v>
      </c>
      <c r="N856" t="str">
        <f>IF(orders!I856="Rob","Robusta",IF(I856="Exc","Excelsa",IF(I856="Ara","Arabica",IF(I856="Lib","Liberica"))))</f>
        <v>Robusta</v>
      </c>
      <c r="O856" t="str">
        <f t="shared" si="27"/>
        <v>Light</v>
      </c>
      <c r="P856" t="str">
        <f>_xlfn.XLOOKUP(Orders[[#This Row],[Customer ID]],customers!$A$2:$A$1001,customers!$I$2:$I$1001)</f>
        <v>Yes</v>
      </c>
    </row>
    <row r="857" spans="1:16" x14ac:dyDescent="0.35">
      <c r="A857" s="2" t="s">
        <v>5321</v>
      </c>
      <c r="B857" s="5">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26"/>
        <v>89.35499999999999</v>
      </c>
      <c r="N857" t="str">
        <f>IF(orders!I857="Rob","Robusta",IF(I857="Exc","Excelsa",IF(I857="Ara","Arabica",IF(I857="Lib","Liberica"))))</f>
        <v>Liberica</v>
      </c>
      <c r="O857" t="str">
        <f t="shared" si="27"/>
        <v>Dark</v>
      </c>
      <c r="P857" t="str">
        <f>_xlfn.XLOOKUP(Orders[[#This Row],[Customer ID]],customers!$A$2:$A$1001,customers!$I$2:$I$1001)</f>
        <v>No</v>
      </c>
    </row>
    <row r="858" spans="1:16" x14ac:dyDescent="0.35">
      <c r="A858" s="2" t="s">
        <v>5327</v>
      </c>
      <c r="B858" s="5">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26"/>
        <v>8.73</v>
      </c>
      <c r="N858" t="str">
        <f>IF(orders!I858="Rob","Robusta",IF(I858="Exc","Excelsa",IF(I858="Ara","Arabica",IF(I858="Lib","Liberica"))))</f>
        <v>Liberica</v>
      </c>
      <c r="O858" t="str">
        <f t="shared" si="27"/>
        <v>Medium</v>
      </c>
      <c r="P858" t="str">
        <f>_xlfn.XLOOKUP(Orders[[#This Row],[Customer ID]],customers!$A$2:$A$1001,customers!$I$2:$I$1001)</f>
        <v>Yes</v>
      </c>
    </row>
    <row r="859" spans="1:16" x14ac:dyDescent="0.35">
      <c r="A859" s="2" t="s">
        <v>5333</v>
      </c>
      <c r="B859" s="5">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26"/>
        <v>137.42499999999998</v>
      </c>
      <c r="N859" t="str">
        <f>IF(orders!I859="Rob","Robusta",IF(I859="Exc","Excelsa",IF(I859="Ara","Arabica",IF(I859="Lib","Liberica"))))</f>
        <v>Robusta</v>
      </c>
      <c r="O859" t="str">
        <f t="shared" si="27"/>
        <v>Light</v>
      </c>
      <c r="P859" t="str">
        <f>_xlfn.XLOOKUP(Orders[[#This Row],[Customer ID]],customers!$A$2:$A$1001,customers!$I$2:$I$1001)</f>
        <v>No</v>
      </c>
    </row>
    <row r="860" spans="1:16" x14ac:dyDescent="0.35">
      <c r="A860" s="2" t="s">
        <v>5339</v>
      </c>
      <c r="B860" s="5">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26"/>
        <v>34.92</v>
      </c>
      <c r="N860" t="str">
        <f>IF(orders!I860="Rob","Robusta",IF(I860="Exc","Excelsa",IF(I860="Ara","Arabica",IF(I860="Lib","Liberica"))))</f>
        <v>Liberica</v>
      </c>
      <c r="O860" t="str">
        <f t="shared" si="27"/>
        <v>Medium</v>
      </c>
      <c r="P860" t="str">
        <f>_xlfn.XLOOKUP(Orders[[#This Row],[Customer ID]],customers!$A$2:$A$1001,customers!$I$2:$I$1001)</f>
        <v>No</v>
      </c>
    </row>
    <row r="861" spans="1:16" x14ac:dyDescent="0.35">
      <c r="A861" s="2" t="s">
        <v>5345</v>
      </c>
      <c r="B861" s="5">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26"/>
        <v>178.70999999999998</v>
      </c>
      <c r="N861" t="str">
        <f>IF(orders!I861="Rob","Robusta",IF(I861="Exc","Excelsa",IF(I861="Ara","Arabica",IF(I861="Lib","Liberica"))))</f>
        <v>Arabica</v>
      </c>
      <c r="O861" t="str">
        <f t="shared" si="27"/>
        <v>Light</v>
      </c>
      <c r="P861" t="str">
        <f>_xlfn.XLOOKUP(Orders[[#This Row],[Customer ID]],customers!$A$2:$A$1001,customers!$I$2:$I$1001)</f>
        <v>No</v>
      </c>
    </row>
    <row r="862" spans="1:16" x14ac:dyDescent="0.35">
      <c r="A862" s="2" t="s">
        <v>5351</v>
      </c>
      <c r="B862" s="5">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26"/>
        <v>25.874999999999996</v>
      </c>
      <c r="N862" t="str">
        <f>IF(orders!I862="Rob","Robusta",IF(I862="Exc","Excelsa",IF(I862="Ara","Arabica",IF(I862="Lib","Liberica"))))</f>
        <v>Arabica</v>
      </c>
      <c r="O862" t="str">
        <f t="shared" si="27"/>
        <v>Medium</v>
      </c>
      <c r="P862" t="str">
        <f>_xlfn.XLOOKUP(Orders[[#This Row],[Customer ID]],customers!$A$2:$A$1001,customers!$I$2:$I$1001)</f>
        <v>No</v>
      </c>
    </row>
    <row r="863" spans="1:16" x14ac:dyDescent="0.35">
      <c r="A863" s="2" t="s">
        <v>5356</v>
      </c>
      <c r="B863" s="5">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26"/>
        <v>77.699999999999989</v>
      </c>
      <c r="N863" t="str">
        <f>IF(orders!I863="Rob","Robusta",IF(I863="Exc","Excelsa",IF(I863="Ara","Arabica",IF(I863="Lib","Liberica"))))</f>
        <v>Liberica</v>
      </c>
      <c r="O863" t="str">
        <f t="shared" si="27"/>
        <v>Dark</v>
      </c>
      <c r="P863" t="str">
        <f>_xlfn.XLOOKUP(Orders[[#This Row],[Customer ID]],customers!$A$2:$A$1001,customers!$I$2:$I$1001)</f>
        <v>Yes</v>
      </c>
    </row>
    <row r="864" spans="1:16" x14ac:dyDescent="0.35">
      <c r="A864" s="2" t="s">
        <v>5362</v>
      </c>
      <c r="B864" s="5">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26"/>
        <v>9.9499999999999993</v>
      </c>
      <c r="N864" t="str">
        <f>IF(orders!I864="Rob","Robusta",IF(I864="Exc","Excelsa",IF(I864="Ara","Arabica",IF(I864="Lib","Liberica"))))</f>
        <v>Robusta</v>
      </c>
      <c r="O864" t="str">
        <f t="shared" si="27"/>
        <v>Medium</v>
      </c>
      <c r="P864" t="str">
        <f>_xlfn.XLOOKUP(Orders[[#This Row],[Customer ID]],customers!$A$2:$A$1001,customers!$I$2:$I$1001)</f>
        <v>Yes</v>
      </c>
    </row>
    <row r="865" spans="1:16" x14ac:dyDescent="0.35">
      <c r="A865" s="2" t="s">
        <v>5368</v>
      </c>
      <c r="B865" s="5">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26"/>
        <v>29.1</v>
      </c>
      <c r="N865" t="str">
        <f>IF(orders!I865="Rob","Robusta",IF(I865="Exc","Excelsa",IF(I865="Ara","Arabica",IF(I865="Lib","Liberica"))))</f>
        <v>Liberica</v>
      </c>
      <c r="O865" t="str">
        <f t="shared" si="27"/>
        <v>Medium</v>
      </c>
      <c r="P865" t="str">
        <f>_xlfn.XLOOKUP(Orders[[#This Row],[Customer ID]],customers!$A$2:$A$1001,customers!$I$2:$I$1001)</f>
        <v>Yes</v>
      </c>
    </row>
    <row r="866" spans="1:16" x14ac:dyDescent="0.35">
      <c r="A866" s="2" t="s">
        <v>5374</v>
      </c>
      <c r="B866" s="5">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26"/>
        <v>21.509999999999998</v>
      </c>
      <c r="N866" t="str">
        <f>IF(orders!I866="Rob","Robusta",IF(I866="Exc","Excelsa",IF(I866="Ara","Arabica",IF(I866="Lib","Liberica"))))</f>
        <v>Robusta</v>
      </c>
      <c r="O866" t="str">
        <f t="shared" si="27"/>
        <v>Light</v>
      </c>
      <c r="P866" t="str">
        <f>_xlfn.XLOOKUP(Orders[[#This Row],[Customer ID]],customers!$A$2:$A$1001,customers!$I$2:$I$1001)</f>
        <v>No</v>
      </c>
    </row>
    <row r="867" spans="1:16" x14ac:dyDescent="0.35">
      <c r="A867" s="2" t="s">
        <v>5380</v>
      </c>
      <c r="B867" s="5">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26"/>
        <v>6.75</v>
      </c>
      <c r="N867" t="str">
        <f>IF(orders!I867="Rob","Robusta",IF(I867="Exc","Excelsa",IF(I867="Ara","Arabica",IF(I867="Lib","Liberica"))))</f>
        <v>Arabica</v>
      </c>
      <c r="O867" t="str">
        <f t="shared" si="27"/>
        <v>Medium</v>
      </c>
      <c r="P867" t="str">
        <f>_xlfn.XLOOKUP(Orders[[#This Row],[Customer ID]],customers!$A$2:$A$1001,customers!$I$2:$I$1001)</f>
        <v>Yes</v>
      </c>
    </row>
    <row r="868" spans="1:16" x14ac:dyDescent="0.35">
      <c r="A868" s="2" t="s">
        <v>5385</v>
      </c>
      <c r="B868" s="5">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26"/>
        <v>17.91</v>
      </c>
      <c r="N868" t="str">
        <f>IF(orders!I868="Rob","Robusta",IF(I868="Exc","Excelsa",IF(I868="Ara","Arabica",IF(I868="Lib","Liberica"))))</f>
        <v>Arabica</v>
      </c>
      <c r="O868" t="str">
        <f t="shared" si="27"/>
        <v>Dark</v>
      </c>
      <c r="P868" t="str">
        <f>_xlfn.XLOOKUP(Orders[[#This Row],[Customer ID]],customers!$A$2:$A$1001,customers!$I$2:$I$1001)</f>
        <v>No</v>
      </c>
    </row>
    <row r="869" spans="1:16" x14ac:dyDescent="0.35">
      <c r="A869" s="2" t="s">
        <v>5391</v>
      </c>
      <c r="B869" s="5">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26"/>
        <v>29.784999999999997</v>
      </c>
      <c r="N869" t="str">
        <f>IF(orders!I869="Rob","Robusta",IF(I869="Exc","Excelsa",IF(I869="Ara","Arabica",IF(I869="Lib","Liberica"))))</f>
        <v>Arabica</v>
      </c>
      <c r="O869" t="str">
        <f t="shared" si="27"/>
        <v>Light</v>
      </c>
      <c r="P869" t="str">
        <f>_xlfn.XLOOKUP(Orders[[#This Row],[Customer ID]],customers!$A$2:$A$1001,customers!$I$2:$I$1001)</f>
        <v>Yes</v>
      </c>
    </row>
    <row r="870" spans="1:16" x14ac:dyDescent="0.35">
      <c r="A870" s="2" t="s">
        <v>5396</v>
      </c>
      <c r="B870" s="5">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26"/>
        <v>41.25</v>
      </c>
      <c r="N870" t="str">
        <f>IF(orders!I870="Rob","Robusta",IF(I870="Exc","Excelsa",IF(I870="Ara","Arabica",IF(I870="Lib","Liberica"))))</f>
        <v>Excelsa</v>
      </c>
      <c r="O870" t="str">
        <f t="shared" si="27"/>
        <v>Medium</v>
      </c>
      <c r="P870" t="str">
        <f>_xlfn.XLOOKUP(Orders[[#This Row],[Customer ID]],customers!$A$2:$A$1001,customers!$I$2:$I$1001)</f>
        <v>Yes</v>
      </c>
    </row>
    <row r="871" spans="1:16" x14ac:dyDescent="0.35">
      <c r="A871" s="2" t="s">
        <v>5402</v>
      </c>
      <c r="B871" s="5">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26"/>
        <v>17.91</v>
      </c>
      <c r="N871" t="str">
        <f>IF(orders!I871="Rob","Robusta",IF(I871="Exc","Excelsa",IF(I871="Ara","Arabica",IF(I871="Lib","Liberica"))))</f>
        <v>Robusta</v>
      </c>
      <c r="O871" t="str">
        <f t="shared" si="27"/>
        <v>Medium</v>
      </c>
      <c r="P871" t="str">
        <f>_xlfn.XLOOKUP(Orders[[#This Row],[Customer ID]],customers!$A$2:$A$1001,customers!$I$2:$I$1001)</f>
        <v>Yes</v>
      </c>
    </row>
    <row r="872" spans="1:16" x14ac:dyDescent="0.35">
      <c r="A872" s="2" t="s">
        <v>5407</v>
      </c>
      <c r="B872" s="5">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26"/>
        <v>7.29</v>
      </c>
      <c r="N872" t="str">
        <f>IF(orders!I872="Rob","Robusta",IF(I872="Exc","Excelsa",IF(I872="Ara","Arabica",IF(I872="Lib","Liberica"))))</f>
        <v>Excelsa</v>
      </c>
      <c r="O872" t="str">
        <f t="shared" si="27"/>
        <v>Dark</v>
      </c>
      <c r="P872" t="str">
        <f>_xlfn.XLOOKUP(Orders[[#This Row],[Customer ID]],customers!$A$2:$A$1001,customers!$I$2:$I$1001)</f>
        <v>Yes</v>
      </c>
    </row>
    <row r="873" spans="1:16" x14ac:dyDescent="0.35">
      <c r="A873" s="2" t="s">
        <v>5413</v>
      </c>
      <c r="B873" s="5">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26"/>
        <v>29.7</v>
      </c>
      <c r="N873" t="str">
        <f>IF(orders!I873="Rob","Robusta",IF(I873="Exc","Excelsa",IF(I873="Ara","Arabica",IF(I873="Lib","Liberica"))))</f>
        <v>Excelsa</v>
      </c>
      <c r="O873" t="str">
        <f t="shared" si="27"/>
        <v>Light</v>
      </c>
      <c r="P873" t="str">
        <f>_xlfn.XLOOKUP(Orders[[#This Row],[Customer ID]],customers!$A$2:$A$1001,customers!$I$2:$I$1001)</f>
        <v>Yes</v>
      </c>
    </row>
    <row r="874" spans="1:16" x14ac:dyDescent="0.35">
      <c r="A874" s="2" t="s">
        <v>5421</v>
      </c>
      <c r="B874" s="5">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26"/>
        <v>22.5</v>
      </c>
      <c r="N874" t="str">
        <f>IF(orders!I874="Rob","Robusta",IF(I874="Exc","Excelsa",IF(I874="Ara","Arabica",IF(I874="Lib","Liberica"))))</f>
        <v>Arabica</v>
      </c>
      <c r="O874" t="str">
        <f t="shared" si="27"/>
        <v>Medium</v>
      </c>
      <c r="P874" t="str">
        <f>_xlfn.XLOOKUP(Orders[[#This Row],[Customer ID]],customers!$A$2:$A$1001,customers!$I$2:$I$1001)</f>
        <v>No</v>
      </c>
    </row>
    <row r="875" spans="1:16" x14ac:dyDescent="0.35">
      <c r="A875" s="2" t="s">
        <v>5427</v>
      </c>
      <c r="B875" s="5">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26"/>
        <v>11.94</v>
      </c>
      <c r="N875" t="str">
        <f>IF(orders!I875="Rob","Robusta",IF(I875="Exc","Excelsa",IF(I875="Ara","Arabica",IF(I875="Lib","Liberica"))))</f>
        <v>Robusta</v>
      </c>
      <c r="O875" t="str">
        <f t="shared" si="27"/>
        <v>Medium</v>
      </c>
      <c r="P875" t="str">
        <f>_xlfn.XLOOKUP(Orders[[#This Row],[Customer ID]],customers!$A$2:$A$1001,customers!$I$2:$I$1001)</f>
        <v>Yes</v>
      </c>
    </row>
    <row r="876" spans="1:16" x14ac:dyDescent="0.35">
      <c r="A876" s="2" t="s">
        <v>5433</v>
      </c>
      <c r="B876" s="5">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26"/>
        <v>25.9</v>
      </c>
      <c r="N876" t="str">
        <f>IF(orders!I876="Rob","Robusta",IF(I876="Exc","Excelsa",IF(I876="Ara","Arabica",IF(I876="Lib","Liberica"))))</f>
        <v>Arabica</v>
      </c>
      <c r="O876" t="str">
        <f t="shared" si="27"/>
        <v>Light</v>
      </c>
      <c r="P876" t="str">
        <f>_xlfn.XLOOKUP(Orders[[#This Row],[Customer ID]],customers!$A$2:$A$1001,customers!$I$2:$I$1001)</f>
        <v>No</v>
      </c>
    </row>
    <row r="877" spans="1:16" x14ac:dyDescent="0.35">
      <c r="A877" s="2" t="s">
        <v>5439</v>
      </c>
      <c r="B877" s="5">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26"/>
        <v>43.650000000000006</v>
      </c>
      <c r="N877" t="str">
        <f>IF(orders!I877="Rob","Robusta",IF(I877="Exc","Excelsa",IF(I877="Ara","Arabica",IF(I877="Lib","Liberica"))))</f>
        <v>Liberica</v>
      </c>
      <c r="O877" t="str">
        <f t="shared" si="27"/>
        <v>Medium</v>
      </c>
      <c r="P877" t="str">
        <f>_xlfn.XLOOKUP(Orders[[#This Row],[Customer ID]],customers!$A$2:$A$1001,customers!$I$2:$I$1001)</f>
        <v>No</v>
      </c>
    </row>
    <row r="878" spans="1:16" x14ac:dyDescent="0.35">
      <c r="A878" s="2" t="s">
        <v>5439</v>
      </c>
      <c r="B878" s="5">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26"/>
        <v>46.62</v>
      </c>
      <c r="N878" t="str">
        <f>IF(orders!I878="Rob","Robusta",IF(I878="Exc","Excelsa",IF(I878="Ara","Arabica",IF(I878="Lib","Liberica"))))</f>
        <v>Arabica</v>
      </c>
      <c r="O878" t="str">
        <f t="shared" si="27"/>
        <v>Light</v>
      </c>
      <c r="P878" t="str">
        <f>_xlfn.XLOOKUP(Orders[[#This Row],[Customer ID]],customers!$A$2:$A$1001,customers!$I$2:$I$1001)</f>
        <v>No</v>
      </c>
    </row>
    <row r="879" spans="1:16" x14ac:dyDescent="0.35">
      <c r="A879" s="2" t="s">
        <v>5450</v>
      </c>
      <c r="B879" s="5">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26"/>
        <v>28.53</v>
      </c>
      <c r="N879" t="str">
        <f>IF(orders!I879="Rob","Robusta",IF(I879="Exc","Excelsa",IF(I879="Ara","Arabica",IF(I879="Lib","Liberica"))))</f>
        <v>Liberica</v>
      </c>
      <c r="O879" t="str">
        <f t="shared" si="27"/>
        <v>Light</v>
      </c>
      <c r="P879" t="str">
        <f>_xlfn.XLOOKUP(Orders[[#This Row],[Customer ID]],customers!$A$2:$A$1001,customers!$I$2:$I$1001)</f>
        <v>No</v>
      </c>
    </row>
    <row r="880" spans="1:16" x14ac:dyDescent="0.35">
      <c r="A880" s="2" t="s">
        <v>5456</v>
      </c>
      <c r="B880" s="5">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26"/>
        <v>27.484999999999996</v>
      </c>
      <c r="N880" t="str">
        <f>IF(orders!I880="Rob","Robusta",IF(I880="Exc","Excelsa",IF(I880="Ara","Arabica",IF(I880="Lib","Liberica"))))</f>
        <v>Robusta</v>
      </c>
      <c r="O880" t="str">
        <f t="shared" si="27"/>
        <v>Light</v>
      </c>
      <c r="P880" t="str">
        <f>_xlfn.XLOOKUP(Orders[[#This Row],[Customer ID]],customers!$A$2:$A$1001,customers!$I$2:$I$1001)</f>
        <v>Yes</v>
      </c>
    </row>
    <row r="881" spans="1:16" x14ac:dyDescent="0.35">
      <c r="A881" s="2" t="s">
        <v>5461</v>
      </c>
      <c r="B881" s="5">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26"/>
        <v>10.935</v>
      </c>
      <c r="N881" t="str">
        <f>IF(orders!I881="Rob","Robusta",IF(I881="Exc","Excelsa",IF(I881="Ara","Arabica",IF(I881="Lib","Liberica"))))</f>
        <v>Excelsa</v>
      </c>
      <c r="O881" t="str">
        <f t="shared" si="27"/>
        <v>Dark</v>
      </c>
      <c r="P881" t="str">
        <f>_xlfn.XLOOKUP(Orders[[#This Row],[Customer ID]],customers!$A$2:$A$1001,customers!$I$2:$I$1001)</f>
        <v>No</v>
      </c>
    </row>
    <row r="882" spans="1:16" x14ac:dyDescent="0.35">
      <c r="A882" s="2" t="s">
        <v>5466</v>
      </c>
      <c r="B882" s="5">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26"/>
        <v>7.169999999999999</v>
      </c>
      <c r="N882" t="str">
        <f>IF(orders!I882="Rob","Robusta",IF(I882="Exc","Excelsa",IF(I882="Ara","Arabica",IF(I882="Lib","Liberica"))))</f>
        <v>Robusta</v>
      </c>
      <c r="O882" t="str">
        <f t="shared" si="27"/>
        <v>Light</v>
      </c>
      <c r="P882" t="str">
        <f>_xlfn.XLOOKUP(Orders[[#This Row],[Customer ID]],customers!$A$2:$A$1001,customers!$I$2:$I$1001)</f>
        <v>No</v>
      </c>
    </row>
    <row r="883" spans="1:16" x14ac:dyDescent="0.35">
      <c r="A883" s="2" t="s">
        <v>5472</v>
      </c>
      <c r="B883" s="5">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26"/>
        <v>23.31</v>
      </c>
      <c r="N883" t="str">
        <f>IF(orders!I883="Rob","Robusta",IF(I883="Exc","Excelsa",IF(I883="Ara","Arabica",IF(I883="Lib","Liberica"))))</f>
        <v>Arabica</v>
      </c>
      <c r="O883" t="str">
        <f t="shared" si="27"/>
        <v>Light</v>
      </c>
      <c r="P883" t="str">
        <f>_xlfn.XLOOKUP(Orders[[#This Row],[Customer ID]],customers!$A$2:$A$1001,customers!$I$2:$I$1001)</f>
        <v>Yes</v>
      </c>
    </row>
    <row r="884" spans="1:16" x14ac:dyDescent="0.35">
      <c r="A884" s="2" t="s">
        <v>5477</v>
      </c>
      <c r="B884" s="5">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26"/>
        <v>114.42499999999998</v>
      </c>
      <c r="N884" t="str">
        <f>IF(orders!I884="Rob","Robusta",IF(I884="Exc","Excelsa",IF(I884="Ara","Arabica",IF(I884="Lib","Liberica"))))</f>
        <v>Arabica</v>
      </c>
      <c r="O884" t="str">
        <f t="shared" si="27"/>
        <v>Dark</v>
      </c>
      <c r="P884" t="str">
        <f>_xlfn.XLOOKUP(Orders[[#This Row],[Customer ID]],customers!$A$2:$A$1001,customers!$I$2:$I$1001)</f>
        <v>Yes</v>
      </c>
    </row>
    <row r="885" spans="1:16" x14ac:dyDescent="0.35">
      <c r="A885" s="2" t="s">
        <v>5483</v>
      </c>
      <c r="B885" s="5">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26"/>
        <v>77.624999999999986</v>
      </c>
      <c r="N885" t="str">
        <f>IF(orders!I885="Rob","Robusta",IF(I885="Exc","Excelsa",IF(I885="Ara","Arabica",IF(I885="Lib","Liberica"))))</f>
        <v>Arabica</v>
      </c>
      <c r="O885" t="str">
        <f t="shared" si="27"/>
        <v>Medium</v>
      </c>
      <c r="P885" t="str">
        <f>_xlfn.XLOOKUP(Orders[[#This Row],[Customer ID]],customers!$A$2:$A$1001,customers!$I$2:$I$1001)</f>
        <v>Yes</v>
      </c>
    </row>
    <row r="886" spans="1:16" x14ac:dyDescent="0.35">
      <c r="A886" s="2" t="s">
        <v>5489</v>
      </c>
      <c r="B886" s="5">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26"/>
        <v>5.3699999999999992</v>
      </c>
      <c r="N886" t="str">
        <f>IF(orders!I886="Rob","Robusta",IF(I886="Exc","Excelsa",IF(I886="Ara","Arabica",IF(I886="Lib","Liberica"))))</f>
        <v>Robusta</v>
      </c>
      <c r="O886" t="str">
        <f t="shared" si="27"/>
        <v>Dark</v>
      </c>
      <c r="P886" t="str">
        <f>_xlfn.XLOOKUP(Orders[[#This Row],[Customer ID]],customers!$A$2:$A$1001,customers!$I$2:$I$1001)</f>
        <v>Yes</v>
      </c>
    </row>
    <row r="887" spans="1:16" x14ac:dyDescent="0.35">
      <c r="A887" s="2" t="s">
        <v>5495</v>
      </c>
      <c r="B887" s="5">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26"/>
        <v>123.50999999999999</v>
      </c>
      <c r="N887" t="str">
        <f>IF(orders!I887="Rob","Robusta",IF(I887="Exc","Excelsa",IF(I887="Ara","Arabica",IF(I887="Lib","Liberica"))))</f>
        <v>Robusta</v>
      </c>
      <c r="O887" t="str">
        <f t="shared" si="27"/>
        <v>Dark</v>
      </c>
      <c r="P887" t="str">
        <f>_xlfn.XLOOKUP(Orders[[#This Row],[Customer ID]],customers!$A$2:$A$1001,customers!$I$2:$I$1001)</f>
        <v>No</v>
      </c>
    </row>
    <row r="888" spans="1:16" x14ac:dyDescent="0.35">
      <c r="A888" s="2" t="s">
        <v>5501</v>
      </c>
      <c r="B888" s="5">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26"/>
        <v>17.46</v>
      </c>
      <c r="N888" t="str">
        <f>IF(orders!I888="Rob","Robusta",IF(I888="Exc","Excelsa",IF(I888="Ara","Arabica",IF(I888="Lib","Liberica"))))</f>
        <v>Liberica</v>
      </c>
      <c r="O888" t="str">
        <f t="shared" si="27"/>
        <v>Medium</v>
      </c>
      <c r="P888" t="str">
        <f>_xlfn.XLOOKUP(Orders[[#This Row],[Customer ID]],customers!$A$2:$A$1001,customers!$I$2:$I$1001)</f>
        <v>No</v>
      </c>
    </row>
    <row r="889" spans="1:16" x14ac:dyDescent="0.35">
      <c r="A889" s="2" t="s">
        <v>5507</v>
      </c>
      <c r="B889" s="5">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26"/>
        <v>13.365</v>
      </c>
      <c r="N889" t="str">
        <f>IF(orders!I889="Rob","Robusta",IF(I889="Exc","Excelsa",IF(I889="Ara","Arabica",IF(I889="Lib","Liberica"))))</f>
        <v>Excelsa</v>
      </c>
      <c r="O889" t="str">
        <f t="shared" si="27"/>
        <v>Light</v>
      </c>
      <c r="P889" t="str">
        <f>_xlfn.XLOOKUP(Orders[[#This Row],[Customer ID]],customers!$A$2:$A$1001,customers!$I$2:$I$1001)</f>
        <v>No</v>
      </c>
    </row>
    <row r="890" spans="1:16" x14ac:dyDescent="0.35">
      <c r="A890" s="2" t="s">
        <v>5513</v>
      </c>
      <c r="B890" s="5">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26"/>
        <v>7.77</v>
      </c>
      <c r="N890" t="str">
        <f>IF(orders!I890="Rob","Robusta",IF(I890="Exc","Excelsa",IF(I890="Ara","Arabica",IF(I890="Lib","Liberica"))))</f>
        <v>Arabica</v>
      </c>
      <c r="O890" t="str">
        <f t="shared" si="27"/>
        <v>Light</v>
      </c>
      <c r="P890" t="str">
        <f>_xlfn.XLOOKUP(Orders[[#This Row],[Customer ID]],customers!$A$2:$A$1001,customers!$I$2:$I$1001)</f>
        <v>Yes</v>
      </c>
    </row>
    <row r="891" spans="1:16" x14ac:dyDescent="0.35">
      <c r="A891" s="2" t="s">
        <v>5519</v>
      </c>
      <c r="B891" s="5">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26"/>
        <v>2.6849999999999996</v>
      </c>
      <c r="N891" t="str">
        <f>IF(orders!I891="Rob","Robusta",IF(I891="Exc","Excelsa",IF(I891="Ara","Arabica",IF(I891="Lib","Liberica"))))</f>
        <v>Robusta</v>
      </c>
      <c r="O891" t="str">
        <f t="shared" si="27"/>
        <v>Dark</v>
      </c>
      <c r="P891" t="str">
        <f>_xlfn.XLOOKUP(Orders[[#This Row],[Customer ID]],customers!$A$2:$A$1001,customers!$I$2:$I$1001)</f>
        <v>Yes</v>
      </c>
    </row>
    <row r="892" spans="1:16" x14ac:dyDescent="0.35">
      <c r="A892" s="2" t="s">
        <v>5525</v>
      </c>
      <c r="B892" s="5">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26"/>
        <v>20.584999999999997</v>
      </c>
      <c r="N892" t="str">
        <f>IF(orders!I892="Rob","Robusta",IF(I892="Exc","Excelsa",IF(I892="Ara","Arabica",IF(I892="Lib","Liberica"))))</f>
        <v>Robusta</v>
      </c>
      <c r="O892" t="str">
        <f t="shared" si="27"/>
        <v>Dark</v>
      </c>
      <c r="P892" t="str">
        <f>_xlfn.XLOOKUP(Orders[[#This Row],[Customer ID]],customers!$A$2:$A$1001,customers!$I$2:$I$1001)</f>
        <v>Yes</v>
      </c>
    </row>
    <row r="893" spans="1:16" x14ac:dyDescent="0.35">
      <c r="A893" s="2" t="s">
        <v>5531</v>
      </c>
      <c r="B893" s="5">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26"/>
        <v>114.42499999999998</v>
      </c>
      <c r="N893" t="str">
        <f>IF(orders!I893="Rob","Robusta",IF(I893="Exc","Excelsa",IF(I893="Ara","Arabica",IF(I893="Lib","Liberica"))))</f>
        <v>Arabica</v>
      </c>
      <c r="O893" t="str">
        <f t="shared" si="27"/>
        <v>Dark</v>
      </c>
      <c r="P893" t="str">
        <f>_xlfn.XLOOKUP(Orders[[#This Row],[Customer ID]],customers!$A$2:$A$1001,customers!$I$2:$I$1001)</f>
        <v>Yes</v>
      </c>
    </row>
    <row r="894" spans="1:16" x14ac:dyDescent="0.35">
      <c r="A894" s="2" t="s">
        <v>5537</v>
      </c>
      <c r="B894" s="5">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26"/>
        <v>20.625</v>
      </c>
      <c r="N894" t="str">
        <f>IF(orders!I894="Rob","Robusta",IF(I894="Exc","Excelsa",IF(I894="Ara","Arabica",IF(I894="Lib","Liberica"))))</f>
        <v>Excelsa</v>
      </c>
      <c r="O894" t="str">
        <f t="shared" si="27"/>
        <v>Medium</v>
      </c>
      <c r="P894" t="str">
        <f>_xlfn.XLOOKUP(Orders[[#This Row],[Customer ID]],customers!$A$2:$A$1001,customers!$I$2:$I$1001)</f>
        <v>No</v>
      </c>
    </row>
    <row r="895" spans="1:16" x14ac:dyDescent="0.35">
      <c r="A895" s="2" t="s">
        <v>5543</v>
      </c>
      <c r="B895" s="5">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26"/>
        <v>57.06</v>
      </c>
      <c r="N895" t="str">
        <f>IF(orders!I895="Rob","Robusta",IF(I895="Exc","Excelsa",IF(I895="Ara","Arabica",IF(I895="Lib","Liberica"))))</f>
        <v>Liberica</v>
      </c>
      <c r="O895" t="str">
        <f t="shared" si="27"/>
        <v>Light</v>
      </c>
      <c r="P895" t="str">
        <f>_xlfn.XLOOKUP(Orders[[#This Row],[Customer ID]],customers!$A$2:$A$1001,customers!$I$2:$I$1001)</f>
        <v>Yes</v>
      </c>
    </row>
    <row r="896" spans="1:16" x14ac:dyDescent="0.35">
      <c r="A896" s="2" t="s">
        <v>5548</v>
      </c>
      <c r="B896" s="5">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26"/>
        <v>82.339999999999989</v>
      </c>
      <c r="N896" t="str">
        <f>IF(orders!I896="Rob","Robusta",IF(I896="Exc","Excelsa",IF(I896="Ara","Arabica",IF(I896="Lib","Liberica"))))</f>
        <v>Robusta</v>
      </c>
      <c r="O896" t="str">
        <f t="shared" si="27"/>
        <v>Dark</v>
      </c>
      <c r="P896" t="str">
        <f>_xlfn.XLOOKUP(Orders[[#This Row],[Customer ID]],customers!$A$2:$A$1001,customers!$I$2:$I$1001)</f>
        <v>Yes</v>
      </c>
    </row>
    <row r="897" spans="1:16" x14ac:dyDescent="0.35">
      <c r="A897" s="2" t="s">
        <v>5553</v>
      </c>
      <c r="B897" s="5">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26"/>
        <v>158.12499999999997</v>
      </c>
      <c r="N897" t="str">
        <f>IF(orders!I897="Rob","Robusta",IF(I897="Exc","Excelsa",IF(I897="Ara","Arabica",IF(I897="Lib","Liberica"))))</f>
        <v>Excelsa</v>
      </c>
      <c r="O897" t="str">
        <f t="shared" si="27"/>
        <v>Medium</v>
      </c>
      <c r="P897" t="str">
        <f>_xlfn.XLOOKUP(Orders[[#This Row],[Customer ID]],customers!$A$2:$A$1001,customers!$I$2:$I$1001)</f>
        <v>No</v>
      </c>
    </row>
    <row r="898" spans="1:16" x14ac:dyDescent="0.35">
      <c r="A898" s="2" t="s">
        <v>5558</v>
      </c>
      <c r="B898" s="5">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26"/>
        <v>32.22</v>
      </c>
      <c r="N898" t="str">
        <f>IF(orders!I898="Rob","Robusta",IF(I898="Exc","Excelsa",IF(I898="Ara","Arabica",IF(I898="Lib","Liberica"))))</f>
        <v>Robusta</v>
      </c>
      <c r="O898" t="str">
        <f t="shared" si="27"/>
        <v>Dark</v>
      </c>
      <c r="P898" t="str">
        <f>_xlfn.XLOOKUP(Orders[[#This Row],[Customer ID]],customers!$A$2:$A$1001,customers!$I$2:$I$1001)</f>
        <v>Yes</v>
      </c>
    </row>
    <row r="899" spans="1:16" x14ac:dyDescent="0.35">
      <c r="A899" s="2" t="s">
        <v>5564</v>
      </c>
      <c r="B899" s="5">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28">L899*E899</f>
        <v>24.3</v>
      </c>
      <c r="N899" t="str">
        <f>IF(orders!I899="Rob","Robusta",IF(I899="Exc","Excelsa",IF(I899="Ara","Arabica",IF(I899="Lib","Liberica"))))</f>
        <v>Excelsa</v>
      </c>
      <c r="O899" t="str">
        <f t="shared" ref="O899:O962" si="29">IF(J899="M","Medium",IF(J899="L","Light",IF(J899="D","Dark")))</f>
        <v>Dark</v>
      </c>
      <c r="P899" t="str">
        <f>_xlfn.XLOOKUP(Orders[[#This Row],[Customer ID]],customers!$A$2:$A$1001,customers!$I$2:$I$1001)</f>
        <v>No</v>
      </c>
    </row>
    <row r="900" spans="1:16" x14ac:dyDescent="0.35">
      <c r="A900" s="2" t="s">
        <v>5570</v>
      </c>
      <c r="B900" s="5">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28"/>
        <v>35.849999999999994</v>
      </c>
      <c r="N900" t="str">
        <f>IF(orders!I900="Rob","Robusta",IF(I900="Exc","Excelsa",IF(I900="Ara","Arabica",IF(I900="Lib","Liberica"))))</f>
        <v>Robusta</v>
      </c>
      <c r="O900" t="str">
        <f t="shared" si="29"/>
        <v>Light</v>
      </c>
      <c r="P900" t="str">
        <f>_xlfn.XLOOKUP(Orders[[#This Row],[Customer ID]],customers!$A$2:$A$1001,customers!$I$2:$I$1001)</f>
        <v>No</v>
      </c>
    </row>
    <row r="901" spans="1:16" x14ac:dyDescent="0.35">
      <c r="A901" s="2" t="s">
        <v>5575</v>
      </c>
      <c r="B901" s="5">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28"/>
        <v>72.75</v>
      </c>
      <c r="N901" t="str">
        <f>IF(orders!I901="Rob","Robusta",IF(I901="Exc","Excelsa",IF(I901="Ara","Arabica",IF(I901="Lib","Liberica"))))</f>
        <v>Liberica</v>
      </c>
      <c r="O901" t="str">
        <f t="shared" si="29"/>
        <v>Medium</v>
      </c>
      <c r="P901" t="str">
        <f>_xlfn.XLOOKUP(Orders[[#This Row],[Customer ID]],customers!$A$2:$A$1001,customers!$I$2:$I$1001)</f>
        <v>No</v>
      </c>
    </row>
    <row r="902" spans="1:16" x14ac:dyDescent="0.35">
      <c r="A902" s="2" t="s">
        <v>5580</v>
      </c>
      <c r="B902" s="5">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28"/>
        <v>47.55</v>
      </c>
      <c r="N902" t="str">
        <f>IF(orders!I902="Rob","Robusta",IF(I902="Exc","Excelsa",IF(I902="Ara","Arabica",IF(I902="Lib","Liberica"))))</f>
        <v>Liberica</v>
      </c>
      <c r="O902" t="str">
        <f t="shared" si="29"/>
        <v>Light</v>
      </c>
      <c r="P902" t="str">
        <f>_xlfn.XLOOKUP(Orders[[#This Row],[Customer ID]],customers!$A$2:$A$1001,customers!$I$2:$I$1001)</f>
        <v>No</v>
      </c>
    </row>
    <row r="903" spans="1:16" x14ac:dyDescent="0.35">
      <c r="A903" s="2" t="s">
        <v>5585</v>
      </c>
      <c r="B903" s="5">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28"/>
        <v>3.5849999999999995</v>
      </c>
      <c r="N903" t="str">
        <f>IF(orders!I903="Rob","Robusta",IF(I903="Exc","Excelsa",IF(I903="Ara","Arabica",IF(I903="Lib","Liberica"))))</f>
        <v>Robusta</v>
      </c>
      <c r="O903" t="str">
        <f t="shared" si="29"/>
        <v>Light</v>
      </c>
      <c r="P903" t="str">
        <f>_xlfn.XLOOKUP(Orders[[#This Row],[Customer ID]],customers!$A$2:$A$1001,customers!$I$2:$I$1001)</f>
        <v>Yes</v>
      </c>
    </row>
    <row r="904" spans="1:16" x14ac:dyDescent="0.35">
      <c r="A904" s="2" t="s">
        <v>5591</v>
      </c>
      <c r="B904" s="5">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28"/>
        <v>158.12499999999997</v>
      </c>
      <c r="N904" t="str">
        <f>IF(orders!I904="Rob","Robusta",IF(I904="Exc","Excelsa",IF(I904="Ara","Arabica",IF(I904="Lib","Liberica"))))</f>
        <v>Excelsa</v>
      </c>
      <c r="O904" t="str">
        <f t="shared" si="29"/>
        <v>Medium</v>
      </c>
      <c r="P904" t="str">
        <f>_xlfn.XLOOKUP(Orders[[#This Row],[Customer ID]],customers!$A$2:$A$1001,customers!$I$2:$I$1001)</f>
        <v>No</v>
      </c>
    </row>
    <row r="905" spans="1:16" x14ac:dyDescent="0.35">
      <c r="A905" s="2" t="s">
        <v>5597</v>
      </c>
      <c r="B905" s="5">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28"/>
        <v>17.46</v>
      </c>
      <c r="N905" t="str">
        <f>IF(orders!I905="Rob","Robusta",IF(I905="Exc","Excelsa",IF(I905="Ara","Arabica",IF(I905="Lib","Liberica"))))</f>
        <v>Liberica</v>
      </c>
      <c r="O905" t="str">
        <f t="shared" si="29"/>
        <v>Medium</v>
      </c>
      <c r="P905" t="str">
        <f>_xlfn.XLOOKUP(Orders[[#This Row],[Customer ID]],customers!$A$2:$A$1001,customers!$I$2:$I$1001)</f>
        <v>No</v>
      </c>
    </row>
    <row r="906" spans="1:16" x14ac:dyDescent="0.35">
      <c r="A906" s="2" t="s">
        <v>5603</v>
      </c>
      <c r="B906" s="5">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28"/>
        <v>148.92499999999998</v>
      </c>
      <c r="N906" t="str">
        <f>IF(orders!I906="Rob","Robusta",IF(I906="Exc","Excelsa",IF(I906="Ara","Arabica",IF(I906="Lib","Liberica"))))</f>
        <v>Arabica</v>
      </c>
      <c r="O906" t="str">
        <f t="shared" si="29"/>
        <v>Light</v>
      </c>
      <c r="P906" t="str">
        <f>_xlfn.XLOOKUP(Orders[[#This Row],[Customer ID]],customers!$A$2:$A$1001,customers!$I$2:$I$1001)</f>
        <v>No</v>
      </c>
    </row>
    <row r="907" spans="1:16" x14ac:dyDescent="0.35">
      <c r="A907" s="2" t="s">
        <v>5609</v>
      </c>
      <c r="B907" s="5">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28"/>
        <v>40.5</v>
      </c>
      <c r="N907" t="str">
        <f>IF(orders!I907="Rob","Robusta",IF(I907="Exc","Excelsa",IF(I907="Ara","Arabica",IF(I907="Lib","Liberica"))))</f>
        <v>Arabica</v>
      </c>
      <c r="O907" t="str">
        <f t="shared" si="29"/>
        <v>Medium</v>
      </c>
      <c r="P907" t="str">
        <f>_xlfn.XLOOKUP(Orders[[#This Row],[Customer ID]],customers!$A$2:$A$1001,customers!$I$2:$I$1001)</f>
        <v>Yes</v>
      </c>
    </row>
    <row r="908" spans="1:16" x14ac:dyDescent="0.35">
      <c r="A908" s="2" t="s">
        <v>5614</v>
      </c>
      <c r="B908" s="5">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28"/>
        <v>27</v>
      </c>
      <c r="N908" t="str">
        <f>IF(orders!I908="Rob","Robusta",IF(I908="Exc","Excelsa",IF(I908="Ara","Arabica",IF(I908="Lib","Liberica"))))</f>
        <v>Arabica</v>
      </c>
      <c r="O908" t="str">
        <f t="shared" si="29"/>
        <v>Medium</v>
      </c>
      <c r="P908" t="str">
        <f>_xlfn.XLOOKUP(Orders[[#This Row],[Customer ID]],customers!$A$2:$A$1001,customers!$I$2:$I$1001)</f>
        <v>Yes</v>
      </c>
    </row>
    <row r="909" spans="1:16" x14ac:dyDescent="0.35">
      <c r="A909" s="2" t="s">
        <v>5620</v>
      </c>
      <c r="B909" s="5">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28"/>
        <v>38.849999999999994</v>
      </c>
      <c r="N909" t="str">
        <f>IF(orders!I909="Rob","Robusta",IF(I909="Exc","Excelsa",IF(I909="Ara","Arabica",IF(I909="Lib","Liberica"))))</f>
        <v>Liberica</v>
      </c>
      <c r="O909" t="str">
        <f t="shared" si="29"/>
        <v>Dark</v>
      </c>
      <c r="P909" t="str">
        <f>_xlfn.XLOOKUP(Orders[[#This Row],[Customer ID]],customers!$A$2:$A$1001,customers!$I$2:$I$1001)</f>
        <v>No</v>
      </c>
    </row>
    <row r="910" spans="1:16" x14ac:dyDescent="0.35">
      <c r="A910" s="2" t="s">
        <v>5626</v>
      </c>
      <c r="B910" s="5">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28"/>
        <v>59.75</v>
      </c>
      <c r="N910" t="str">
        <f>IF(orders!I910="Rob","Robusta",IF(I910="Exc","Excelsa",IF(I910="Ara","Arabica",IF(I910="Lib","Liberica"))))</f>
        <v>Robusta</v>
      </c>
      <c r="O910" t="str">
        <f t="shared" si="29"/>
        <v>Light</v>
      </c>
      <c r="P910" t="str">
        <f>_xlfn.XLOOKUP(Orders[[#This Row],[Customer ID]],customers!$A$2:$A$1001,customers!$I$2:$I$1001)</f>
        <v>No</v>
      </c>
    </row>
    <row r="911" spans="1:16" x14ac:dyDescent="0.35">
      <c r="A911" s="2" t="s">
        <v>5632</v>
      </c>
      <c r="B911" s="5">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28"/>
        <v>10.754999999999999</v>
      </c>
      <c r="N911" t="str">
        <f>IF(orders!I911="Rob","Robusta",IF(I911="Exc","Excelsa",IF(I911="Ara","Arabica",IF(I911="Lib","Liberica"))))</f>
        <v>Robusta</v>
      </c>
      <c r="O911" t="str">
        <f t="shared" si="29"/>
        <v>Light</v>
      </c>
      <c r="P911" t="str">
        <f>_xlfn.XLOOKUP(Orders[[#This Row],[Customer ID]],customers!$A$2:$A$1001,customers!$I$2:$I$1001)</f>
        <v>No</v>
      </c>
    </row>
    <row r="912" spans="1:16" x14ac:dyDescent="0.35">
      <c r="A912" s="2" t="s">
        <v>5637</v>
      </c>
      <c r="B912" s="5">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28"/>
        <v>91.539999999999992</v>
      </c>
      <c r="N912" t="str">
        <f>IF(orders!I912="Rob","Robusta",IF(I912="Exc","Excelsa",IF(I912="Ara","Arabica",IF(I912="Lib","Liberica"))))</f>
        <v>Arabica</v>
      </c>
      <c r="O912" t="str">
        <f t="shared" si="29"/>
        <v>Dark</v>
      </c>
      <c r="P912" t="str">
        <f>_xlfn.XLOOKUP(Orders[[#This Row],[Customer ID]],customers!$A$2:$A$1001,customers!$I$2:$I$1001)</f>
        <v>No</v>
      </c>
    </row>
    <row r="913" spans="1:16" x14ac:dyDescent="0.35">
      <c r="A913" s="2" t="s">
        <v>5643</v>
      </c>
      <c r="B913" s="5">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28"/>
        <v>45</v>
      </c>
      <c r="N913" t="str">
        <f>IF(orders!I913="Rob","Robusta",IF(I913="Exc","Excelsa",IF(I913="Ara","Arabica",IF(I913="Lib","Liberica"))))</f>
        <v>Arabica</v>
      </c>
      <c r="O913" t="str">
        <f t="shared" si="29"/>
        <v>Medium</v>
      </c>
      <c r="P913" t="str">
        <f>_xlfn.XLOOKUP(Orders[[#This Row],[Customer ID]],customers!$A$2:$A$1001,customers!$I$2:$I$1001)</f>
        <v>Yes</v>
      </c>
    </row>
    <row r="914" spans="1:16" x14ac:dyDescent="0.35">
      <c r="A914" s="2" t="s">
        <v>5649</v>
      </c>
      <c r="B914" s="5">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28"/>
        <v>137.31</v>
      </c>
      <c r="N914" t="str">
        <f>IF(orders!I914="Rob","Robusta",IF(I914="Exc","Excelsa",IF(I914="Ara","Arabica",IF(I914="Lib","Liberica"))))</f>
        <v>Robusta</v>
      </c>
      <c r="O914" t="str">
        <f t="shared" si="29"/>
        <v>Medium</v>
      </c>
      <c r="P914" t="str">
        <f>_xlfn.XLOOKUP(Orders[[#This Row],[Customer ID]],customers!$A$2:$A$1001,customers!$I$2:$I$1001)</f>
        <v>Yes</v>
      </c>
    </row>
    <row r="915" spans="1:16" x14ac:dyDescent="0.35">
      <c r="A915" s="2" t="s">
        <v>5654</v>
      </c>
      <c r="B915" s="5">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28"/>
        <v>6.75</v>
      </c>
      <c r="N915" t="str">
        <f>IF(orders!I915="Rob","Robusta",IF(I915="Exc","Excelsa",IF(I915="Ara","Arabica",IF(I915="Lib","Liberica"))))</f>
        <v>Arabica</v>
      </c>
      <c r="O915" t="str">
        <f t="shared" si="29"/>
        <v>Medium</v>
      </c>
      <c r="P915" t="str">
        <f>_xlfn.XLOOKUP(Orders[[#This Row],[Customer ID]],customers!$A$2:$A$1001,customers!$I$2:$I$1001)</f>
        <v>No</v>
      </c>
    </row>
    <row r="916" spans="1:16" x14ac:dyDescent="0.35">
      <c r="A916" s="2" t="s">
        <v>5660</v>
      </c>
      <c r="B916" s="5">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28"/>
        <v>45</v>
      </c>
      <c r="N916" t="str">
        <f>IF(orders!I916="Rob","Robusta",IF(I916="Exc","Excelsa",IF(I916="Ara","Arabica",IF(I916="Lib","Liberica"))))</f>
        <v>Arabica</v>
      </c>
      <c r="O916" t="str">
        <f t="shared" si="29"/>
        <v>Medium</v>
      </c>
      <c r="P916" t="str">
        <f>_xlfn.XLOOKUP(Orders[[#This Row],[Customer ID]],customers!$A$2:$A$1001,customers!$I$2:$I$1001)</f>
        <v>No</v>
      </c>
    </row>
    <row r="917" spans="1:16" x14ac:dyDescent="0.35">
      <c r="A917" s="2" t="s">
        <v>5666</v>
      </c>
      <c r="B917" s="5">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28"/>
        <v>83.835000000000008</v>
      </c>
      <c r="N917" t="str">
        <f>IF(orders!I917="Rob","Robusta",IF(I917="Exc","Excelsa",IF(I917="Ara","Arabica",IF(I917="Lib","Liberica"))))</f>
        <v>Excelsa</v>
      </c>
      <c r="O917" t="str">
        <f t="shared" si="29"/>
        <v>Dark</v>
      </c>
      <c r="P917" t="str">
        <f>_xlfn.XLOOKUP(Orders[[#This Row],[Customer ID]],customers!$A$2:$A$1001,customers!$I$2:$I$1001)</f>
        <v>Yes</v>
      </c>
    </row>
    <row r="918" spans="1:16" x14ac:dyDescent="0.35">
      <c r="A918" s="2" t="s">
        <v>5672</v>
      </c>
      <c r="B918" s="5">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28"/>
        <v>3.645</v>
      </c>
      <c r="N918" t="str">
        <f>IF(orders!I918="Rob","Robusta",IF(I918="Exc","Excelsa",IF(I918="Ara","Arabica",IF(I918="Lib","Liberica"))))</f>
        <v>Excelsa</v>
      </c>
      <c r="O918" t="str">
        <f t="shared" si="29"/>
        <v>Dark</v>
      </c>
      <c r="P918" t="str">
        <f>_xlfn.XLOOKUP(Orders[[#This Row],[Customer ID]],customers!$A$2:$A$1001,customers!$I$2:$I$1001)</f>
        <v>Yes</v>
      </c>
    </row>
    <row r="919" spans="1:16" x14ac:dyDescent="0.35">
      <c r="A919" s="2" t="s">
        <v>5676</v>
      </c>
      <c r="B919" s="5">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28"/>
        <v>6.75</v>
      </c>
      <c r="N919" t="str">
        <f>IF(orders!I919="Rob","Robusta",IF(I919="Exc","Excelsa",IF(I919="Ara","Arabica",IF(I919="Lib","Liberica"))))</f>
        <v>Arabica</v>
      </c>
      <c r="O919" t="str">
        <f t="shared" si="29"/>
        <v>Medium</v>
      </c>
      <c r="P919" t="str">
        <f>_xlfn.XLOOKUP(Orders[[#This Row],[Customer ID]],customers!$A$2:$A$1001,customers!$I$2:$I$1001)</f>
        <v>No</v>
      </c>
    </row>
    <row r="920" spans="1:16" x14ac:dyDescent="0.35">
      <c r="A920" s="2" t="s">
        <v>5676</v>
      </c>
      <c r="B920" s="5">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28"/>
        <v>21.87</v>
      </c>
      <c r="N920" t="str">
        <f>IF(orders!I920="Rob","Robusta",IF(I920="Exc","Excelsa",IF(I920="Ara","Arabica",IF(I920="Lib","Liberica"))))</f>
        <v>Excelsa</v>
      </c>
      <c r="O920" t="str">
        <f t="shared" si="29"/>
        <v>Dark</v>
      </c>
      <c r="P920" t="str">
        <f>_xlfn.XLOOKUP(Orders[[#This Row],[Customer ID]],customers!$A$2:$A$1001,customers!$I$2:$I$1001)</f>
        <v>No</v>
      </c>
    </row>
    <row r="921" spans="1:16" x14ac:dyDescent="0.35">
      <c r="A921" s="2" t="s">
        <v>5687</v>
      </c>
      <c r="B921" s="5">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28"/>
        <v>13.424999999999997</v>
      </c>
      <c r="N921" t="str">
        <f>IF(orders!I921="Rob","Robusta",IF(I921="Exc","Excelsa",IF(I921="Ara","Arabica",IF(I921="Lib","Liberica"))))</f>
        <v>Robusta</v>
      </c>
      <c r="O921" t="str">
        <f t="shared" si="29"/>
        <v>Dark</v>
      </c>
      <c r="P921" t="str">
        <f>_xlfn.XLOOKUP(Orders[[#This Row],[Customer ID]],customers!$A$2:$A$1001,customers!$I$2:$I$1001)</f>
        <v>Yes</v>
      </c>
    </row>
    <row r="922" spans="1:16" x14ac:dyDescent="0.35">
      <c r="A922" s="2" t="s">
        <v>5693</v>
      </c>
      <c r="B922" s="5">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28"/>
        <v>123.50999999999999</v>
      </c>
      <c r="N922" t="str">
        <f>IF(orders!I922="Rob","Robusta",IF(I922="Exc","Excelsa",IF(I922="Ara","Arabica",IF(I922="Lib","Liberica"))))</f>
        <v>Robusta</v>
      </c>
      <c r="O922" t="str">
        <f t="shared" si="29"/>
        <v>Dark</v>
      </c>
      <c r="P922" t="str">
        <f>_xlfn.XLOOKUP(Orders[[#This Row],[Customer ID]],customers!$A$2:$A$1001,customers!$I$2:$I$1001)</f>
        <v>No</v>
      </c>
    </row>
    <row r="923" spans="1:16" x14ac:dyDescent="0.35">
      <c r="A923" s="2" t="s">
        <v>5699</v>
      </c>
      <c r="B923" s="5">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28"/>
        <v>7.77</v>
      </c>
      <c r="N923" t="str">
        <f>IF(orders!I923="Rob","Robusta",IF(I923="Exc","Excelsa",IF(I923="Ara","Arabica",IF(I923="Lib","Liberica"))))</f>
        <v>Liberica</v>
      </c>
      <c r="O923" t="str">
        <f t="shared" si="29"/>
        <v>Dark</v>
      </c>
      <c r="P923" t="str">
        <f>_xlfn.XLOOKUP(Orders[[#This Row],[Customer ID]],customers!$A$2:$A$1001,customers!$I$2:$I$1001)</f>
        <v>No</v>
      </c>
    </row>
    <row r="924" spans="1:16" x14ac:dyDescent="0.35">
      <c r="A924" s="2" t="s">
        <v>5705</v>
      </c>
      <c r="B924" s="5">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28"/>
        <v>67.5</v>
      </c>
      <c r="N924" t="str">
        <f>IF(orders!I924="Rob","Robusta",IF(I924="Exc","Excelsa",IF(I924="Ara","Arabica",IF(I924="Lib","Liberica"))))</f>
        <v>Arabica</v>
      </c>
      <c r="O924" t="str">
        <f t="shared" si="29"/>
        <v>Medium</v>
      </c>
      <c r="P924" t="str">
        <f>_xlfn.XLOOKUP(Orders[[#This Row],[Customer ID]],customers!$A$2:$A$1001,customers!$I$2:$I$1001)</f>
        <v>Yes</v>
      </c>
    </row>
    <row r="925" spans="1:16" x14ac:dyDescent="0.35">
      <c r="A925" s="2" t="s">
        <v>5709</v>
      </c>
      <c r="B925" s="5">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28"/>
        <v>27.945</v>
      </c>
      <c r="N925" t="str">
        <f>IF(orders!I925="Rob","Robusta",IF(I925="Exc","Excelsa",IF(I925="Ara","Arabica",IF(I925="Lib","Liberica"))))</f>
        <v>Excelsa</v>
      </c>
      <c r="O925" t="str">
        <f t="shared" si="29"/>
        <v>Dark</v>
      </c>
      <c r="P925" t="str">
        <f>_xlfn.XLOOKUP(Orders[[#This Row],[Customer ID]],customers!$A$2:$A$1001,customers!$I$2:$I$1001)</f>
        <v>No</v>
      </c>
    </row>
    <row r="926" spans="1:16" x14ac:dyDescent="0.35">
      <c r="A926" s="2" t="s">
        <v>5715</v>
      </c>
      <c r="B926" s="5">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28"/>
        <v>89.35499999999999</v>
      </c>
      <c r="N926" t="str">
        <f>IF(orders!I926="Rob","Robusta",IF(I926="Exc","Excelsa",IF(I926="Ara","Arabica",IF(I926="Lib","Liberica"))))</f>
        <v>Arabica</v>
      </c>
      <c r="O926" t="str">
        <f t="shared" si="29"/>
        <v>Light</v>
      </c>
      <c r="P926" t="str">
        <f>_xlfn.XLOOKUP(Orders[[#This Row],[Customer ID]],customers!$A$2:$A$1001,customers!$I$2:$I$1001)</f>
        <v>No</v>
      </c>
    </row>
    <row r="927" spans="1:16" x14ac:dyDescent="0.35">
      <c r="A927" s="2" t="s">
        <v>5720</v>
      </c>
      <c r="B927" s="5">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28"/>
        <v>20.25</v>
      </c>
      <c r="N927" t="str">
        <f>IF(orders!I927="Rob","Robusta",IF(I927="Exc","Excelsa",IF(I927="Ara","Arabica",IF(I927="Lib","Liberica"))))</f>
        <v>Arabica</v>
      </c>
      <c r="O927" t="str">
        <f t="shared" si="29"/>
        <v>Medium</v>
      </c>
      <c r="P927" t="str">
        <f>_xlfn.XLOOKUP(Orders[[#This Row],[Customer ID]],customers!$A$2:$A$1001,customers!$I$2:$I$1001)</f>
        <v>No</v>
      </c>
    </row>
    <row r="928" spans="1:16" x14ac:dyDescent="0.35">
      <c r="A928" s="2" t="s">
        <v>5725</v>
      </c>
      <c r="B928" s="5">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28"/>
        <v>33.75</v>
      </c>
      <c r="N928" t="str">
        <f>IF(orders!I928="Rob","Robusta",IF(I928="Exc","Excelsa",IF(I928="Ara","Arabica",IF(I928="Lib","Liberica"))))</f>
        <v>Arabica</v>
      </c>
      <c r="O928" t="str">
        <f t="shared" si="29"/>
        <v>Medium</v>
      </c>
      <c r="P928" t="str">
        <f>_xlfn.XLOOKUP(Orders[[#This Row],[Customer ID]],customers!$A$2:$A$1001,customers!$I$2:$I$1001)</f>
        <v>Yes</v>
      </c>
    </row>
    <row r="929" spans="1:16" x14ac:dyDescent="0.35">
      <c r="A929" s="2" t="s">
        <v>5731</v>
      </c>
      <c r="B929" s="5">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28"/>
        <v>111.78</v>
      </c>
      <c r="N929" t="str">
        <f>IF(orders!I929="Rob","Robusta",IF(I929="Exc","Excelsa",IF(I929="Ara","Arabica",IF(I929="Lib","Liberica"))))</f>
        <v>Excelsa</v>
      </c>
      <c r="O929" t="str">
        <f t="shared" si="29"/>
        <v>Dark</v>
      </c>
      <c r="P929" t="str">
        <f>_xlfn.XLOOKUP(Orders[[#This Row],[Customer ID]],customers!$A$2:$A$1001,customers!$I$2:$I$1001)</f>
        <v>No</v>
      </c>
    </row>
    <row r="930" spans="1:16" x14ac:dyDescent="0.35">
      <c r="A930" s="2" t="s">
        <v>5737</v>
      </c>
      <c r="B930" s="5">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28"/>
        <v>63.249999999999993</v>
      </c>
      <c r="N930" t="str">
        <f>IF(orders!I930="Rob","Robusta",IF(I930="Exc","Excelsa",IF(I930="Ara","Arabica",IF(I930="Lib","Liberica"))))</f>
        <v>Excelsa</v>
      </c>
      <c r="O930" t="str">
        <f t="shared" si="29"/>
        <v>Medium</v>
      </c>
      <c r="P930" t="str">
        <f>_xlfn.XLOOKUP(Orders[[#This Row],[Customer ID]],customers!$A$2:$A$1001,customers!$I$2:$I$1001)</f>
        <v>Yes</v>
      </c>
    </row>
    <row r="931" spans="1:16" x14ac:dyDescent="0.35">
      <c r="A931" s="2" t="s">
        <v>5742</v>
      </c>
      <c r="B931" s="5">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28"/>
        <v>8.91</v>
      </c>
      <c r="N931" t="str">
        <f>IF(orders!I931="Rob","Robusta",IF(I931="Exc","Excelsa",IF(I931="Ara","Arabica",IF(I931="Lib","Liberica"))))</f>
        <v>Excelsa</v>
      </c>
      <c r="O931" t="str">
        <f t="shared" si="29"/>
        <v>Light</v>
      </c>
      <c r="P931" t="str">
        <f>_xlfn.XLOOKUP(Orders[[#This Row],[Customer ID]],customers!$A$2:$A$1001,customers!$I$2:$I$1001)</f>
        <v>Yes</v>
      </c>
    </row>
    <row r="932" spans="1:16" x14ac:dyDescent="0.35">
      <c r="A932" s="2" t="s">
        <v>5748</v>
      </c>
      <c r="B932" s="5">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28"/>
        <v>12.15</v>
      </c>
      <c r="N932" t="str">
        <f>IF(orders!I932="Rob","Robusta",IF(I932="Exc","Excelsa",IF(I932="Ara","Arabica",IF(I932="Lib","Liberica"))))</f>
        <v>Excelsa</v>
      </c>
      <c r="O932" t="str">
        <f t="shared" si="29"/>
        <v>Dark</v>
      </c>
      <c r="P932" t="str">
        <f>_xlfn.XLOOKUP(Orders[[#This Row],[Customer ID]],customers!$A$2:$A$1001,customers!$I$2:$I$1001)</f>
        <v>Yes</v>
      </c>
    </row>
    <row r="933" spans="1:16" x14ac:dyDescent="0.35">
      <c r="A933" s="2" t="s">
        <v>5753</v>
      </c>
      <c r="B933" s="5">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28"/>
        <v>23.88</v>
      </c>
      <c r="N933" t="str">
        <f>IF(orders!I933="Rob","Robusta",IF(I933="Exc","Excelsa",IF(I933="Ara","Arabica",IF(I933="Lib","Liberica"))))</f>
        <v>Arabica</v>
      </c>
      <c r="O933" t="str">
        <f t="shared" si="29"/>
        <v>Dark</v>
      </c>
      <c r="P933" t="str">
        <f>_xlfn.XLOOKUP(Orders[[#This Row],[Customer ID]],customers!$A$2:$A$1001,customers!$I$2:$I$1001)</f>
        <v>Yes</v>
      </c>
    </row>
    <row r="934" spans="1:16" x14ac:dyDescent="0.35">
      <c r="A934" s="2" t="s">
        <v>5757</v>
      </c>
      <c r="B934" s="5">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28"/>
        <v>55</v>
      </c>
      <c r="N934" t="str">
        <f>IF(orders!I934="Rob","Robusta",IF(I934="Exc","Excelsa",IF(I934="Ara","Arabica",IF(I934="Lib","Liberica"))))</f>
        <v>Excelsa</v>
      </c>
      <c r="O934" t="str">
        <f t="shared" si="29"/>
        <v>Medium</v>
      </c>
      <c r="P934" t="str">
        <f>_xlfn.XLOOKUP(Orders[[#This Row],[Customer ID]],customers!$A$2:$A$1001,customers!$I$2:$I$1001)</f>
        <v>No</v>
      </c>
    </row>
    <row r="935" spans="1:16" x14ac:dyDescent="0.35">
      <c r="A935" s="2" t="s">
        <v>5763</v>
      </c>
      <c r="B935" s="5">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28"/>
        <v>26.849999999999998</v>
      </c>
      <c r="N935" t="str">
        <f>IF(orders!I935="Rob","Robusta",IF(I935="Exc","Excelsa",IF(I935="Ara","Arabica",IF(I935="Lib","Liberica"))))</f>
        <v>Robusta</v>
      </c>
      <c r="O935" t="str">
        <f t="shared" si="29"/>
        <v>Dark</v>
      </c>
      <c r="P935" t="str">
        <f>_xlfn.XLOOKUP(Orders[[#This Row],[Customer ID]],customers!$A$2:$A$1001,customers!$I$2:$I$1001)</f>
        <v>Yes</v>
      </c>
    </row>
    <row r="936" spans="1:16" x14ac:dyDescent="0.35">
      <c r="A936" s="2" t="s">
        <v>5768</v>
      </c>
      <c r="B936" s="5">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28"/>
        <v>114.42499999999998</v>
      </c>
      <c r="N936" t="str">
        <f>IF(orders!I936="Rob","Robusta",IF(I936="Exc","Excelsa",IF(I936="Ara","Arabica",IF(I936="Lib","Liberica"))))</f>
        <v>Robusta</v>
      </c>
      <c r="O936" t="str">
        <f t="shared" si="29"/>
        <v>Medium</v>
      </c>
      <c r="P936" t="str">
        <f>_xlfn.XLOOKUP(Orders[[#This Row],[Customer ID]],customers!$A$2:$A$1001,customers!$I$2:$I$1001)</f>
        <v>No</v>
      </c>
    </row>
    <row r="937" spans="1:16" x14ac:dyDescent="0.35">
      <c r="A937" s="2" t="s">
        <v>5774</v>
      </c>
      <c r="B937" s="5">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28"/>
        <v>155.24999999999997</v>
      </c>
      <c r="N937" t="str">
        <f>IF(orders!I937="Rob","Robusta",IF(I937="Exc","Excelsa",IF(I937="Ara","Arabica",IF(I937="Lib","Liberica"))))</f>
        <v>Arabica</v>
      </c>
      <c r="O937" t="str">
        <f t="shared" si="29"/>
        <v>Medium</v>
      </c>
      <c r="P937" t="str">
        <f>_xlfn.XLOOKUP(Orders[[#This Row],[Customer ID]],customers!$A$2:$A$1001,customers!$I$2:$I$1001)</f>
        <v>Yes</v>
      </c>
    </row>
    <row r="938" spans="1:16" x14ac:dyDescent="0.35">
      <c r="A938" s="2" t="s">
        <v>5780</v>
      </c>
      <c r="B938" s="5">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28"/>
        <v>23.31</v>
      </c>
      <c r="N938" t="str">
        <f>IF(orders!I938="Rob","Robusta",IF(I938="Exc","Excelsa",IF(I938="Ara","Arabica",IF(I938="Lib","Liberica"))))</f>
        <v>Liberica</v>
      </c>
      <c r="O938" t="str">
        <f t="shared" si="29"/>
        <v>Dark</v>
      </c>
      <c r="P938" t="str">
        <f>_xlfn.XLOOKUP(Orders[[#This Row],[Customer ID]],customers!$A$2:$A$1001,customers!$I$2:$I$1001)</f>
        <v>Yes</v>
      </c>
    </row>
    <row r="939" spans="1:16" x14ac:dyDescent="0.35">
      <c r="A939" s="2" t="s">
        <v>5780</v>
      </c>
      <c r="B939" s="5">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28"/>
        <v>91.539999999999992</v>
      </c>
      <c r="N939" t="str">
        <f>IF(orders!I939="Rob","Robusta",IF(I939="Exc","Excelsa",IF(I939="Ara","Arabica",IF(I939="Lib","Liberica"))))</f>
        <v>Robusta</v>
      </c>
      <c r="O939" t="str">
        <f t="shared" si="29"/>
        <v>Medium</v>
      </c>
      <c r="P939" t="str">
        <f>_xlfn.XLOOKUP(Orders[[#This Row],[Customer ID]],customers!$A$2:$A$1001,customers!$I$2:$I$1001)</f>
        <v>Yes</v>
      </c>
    </row>
    <row r="940" spans="1:16" x14ac:dyDescent="0.35">
      <c r="A940" s="2" t="s">
        <v>5791</v>
      </c>
      <c r="B940" s="5">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28"/>
        <v>74.25</v>
      </c>
      <c r="N940" t="str">
        <f>IF(orders!I940="Rob","Robusta",IF(I940="Exc","Excelsa",IF(I940="Ara","Arabica",IF(I940="Lib","Liberica"))))</f>
        <v>Excelsa</v>
      </c>
      <c r="O940" t="str">
        <f t="shared" si="29"/>
        <v>Light</v>
      </c>
      <c r="P940" t="str">
        <f>_xlfn.XLOOKUP(Orders[[#This Row],[Customer ID]],customers!$A$2:$A$1001,customers!$I$2:$I$1001)</f>
        <v>Yes</v>
      </c>
    </row>
    <row r="941" spans="1:16" x14ac:dyDescent="0.35">
      <c r="A941" s="2" t="s">
        <v>5797</v>
      </c>
      <c r="B941" s="5">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28"/>
        <v>28.53</v>
      </c>
      <c r="N941" t="str">
        <f>IF(orders!I941="Rob","Robusta",IF(I941="Exc","Excelsa",IF(I941="Ara","Arabica",IF(I941="Lib","Liberica"))))</f>
        <v>Liberica</v>
      </c>
      <c r="O941" t="str">
        <f t="shared" si="29"/>
        <v>Light</v>
      </c>
      <c r="P941" t="str">
        <f>_xlfn.XLOOKUP(Orders[[#This Row],[Customer ID]],customers!$A$2:$A$1001,customers!$I$2:$I$1001)</f>
        <v>No</v>
      </c>
    </row>
    <row r="942" spans="1:16" x14ac:dyDescent="0.35">
      <c r="A942" s="2" t="s">
        <v>5803</v>
      </c>
      <c r="B942" s="5">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28"/>
        <v>14.339999999999998</v>
      </c>
      <c r="N942" t="str">
        <f>IF(orders!I942="Rob","Robusta",IF(I942="Exc","Excelsa",IF(I942="Ara","Arabica",IF(I942="Lib","Liberica"))))</f>
        <v>Robusta</v>
      </c>
      <c r="O942" t="str">
        <f t="shared" si="29"/>
        <v>Light</v>
      </c>
      <c r="P942" t="str">
        <f>_xlfn.XLOOKUP(Orders[[#This Row],[Customer ID]],customers!$A$2:$A$1001,customers!$I$2:$I$1001)</f>
        <v>Yes</v>
      </c>
    </row>
    <row r="943" spans="1:16" x14ac:dyDescent="0.35">
      <c r="A943" s="2" t="s">
        <v>5809</v>
      </c>
      <c r="B943" s="5">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28"/>
        <v>15.54</v>
      </c>
      <c r="N943" t="str">
        <f>IF(orders!I943="Rob","Robusta",IF(I943="Exc","Excelsa",IF(I943="Ara","Arabica",IF(I943="Lib","Liberica"))))</f>
        <v>Arabica</v>
      </c>
      <c r="O943" t="str">
        <f t="shared" si="29"/>
        <v>Light</v>
      </c>
      <c r="P943" t="str">
        <f>_xlfn.XLOOKUP(Orders[[#This Row],[Customer ID]],customers!$A$2:$A$1001,customers!$I$2:$I$1001)</f>
        <v>Yes</v>
      </c>
    </row>
    <row r="944" spans="1:16" x14ac:dyDescent="0.35">
      <c r="A944" s="2" t="s">
        <v>5816</v>
      </c>
      <c r="B944" s="5">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28"/>
        <v>35.849999999999994</v>
      </c>
      <c r="N944" t="str">
        <f>IF(orders!I944="Rob","Robusta",IF(I944="Exc","Excelsa",IF(I944="Ara","Arabica",IF(I944="Lib","Liberica"))))</f>
        <v>Robusta</v>
      </c>
      <c r="O944" t="str">
        <f t="shared" si="29"/>
        <v>Light</v>
      </c>
      <c r="P944" t="str">
        <f>_xlfn.XLOOKUP(Orders[[#This Row],[Customer ID]],customers!$A$2:$A$1001,customers!$I$2:$I$1001)</f>
        <v>No</v>
      </c>
    </row>
    <row r="945" spans="1:16" x14ac:dyDescent="0.35">
      <c r="A945" s="2" t="s">
        <v>5822</v>
      </c>
      <c r="B945" s="5">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28"/>
        <v>46.62</v>
      </c>
      <c r="N945" t="str">
        <f>IF(orders!I945="Rob","Robusta",IF(I945="Exc","Excelsa",IF(I945="Ara","Arabica",IF(I945="Lib","Liberica"))))</f>
        <v>Arabica</v>
      </c>
      <c r="O945" t="str">
        <f t="shared" si="29"/>
        <v>Light</v>
      </c>
      <c r="P945" t="str">
        <f>_xlfn.XLOOKUP(Orders[[#This Row],[Customer ID]],customers!$A$2:$A$1001,customers!$I$2:$I$1001)</f>
        <v>No</v>
      </c>
    </row>
    <row r="946" spans="1:16" x14ac:dyDescent="0.35">
      <c r="A946" s="2" t="s">
        <v>5828</v>
      </c>
      <c r="B946" s="5">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28"/>
        <v>35.849999999999994</v>
      </c>
      <c r="N946" t="str">
        <f>IF(orders!I946="Rob","Robusta",IF(I946="Exc","Excelsa",IF(I946="Ara","Arabica",IF(I946="Lib","Liberica"))))</f>
        <v>Robusta</v>
      </c>
      <c r="O946" t="str">
        <f t="shared" si="29"/>
        <v>Light</v>
      </c>
      <c r="P946" t="str">
        <f>_xlfn.XLOOKUP(Orders[[#This Row],[Customer ID]],customers!$A$2:$A$1001,customers!$I$2:$I$1001)</f>
        <v>No</v>
      </c>
    </row>
    <row r="947" spans="1:16" x14ac:dyDescent="0.35">
      <c r="A947" s="2" t="s">
        <v>5834</v>
      </c>
      <c r="B947" s="5">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28"/>
        <v>119.13999999999999</v>
      </c>
      <c r="N947" t="str">
        <f>IF(orders!I947="Rob","Robusta",IF(I947="Exc","Excelsa",IF(I947="Ara","Arabica",IF(I947="Lib","Liberica"))))</f>
        <v>Liberica</v>
      </c>
      <c r="O947" t="str">
        <f t="shared" si="29"/>
        <v>Dark</v>
      </c>
      <c r="P947" t="str">
        <f>_xlfn.XLOOKUP(Orders[[#This Row],[Customer ID]],customers!$A$2:$A$1001,customers!$I$2:$I$1001)</f>
        <v>No</v>
      </c>
    </row>
    <row r="948" spans="1:16" x14ac:dyDescent="0.35">
      <c r="A948" s="2" t="s">
        <v>5839</v>
      </c>
      <c r="B948" s="5">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28"/>
        <v>23.31</v>
      </c>
      <c r="N948" t="str">
        <f>IF(orders!I948="Rob","Robusta",IF(I948="Exc","Excelsa",IF(I948="Ara","Arabica",IF(I948="Lib","Liberica"))))</f>
        <v>Liberica</v>
      </c>
      <c r="O948" t="str">
        <f t="shared" si="29"/>
        <v>Dark</v>
      </c>
      <c r="P948" t="str">
        <f>_xlfn.XLOOKUP(Orders[[#This Row],[Customer ID]],customers!$A$2:$A$1001,customers!$I$2:$I$1001)</f>
        <v>No</v>
      </c>
    </row>
    <row r="949" spans="1:16" x14ac:dyDescent="0.35">
      <c r="A949" s="2" t="s">
        <v>5844</v>
      </c>
      <c r="B949" s="5">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28"/>
        <v>11.25</v>
      </c>
      <c r="N949" t="str">
        <f>IF(orders!I949="Rob","Robusta",IF(I949="Exc","Excelsa",IF(I949="Ara","Arabica",IF(I949="Lib","Liberica"))))</f>
        <v>Arabica</v>
      </c>
      <c r="O949" t="str">
        <f t="shared" si="29"/>
        <v>Medium</v>
      </c>
      <c r="P949" t="str">
        <f>_xlfn.XLOOKUP(Orders[[#This Row],[Customer ID]],customers!$A$2:$A$1001,customers!$I$2:$I$1001)</f>
        <v>No</v>
      </c>
    </row>
    <row r="950" spans="1:16" x14ac:dyDescent="0.35">
      <c r="A950" s="2" t="s">
        <v>5849</v>
      </c>
      <c r="B950" s="5">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28"/>
        <v>83.835000000000008</v>
      </c>
      <c r="N950" t="str">
        <f>IF(orders!I950="Rob","Robusta",IF(I950="Exc","Excelsa",IF(I950="Ara","Arabica",IF(I950="Lib","Liberica"))))</f>
        <v>Excelsa</v>
      </c>
      <c r="O950" t="str">
        <f t="shared" si="29"/>
        <v>Dark</v>
      </c>
      <c r="P950" t="str">
        <f>_xlfn.XLOOKUP(Orders[[#This Row],[Customer ID]],customers!$A$2:$A$1001,customers!$I$2:$I$1001)</f>
        <v>Yes</v>
      </c>
    </row>
    <row r="951" spans="1:16" x14ac:dyDescent="0.35">
      <c r="A951" s="2" t="s">
        <v>5855</v>
      </c>
      <c r="B951" s="5">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28"/>
        <v>109.93999999999998</v>
      </c>
      <c r="N951" t="str">
        <f>IF(orders!I951="Rob","Robusta",IF(I951="Exc","Excelsa",IF(I951="Ara","Arabica",IF(I951="Lib","Liberica"))))</f>
        <v>Robusta</v>
      </c>
      <c r="O951" t="str">
        <f t="shared" si="29"/>
        <v>Light</v>
      </c>
      <c r="P951" t="str">
        <f>_xlfn.XLOOKUP(Orders[[#This Row],[Customer ID]],customers!$A$2:$A$1001,customers!$I$2:$I$1001)</f>
        <v>No</v>
      </c>
    </row>
    <row r="952" spans="1:16" x14ac:dyDescent="0.35">
      <c r="A952" s="2" t="s">
        <v>5861</v>
      </c>
      <c r="B952" s="5">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28"/>
        <v>14.339999999999998</v>
      </c>
      <c r="N952" t="str">
        <f>IF(orders!I952="Rob","Robusta",IF(I952="Exc","Excelsa",IF(I952="Ara","Arabica",IF(I952="Lib","Liberica"))))</f>
        <v>Robusta</v>
      </c>
      <c r="O952" t="str">
        <f t="shared" si="29"/>
        <v>Light</v>
      </c>
      <c r="P952" t="str">
        <f>_xlfn.XLOOKUP(Orders[[#This Row],[Customer ID]],customers!$A$2:$A$1001,customers!$I$2:$I$1001)</f>
        <v>Yes</v>
      </c>
    </row>
    <row r="953" spans="1:16" x14ac:dyDescent="0.35">
      <c r="A953" s="2" t="s">
        <v>5866</v>
      </c>
      <c r="B953" s="5">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28"/>
        <v>21.509999999999998</v>
      </c>
      <c r="N953" t="str">
        <f>IF(orders!I953="Rob","Robusta",IF(I953="Exc","Excelsa",IF(I953="Ara","Arabica",IF(I953="Lib","Liberica"))))</f>
        <v>Robusta</v>
      </c>
      <c r="O953" t="str">
        <f t="shared" si="29"/>
        <v>Light</v>
      </c>
      <c r="P953" t="str">
        <f>_xlfn.XLOOKUP(Orders[[#This Row],[Customer ID]],customers!$A$2:$A$1001,customers!$I$2:$I$1001)</f>
        <v>No</v>
      </c>
    </row>
    <row r="954" spans="1:16" x14ac:dyDescent="0.35">
      <c r="A954" s="2" t="s">
        <v>5872</v>
      </c>
      <c r="B954" s="5">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28"/>
        <v>22.5</v>
      </c>
      <c r="N954" t="str">
        <f>IF(orders!I954="Rob","Robusta",IF(I954="Exc","Excelsa",IF(I954="Ara","Arabica",IF(I954="Lib","Liberica"))))</f>
        <v>Arabica</v>
      </c>
      <c r="O954" t="str">
        <f t="shared" si="29"/>
        <v>Medium</v>
      </c>
      <c r="P954" t="str">
        <f>_xlfn.XLOOKUP(Orders[[#This Row],[Customer ID]],customers!$A$2:$A$1001,customers!$I$2:$I$1001)</f>
        <v>Yes</v>
      </c>
    </row>
    <row r="955" spans="1:16" x14ac:dyDescent="0.35">
      <c r="A955" s="2" t="s">
        <v>5878</v>
      </c>
      <c r="B955" s="5">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28"/>
        <v>3.8849999999999998</v>
      </c>
      <c r="N955" t="str">
        <f>IF(orders!I955="Rob","Robusta",IF(I955="Exc","Excelsa",IF(I955="Ara","Arabica",IF(I955="Lib","Liberica"))))</f>
        <v>Arabica</v>
      </c>
      <c r="O955" t="str">
        <f t="shared" si="29"/>
        <v>Light</v>
      </c>
      <c r="P955" t="str">
        <f>_xlfn.XLOOKUP(Orders[[#This Row],[Customer ID]],customers!$A$2:$A$1001,customers!$I$2:$I$1001)</f>
        <v>Yes</v>
      </c>
    </row>
    <row r="956" spans="1:16" x14ac:dyDescent="0.35">
      <c r="A956" s="2" t="s">
        <v>5884</v>
      </c>
      <c r="B956" s="5">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28"/>
        <v>27.945</v>
      </c>
      <c r="N956" t="str">
        <f>IF(orders!I956="Rob","Robusta",IF(I956="Exc","Excelsa",IF(I956="Ara","Arabica",IF(I956="Lib","Liberica"))))</f>
        <v>Excelsa</v>
      </c>
      <c r="O956" t="str">
        <f t="shared" si="29"/>
        <v>Dark</v>
      </c>
      <c r="P956" t="str">
        <f>_xlfn.XLOOKUP(Orders[[#This Row],[Customer ID]],customers!$A$2:$A$1001,customers!$I$2:$I$1001)</f>
        <v>Yes</v>
      </c>
    </row>
    <row r="957" spans="1:16" x14ac:dyDescent="0.35">
      <c r="A957" s="2" t="s">
        <v>5890</v>
      </c>
      <c r="B957" s="5">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28"/>
        <v>170.77499999999998</v>
      </c>
      <c r="N957" t="str">
        <f>IF(orders!I957="Rob","Robusta",IF(I957="Exc","Excelsa",IF(I957="Ara","Arabica",IF(I957="Lib","Liberica"))))</f>
        <v>Excelsa</v>
      </c>
      <c r="O957" t="str">
        <f t="shared" si="29"/>
        <v>Light</v>
      </c>
      <c r="P957" t="str">
        <f>_xlfn.XLOOKUP(Orders[[#This Row],[Customer ID]],customers!$A$2:$A$1001,customers!$I$2:$I$1001)</f>
        <v>Yes</v>
      </c>
    </row>
    <row r="958" spans="1:16" x14ac:dyDescent="0.35">
      <c r="A958" s="2" t="s">
        <v>5890</v>
      </c>
      <c r="B958" s="5">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28"/>
        <v>54.969999999999992</v>
      </c>
      <c r="N958" t="str">
        <f>IF(orders!I958="Rob","Robusta",IF(I958="Exc","Excelsa",IF(I958="Ara","Arabica",IF(I958="Lib","Liberica"))))</f>
        <v>Robusta</v>
      </c>
      <c r="O958" t="str">
        <f t="shared" si="29"/>
        <v>Light</v>
      </c>
      <c r="P958" t="str">
        <f>_xlfn.XLOOKUP(Orders[[#This Row],[Customer ID]],customers!$A$2:$A$1001,customers!$I$2:$I$1001)</f>
        <v>Yes</v>
      </c>
    </row>
    <row r="959" spans="1:16" x14ac:dyDescent="0.35">
      <c r="A959" s="2" t="s">
        <v>5890</v>
      </c>
      <c r="B959" s="5">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28"/>
        <v>14.85</v>
      </c>
      <c r="N959" t="str">
        <f>IF(orders!I959="Rob","Robusta",IF(I959="Exc","Excelsa",IF(I959="Ara","Arabica",IF(I959="Lib","Liberica"))))</f>
        <v>Excelsa</v>
      </c>
      <c r="O959" t="str">
        <f t="shared" si="29"/>
        <v>Light</v>
      </c>
      <c r="P959" t="str">
        <f>_xlfn.XLOOKUP(Orders[[#This Row],[Customer ID]],customers!$A$2:$A$1001,customers!$I$2:$I$1001)</f>
        <v>Yes</v>
      </c>
    </row>
    <row r="960" spans="1:16" x14ac:dyDescent="0.35">
      <c r="A960" s="2" t="s">
        <v>5890</v>
      </c>
      <c r="B960" s="5">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28"/>
        <v>7.77</v>
      </c>
      <c r="N960" t="str">
        <f>IF(orders!I960="Rob","Robusta",IF(I960="Exc","Excelsa",IF(I960="Ara","Arabica",IF(I960="Lib","Liberica"))))</f>
        <v>Arabica</v>
      </c>
      <c r="O960" t="str">
        <f t="shared" si="29"/>
        <v>Light</v>
      </c>
      <c r="P960" t="str">
        <f>_xlfn.XLOOKUP(Orders[[#This Row],[Customer ID]],customers!$A$2:$A$1001,customers!$I$2:$I$1001)</f>
        <v>Yes</v>
      </c>
    </row>
    <row r="961" spans="1:16" x14ac:dyDescent="0.35">
      <c r="A961" s="2" t="s">
        <v>5910</v>
      </c>
      <c r="B961" s="5">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28"/>
        <v>23.774999999999999</v>
      </c>
      <c r="N961" t="str">
        <f>IF(orders!I961="Rob","Robusta",IF(I961="Exc","Excelsa",IF(I961="Ara","Arabica",IF(I961="Lib","Liberica"))))</f>
        <v>Liberica</v>
      </c>
      <c r="O961" t="str">
        <f t="shared" si="29"/>
        <v>Light</v>
      </c>
      <c r="P961" t="str">
        <f>_xlfn.XLOOKUP(Orders[[#This Row],[Customer ID]],customers!$A$2:$A$1001,customers!$I$2:$I$1001)</f>
        <v>Yes</v>
      </c>
    </row>
    <row r="962" spans="1:16" x14ac:dyDescent="0.35">
      <c r="A962" s="2" t="s">
        <v>5915</v>
      </c>
      <c r="B962" s="5">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28"/>
        <v>79.25</v>
      </c>
      <c r="N962" t="str">
        <f>IF(orders!I962="Rob","Robusta",IF(I962="Exc","Excelsa",IF(I962="Ara","Arabica",IF(I962="Lib","Liberica"))))</f>
        <v>Liberica</v>
      </c>
      <c r="O962" t="str">
        <f t="shared" si="29"/>
        <v>Light</v>
      </c>
      <c r="P962" t="str">
        <f>_xlfn.XLOOKUP(Orders[[#This Row],[Customer ID]],customers!$A$2:$A$1001,customers!$I$2:$I$1001)</f>
        <v>Yes</v>
      </c>
    </row>
    <row r="963" spans="1:16" x14ac:dyDescent="0.35">
      <c r="A963" s="2" t="s">
        <v>5921</v>
      </c>
      <c r="B963" s="5">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30">L963*E963</f>
        <v>45.769999999999996</v>
      </c>
      <c r="N963" t="str">
        <f>IF(orders!I963="Rob","Robusta",IF(I963="Exc","Excelsa",IF(I963="Ara","Arabica",IF(I963="Lib","Liberica"))))</f>
        <v>Arabica</v>
      </c>
      <c r="O963" t="str">
        <f t="shared" ref="O963:O1001" si="31">IF(J963="M","Medium",IF(J963="L","Light",IF(J963="D","Dark")))</f>
        <v>Dark</v>
      </c>
      <c r="P963" t="str">
        <f>_xlfn.XLOOKUP(Orders[[#This Row],[Customer ID]],customers!$A$2:$A$1001,customers!$I$2:$I$1001)</f>
        <v>Yes</v>
      </c>
    </row>
    <row r="964" spans="1:16" x14ac:dyDescent="0.35">
      <c r="A964" s="2" t="s">
        <v>5926</v>
      </c>
      <c r="B964" s="5">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30"/>
        <v>8.9499999999999993</v>
      </c>
      <c r="N964" t="str">
        <f>IF(orders!I964="Rob","Robusta",IF(I964="Exc","Excelsa",IF(I964="Ara","Arabica",IF(I964="Lib","Liberica"))))</f>
        <v>Robusta</v>
      </c>
      <c r="O964" t="str">
        <f t="shared" si="31"/>
        <v>Dark</v>
      </c>
      <c r="P964" t="str">
        <f>_xlfn.XLOOKUP(Orders[[#This Row],[Customer ID]],customers!$A$2:$A$1001,customers!$I$2:$I$1001)</f>
        <v>Yes</v>
      </c>
    </row>
    <row r="965" spans="1:16" x14ac:dyDescent="0.35">
      <c r="A965" s="2" t="s">
        <v>5932</v>
      </c>
      <c r="B965" s="5">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30"/>
        <v>23.88</v>
      </c>
      <c r="N965" t="str">
        <f>IF(orders!I965="Rob","Robusta",IF(I965="Exc","Excelsa",IF(I965="Ara","Arabica",IF(I965="Lib","Liberica"))))</f>
        <v>Robusta</v>
      </c>
      <c r="O965" t="str">
        <f t="shared" si="31"/>
        <v>Medium</v>
      </c>
      <c r="P965" t="str">
        <f>_xlfn.XLOOKUP(Orders[[#This Row],[Customer ID]],customers!$A$2:$A$1001,customers!$I$2:$I$1001)</f>
        <v>Yes</v>
      </c>
    </row>
    <row r="966" spans="1:16" x14ac:dyDescent="0.35">
      <c r="A966" s="2" t="s">
        <v>5938</v>
      </c>
      <c r="B966" s="5">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30"/>
        <v>22.274999999999999</v>
      </c>
      <c r="N966" t="str">
        <f>IF(orders!I966="Rob","Robusta",IF(I966="Exc","Excelsa",IF(I966="Ara","Arabica",IF(I966="Lib","Liberica"))))</f>
        <v>Excelsa</v>
      </c>
      <c r="O966" t="str">
        <f t="shared" si="31"/>
        <v>Light</v>
      </c>
      <c r="P966" t="str">
        <f>_xlfn.XLOOKUP(Orders[[#This Row],[Customer ID]],customers!$A$2:$A$1001,customers!$I$2:$I$1001)</f>
        <v>No</v>
      </c>
    </row>
    <row r="967" spans="1:16" x14ac:dyDescent="0.35">
      <c r="A967" s="2" t="s">
        <v>5944</v>
      </c>
      <c r="B967" s="5">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30"/>
        <v>29.849999999999998</v>
      </c>
      <c r="N967" t="str">
        <f>IF(orders!I967="Rob","Robusta",IF(I967="Exc","Excelsa",IF(I967="Ara","Arabica",IF(I967="Lib","Liberica"))))</f>
        <v>Robusta</v>
      </c>
      <c r="O967" t="str">
        <f t="shared" si="31"/>
        <v>Medium</v>
      </c>
      <c r="P967" t="str">
        <f>_xlfn.XLOOKUP(Orders[[#This Row],[Customer ID]],customers!$A$2:$A$1001,customers!$I$2:$I$1001)</f>
        <v>Yes</v>
      </c>
    </row>
    <row r="968" spans="1:16" x14ac:dyDescent="0.35">
      <c r="A968" s="2" t="s">
        <v>5949</v>
      </c>
      <c r="B968" s="5">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30"/>
        <v>53.46</v>
      </c>
      <c r="N968" t="str">
        <f>IF(orders!I968="Rob","Robusta",IF(I968="Exc","Excelsa",IF(I968="Ara","Arabica",IF(I968="Lib","Liberica"))))</f>
        <v>Excelsa</v>
      </c>
      <c r="O968" t="str">
        <f t="shared" si="31"/>
        <v>Light</v>
      </c>
      <c r="P968" t="str">
        <f>_xlfn.XLOOKUP(Orders[[#This Row],[Customer ID]],customers!$A$2:$A$1001,customers!$I$2:$I$1001)</f>
        <v>Yes</v>
      </c>
    </row>
    <row r="969" spans="1:16" x14ac:dyDescent="0.35">
      <c r="A969" s="2" t="s">
        <v>5955</v>
      </c>
      <c r="B969" s="5">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30"/>
        <v>2.6849999999999996</v>
      </c>
      <c r="N969" t="str">
        <f>IF(orders!I969="Rob","Robusta",IF(I969="Exc","Excelsa",IF(I969="Ara","Arabica",IF(I969="Lib","Liberica"))))</f>
        <v>Robusta</v>
      </c>
      <c r="O969" t="str">
        <f t="shared" si="31"/>
        <v>Dark</v>
      </c>
      <c r="P969" t="str">
        <f>_xlfn.XLOOKUP(Orders[[#This Row],[Customer ID]],customers!$A$2:$A$1001,customers!$I$2:$I$1001)</f>
        <v>Yes</v>
      </c>
    </row>
    <row r="970" spans="1:16" x14ac:dyDescent="0.35">
      <c r="A970" s="2" t="s">
        <v>5961</v>
      </c>
      <c r="B970" s="5">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30"/>
        <v>5.97</v>
      </c>
      <c r="N970" t="str">
        <f>IF(orders!I970="Rob","Robusta",IF(I970="Exc","Excelsa",IF(I970="Ara","Arabica",IF(I970="Lib","Liberica"))))</f>
        <v>Robusta</v>
      </c>
      <c r="O970" t="str">
        <f t="shared" si="31"/>
        <v>Medium</v>
      </c>
      <c r="P970" t="str">
        <f>_xlfn.XLOOKUP(Orders[[#This Row],[Customer ID]],customers!$A$2:$A$1001,customers!$I$2:$I$1001)</f>
        <v>No</v>
      </c>
    </row>
    <row r="971" spans="1:16" x14ac:dyDescent="0.35">
      <c r="A971" s="2" t="s">
        <v>5967</v>
      </c>
      <c r="B971" s="5">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30"/>
        <v>12.95</v>
      </c>
      <c r="N971" t="str">
        <f>IF(orders!I971="Rob","Robusta",IF(I971="Exc","Excelsa",IF(I971="Ara","Arabica",IF(I971="Lib","Liberica"))))</f>
        <v>Liberica</v>
      </c>
      <c r="O971" t="str">
        <f t="shared" si="31"/>
        <v>Dark</v>
      </c>
      <c r="P971" t="str">
        <f>_xlfn.XLOOKUP(Orders[[#This Row],[Customer ID]],customers!$A$2:$A$1001,customers!$I$2:$I$1001)</f>
        <v>Yes</v>
      </c>
    </row>
    <row r="972" spans="1:16" x14ac:dyDescent="0.35">
      <c r="A972" s="2" t="s">
        <v>5973</v>
      </c>
      <c r="B972" s="5">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30"/>
        <v>8.25</v>
      </c>
      <c r="N972" t="str">
        <f>IF(orders!I972="Rob","Robusta",IF(I972="Exc","Excelsa",IF(I972="Ara","Arabica",IF(I972="Lib","Liberica"))))</f>
        <v>Excelsa</v>
      </c>
      <c r="O972" t="str">
        <f t="shared" si="31"/>
        <v>Medium</v>
      </c>
      <c r="P972" t="str">
        <f>_xlfn.XLOOKUP(Orders[[#This Row],[Customer ID]],customers!$A$2:$A$1001,customers!$I$2:$I$1001)</f>
        <v>No</v>
      </c>
    </row>
    <row r="973" spans="1:16" x14ac:dyDescent="0.35">
      <c r="A973" s="2" t="s">
        <v>5978</v>
      </c>
      <c r="B973" s="5">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30"/>
        <v>148.92499999999998</v>
      </c>
      <c r="N973" t="str">
        <f>IF(orders!I973="Rob","Robusta",IF(I973="Exc","Excelsa",IF(I973="Ara","Arabica",IF(I973="Lib","Liberica"))))</f>
        <v>Arabica</v>
      </c>
      <c r="O973" t="str">
        <f t="shared" si="31"/>
        <v>Light</v>
      </c>
      <c r="P973" t="str">
        <f>_xlfn.XLOOKUP(Orders[[#This Row],[Customer ID]],customers!$A$2:$A$1001,customers!$I$2:$I$1001)</f>
        <v>No</v>
      </c>
    </row>
    <row r="974" spans="1:16" x14ac:dyDescent="0.35">
      <c r="A974" s="2" t="s">
        <v>5984</v>
      </c>
      <c r="B974" s="5">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30"/>
        <v>89.35499999999999</v>
      </c>
      <c r="N974" t="str">
        <f>IF(orders!I974="Rob","Robusta",IF(I974="Exc","Excelsa",IF(I974="Ara","Arabica",IF(I974="Lib","Liberica"))))</f>
        <v>Arabica</v>
      </c>
      <c r="O974" t="str">
        <f t="shared" si="31"/>
        <v>Light</v>
      </c>
      <c r="P974" t="str">
        <f>_xlfn.XLOOKUP(Orders[[#This Row],[Customer ID]],customers!$A$2:$A$1001,customers!$I$2:$I$1001)</f>
        <v>Yes</v>
      </c>
    </row>
    <row r="975" spans="1:16" x14ac:dyDescent="0.35">
      <c r="A975" s="2" t="s">
        <v>5989</v>
      </c>
      <c r="B975" s="5">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30"/>
        <v>87.300000000000011</v>
      </c>
      <c r="N975" t="str">
        <f>IF(orders!I975="Rob","Robusta",IF(I975="Exc","Excelsa",IF(I975="Ara","Arabica",IF(I975="Lib","Liberica"))))</f>
        <v>Liberica</v>
      </c>
      <c r="O975" t="str">
        <f t="shared" si="31"/>
        <v>Medium</v>
      </c>
      <c r="P975" t="str">
        <f>_xlfn.XLOOKUP(Orders[[#This Row],[Customer ID]],customers!$A$2:$A$1001,customers!$I$2:$I$1001)</f>
        <v>No</v>
      </c>
    </row>
    <row r="976" spans="1:16" x14ac:dyDescent="0.35">
      <c r="A976" s="2" t="s">
        <v>5995</v>
      </c>
      <c r="B976" s="5">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30"/>
        <v>5.3699999999999992</v>
      </c>
      <c r="N976" t="str">
        <f>IF(orders!I976="Rob","Robusta",IF(I976="Exc","Excelsa",IF(I976="Ara","Arabica",IF(I976="Lib","Liberica"))))</f>
        <v>Robusta</v>
      </c>
      <c r="O976" t="str">
        <f t="shared" si="31"/>
        <v>Dark</v>
      </c>
      <c r="P976" t="str">
        <f>_xlfn.XLOOKUP(Orders[[#This Row],[Customer ID]],customers!$A$2:$A$1001,customers!$I$2:$I$1001)</f>
        <v>Yes</v>
      </c>
    </row>
    <row r="977" spans="1:16" x14ac:dyDescent="0.35">
      <c r="A977" s="2" t="s">
        <v>6001</v>
      </c>
      <c r="B977" s="5">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30"/>
        <v>8.9550000000000001</v>
      </c>
      <c r="N977" t="str">
        <f>IF(orders!I977="Rob","Robusta",IF(I977="Exc","Excelsa",IF(I977="Ara","Arabica",IF(I977="Lib","Liberica"))))</f>
        <v>Arabica</v>
      </c>
      <c r="O977" t="str">
        <f t="shared" si="31"/>
        <v>Dark</v>
      </c>
      <c r="P977" t="str">
        <f>_xlfn.XLOOKUP(Orders[[#This Row],[Customer ID]],customers!$A$2:$A$1001,customers!$I$2:$I$1001)</f>
        <v>Yes</v>
      </c>
    </row>
    <row r="978" spans="1:16" x14ac:dyDescent="0.35">
      <c r="A978" s="2" t="s">
        <v>6007</v>
      </c>
      <c r="B978" s="5">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30"/>
        <v>137.42499999999998</v>
      </c>
      <c r="N978" t="str">
        <f>IF(orders!I978="Rob","Robusta",IF(I978="Exc","Excelsa",IF(I978="Ara","Arabica",IF(I978="Lib","Liberica"))))</f>
        <v>Robusta</v>
      </c>
      <c r="O978" t="str">
        <f t="shared" si="31"/>
        <v>Light</v>
      </c>
      <c r="P978" t="str">
        <f>_xlfn.XLOOKUP(Orders[[#This Row],[Customer ID]],customers!$A$2:$A$1001,customers!$I$2:$I$1001)</f>
        <v>Yes</v>
      </c>
    </row>
    <row r="979" spans="1:16" x14ac:dyDescent="0.35">
      <c r="A979" s="2" t="s">
        <v>6013</v>
      </c>
      <c r="B979" s="5">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30"/>
        <v>59.75</v>
      </c>
      <c r="N979" t="str">
        <f>IF(orders!I979="Rob","Robusta",IF(I979="Exc","Excelsa",IF(I979="Ara","Arabica",IF(I979="Lib","Liberica"))))</f>
        <v>Robusta</v>
      </c>
      <c r="O979" t="str">
        <f t="shared" si="31"/>
        <v>Light</v>
      </c>
      <c r="P979" t="str">
        <f>_xlfn.XLOOKUP(Orders[[#This Row],[Customer ID]],customers!$A$2:$A$1001,customers!$I$2:$I$1001)</f>
        <v>No</v>
      </c>
    </row>
    <row r="980" spans="1:16" x14ac:dyDescent="0.35">
      <c r="A980" s="2" t="s">
        <v>6019</v>
      </c>
      <c r="B980" s="5">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30"/>
        <v>23.31</v>
      </c>
      <c r="N980" t="str">
        <f>IF(orders!I980="Rob","Robusta",IF(I980="Exc","Excelsa",IF(I980="Ara","Arabica",IF(I980="Lib","Liberica"))))</f>
        <v>Arabica</v>
      </c>
      <c r="O980" t="str">
        <f t="shared" si="31"/>
        <v>Light</v>
      </c>
      <c r="P980" t="str">
        <f>_xlfn.XLOOKUP(Orders[[#This Row],[Customer ID]],customers!$A$2:$A$1001,customers!$I$2:$I$1001)</f>
        <v>No</v>
      </c>
    </row>
    <row r="981" spans="1:16" x14ac:dyDescent="0.35">
      <c r="A981" s="2" t="s">
        <v>6025</v>
      </c>
      <c r="B981" s="5">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30"/>
        <v>10.739999999999998</v>
      </c>
      <c r="N981" t="str">
        <f>IF(orders!I981="Rob","Robusta",IF(I981="Exc","Excelsa",IF(I981="Ara","Arabica",IF(I981="Lib","Liberica"))))</f>
        <v>Robusta</v>
      </c>
      <c r="O981" t="str">
        <f t="shared" si="31"/>
        <v>Dark</v>
      </c>
      <c r="P981" t="str">
        <f>_xlfn.XLOOKUP(Orders[[#This Row],[Customer ID]],customers!$A$2:$A$1001,customers!$I$2:$I$1001)</f>
        <v>No</v>
      </c>
    </row>
    <row r="982" spans="1:16" x14ac:dyDescent="0.35">
      <c r="A982" s="2" t="s">
        <v>6030</v>
      </c>
      <c r="B982" s="5">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30"/>
        <v>167.67000000000002</v>
      </c>
      <c r="N982" t="str">
        <f>IF(orders!I982="Rob","Robusta",IF(I982="Exc","Excelsa",IF(I982="Ara","Arabica",IF(I982="Lib","Liberica"))))</f>
        <v>Excelsa</v>
      </c>
      <c r="O982" t="str">
        <f t="shared" si="31"/>
        <v>Dark</v>
      </c>
      <c r="P982" t="str">
        <f>_xlfn.XLOOKUP(Orders[[#This Row],[Customer ID]],customers!$A$2:$A$1001,customers!$I$2:$I$1001)</f>
        <v>Yes</v>
      </c>
    </row>
    <row r="983" spans="1:16" x14ac:dyDescent="0.35">
      <c r="A983" s="2" t="s">
        <v>6035</v>
      </c>
      <c r="B983" s="5">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30"/>
        <v>21.87</v>
      </c>
      <c r="N983" t="str">
        <f>IF(orders!I983="Rob","Robusta",IF(I983="Exc","Excelsa",IF(I983="Ara","Arabica",IF(I983="Lib","Liberica"))))</f>
        <v>Excelsa</v>
      </c>
      <c r="O983" t="str">
        <f t="shared" si="31"/>
        <v>Dark</v>
      </c>
      <c r="P983" t="str">
        <f>_xlfn.XLOOKUP(Orders[[#This Row],[Customer ID]],customers!$A$2:$A$1001,customers!$I$2:$I$1001)</f>
        <v>Yes</v>
      </c>
    </row>
    <row r="984" spans="1:16" x14ac:dyDescent="0.35">
      <c r="A984" s="2" t="s">
        <v>6041</v>
      </c>
      <c r="B984" s="5">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30"/>
        <v>23.9</v>
      </c>
      <c r="N984" t="str">
        <f>IF(orders!I984="Rob","Robusta",IF(I984="Exc","Excelsa",IF(I984="Ara","Arabica",IF(I984="Lib","Liberica"))))</f>
        <v>Robusta</v>
      </c>
      <c r="O984" t="str">
        <f t="shared" si="31"/>
        <v>Light</v>
      </c>
      <c r="P984" t="str">
        <f>_xlfn.XLOOKUP(Orders[[#This Row],[Customer ID]],customers!$A$2:$A$1001,customers!$I$2:$I$1001)</f>
        <v>Yes</v>
      </c>
    </row>
    <row r="985" spans="1:16" x14ac:dyDescent="0.35">
      <c r="A985" s="2" t="s">
        <v>6047</v>
      </c>
      <c r="B985" s="5">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30"/>
        <v>6.75</v>
      </c>
      <c r="N985" t="str">
        <f>IF(orders!I985="Rob","Robusta",IF(I985="Exc","Excelsa",IF(I985="Ara","Arabica",IF(I985="Lib","Liberica"))))</f>
        <v>Arabica</v>
      </c>
      <c r="O985" t="str">
        <f t="shared" si="31"/>
        <v>Medium</v>
      </c>
      <c r="P985" t="str">
        <f>_xlfn.XLOOKUP(Orders[[#This Row],[Customer ID]],customers!$A$2:$A$1001,customers!$I$2:$I$1001)</f>
        <v>Yes</v>
      </c>
    </row>
    <row r="986" spans="1:16" x14ac:dyDescent="0.35">
      <c r="A986" s="2" t="s">
        <v>6053</v>
      </c>
      <c r="B986" s="5">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30"/>
        <v>31.624999999999996</v>
      </c>
      <c r="N986" t="str">
        <f>IF(orders!I986="Rob","Robusta",IF(I986="Exc","Excelsa",IF(I986="Ara","Arabica",IF(I986="Lib","Liberica"))))</f>
        <v>Excelsa</v>
      </c>
      <c r="O986" t="str">
        <f t="shared" si="31"/>
        <v>Medium</v>
      </c>
      <c r="P986" t="str">
        <f>_xlfn.XLOOKUP(Orders[[#This Row],[Customer ID]],customers!$A$2:$A$1001,customers!$I$2:$I$1001)</f>
        <v>Yes</v>
      </c>
    </row>
    <row r="987" spans="1:16" x14ac:dyDescent="0.35">
      <c r="A987" s="2" t="s">
        <v>6058</v>
      </c>
      <c r="B987" s="5">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30"/>
        <v>47.8</v>
      </c>
      <c r="N987" t="str">
        <f>IF(orders!I987="Rob","Robusta",IF(I987="Exc","Excelsa",IF(I987="Ara","Arabica",IF(I987="Lib","Liberica"))))</f>
        <v>Robusta</v>
      </c>
      <c r="O987" t="str">
        <f t="shared" si="31"/>
        <v>Light</v>
      </c>
      <c r="P987" t="str">
        <f>_xlfn.XLOOKUP(Orders[[#This Row],[Customer ID]],customers!$A$2:$A$1001,customers!$I$2:$I$1001)</f>
        <v>No</v>
      </c>
    </row>
    <row r="988" spans="1:16" x14ac:dyDescent="0.35">
      <c r="A988" s="2" t="s">
        <v>6064</v>
      </c>
      <c r="B988" s="5">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30"/>
        <v>33.464999999999996</v>
      </c>
      <c r="N988" t="str">
        <f>IF(orders!I988="Rob","Robusta",IF(I988="Exc","Excelsa",IF(I988="Ara","Arabica",IF(I988="Lib","Liberica"))))</f>
        <v>Liberica</v>
      </c>
      <c r="O988" t="str">
        <f t="shared" si="31"/>
        <v>Medium</v>
      </c>
      <c r="P988" t="str">
        <f>_xlfn.XLOOKUP(Orders[[#This Row],[Customer ID]],customers!$A$2:$A$1001,customers!$I$2:$I$1001)</f>
        <v>No</v>
      </c>
    </row>
    <row r="989" spans="1:16" x14ac:dyDescent="0.35">
      <c r="A989" s="2" t="s">
        <v>6070</v>
      </c>
      <c r="B989" s="5">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30"/>
        <v>29.849999999999998</v>
      </c>
      <c r="N989" t="str">
        <f>IF(orders!I989="Rob","Robusta",IF(I989="Exc","Excelsa",IF(I989="Ara","Arabica",IF(I989="Lib","Liberica"))))</f>
        <v>Arabica</v>
      </c>
      <c r="O989" t="str">
        <f t="shared" si="31"/>
        <v>Dark</v>
      </c>
      <c r="P989" t="str">
        <f>_xlfn.XLOOKUP(Orders[[#This Row],[Customer ID]],customers!$A$2:$A$1001,customers!$I$2:$I$1001)</f>
        <v>Yes</v>
      </c>
    </row>
    <row r="990" spans="1:16" x14ac:dyDescent="0.35">
      <c r="A990" s="2" t="s">
        <v>6076</v>
      </c>
      <c r="B990" s="5">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30"/>
        <v>29.849999999999998</v>
      </c>
      <c r="N990" t="str">
        <f>IF(orders!I990="Rob","Robusta",IF(I990="Exc","Excelsa",IF(I990="Ara","Arabica",IF(I990="Lib","Liberica"))))</f>
        <v>Robusta</v>
      </c>
      <c r="O990" t="str">
        <f t="shared" si="31"/>
        <v>Medium</v>
      </c>
      <c r="P990" t="str">
        <f>_xlfn.XLOOKUP(Orders[[#This Row],[Customer ID]],customers!$A$2:$A$1001,customers!$I$2:$I$1001)</f>
        <v>Yes</v>
      </c>
    </row>
    <row r="991" spans="1:16" x14ac:dyDescent="0.35">
      <c r="A991" s="2" t="s">
        <v>6081</v>
      </c>
      <c r="B991" s="5">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30"/>
        <v>155.24999999999997</v>
      </c>
      <c r="N991" t="str">
        <f>IF(orders!I991="Rob","Robusta",IF(I991="Exc","Excelsa",IF(I991="Ara","Arabica",IF(I991="Lib","Liberica"))))</f>
        <v>Arabica</v>
      </c>
      <c r="O991" t="str">
        <f t="shared" si="31"/>
        <v>Medium</v>
      </c>
      <c r="P991" t="str">
        <f>_xlfn.XLOOKUP(Orders[[#This Row],[Customer ID]],customers!$A$2:$A$1001,customers!$I$2:$I$1001)</f>
        <v>Yes</v>
      </c>
    </row>
    <row r="992" spans="1:16" x14ac:dyDescent="0.35">
      <c r="A992" s="2" t="s">
        <v>6086</v>
      </c>
      <c r="B992" s="5">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30"/>
        <v>18.225000000000001</v>
      </c>
      <c r="N992" t="str">
        <f>IF(orders!I992="Rob","Robusta",IF(I992="Exc","Excelsa",IF(I992="Ara","Arabica",IF(I992="Lib","Liberica"))))</f>
        <v>Excelsa</v>
      </c>
      <c r="O992" t="str">
        <f t="shared" si="31"/>
        <v>Dark</v>
      </c>
      <c r="P992" t="str">
        <f>_xlfn.XLOOKUP(Orders[[#This Row],[Customer ID]],customers!$A$2:$A$1001,customers!$I$2:$I$1001)</f>
        <v>No</v>
      </c>
    </row>
    <row r="993" spans="1:16" x14ac:dyDescent="0.35">
      <c r="A993" s="2" t="s">
        <v>6086</v>
      </c>
      <c r="B993" s="5">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30"/>
        <v>15.54</v>
      </c>
      <c r="N993" t="str">
        <f>IF(orders!I993="Rob","Robusta",IF(I993="Exc","Excelsa",IF(I993="Ara","Arabica",IF(I993="Lib","Liberica"))))</f>
        <v>Liberica</v>
      </c>
      <c r="O993" t="str">
        <f t="shared" si="31"/>
        <v>Dark</v>
      </c>
      <c r="P993" t="str">
        <f>_xlfn.XLOOKUP(Orders[[#This Row],[Customer ID]],customers!$A$2:$A$1001,customers!$I$2:$I$1001)</f>
        <v>No</v>
      </c>
    </row>
    <row r="994" spans="1:16" x14ac:dyDescent="0.35">
      <c r="A994" s="2" t="s">
        <v>6096</v>
      </c>
      <c r="B994" s="5">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30"/>
        <v>109.36499999999999</v>
      </c>
      <c r="N994" t="str">
        <f>IF(orders!I994="Rob","Robusta",IF(I994="Exc","Excelsa",IF(I994="Ara","Arabica",IF(I994="Lib","Liberica"))))</f>
        <v>Liberica</v>
      </c>
      <c r="O994" t="str">
        <f t="shared" si="31"/>
        <v>Light</v>
      </c>
      <c r="P994" t="str">
        <f>_xlfn.XLOOKUP(Orders[[#This Row],[Customer ID]],customers!$A$2:$A$1001,customers!$I$2:$I$1001)</f>
        <v>No</v>
      </c>
    </row>
    <row r="995" spans="1:16" x14ac:dyDescent="0.35">
      <c r="A995" s="2" t="s">
        <v>6101</v>
      </c>
      <c r="B995" s="5">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30"/>
        <v>77.699999999999989</v>
      </c>
      <c r="N995" t="str">
        <f>IF(orders!I995="Rob","Robusta",IF(I995="Exc","Excelsa",IF(I995="Ara","Arabica",IF(I995="Lib","Liberica"))))</f>
        <v>Arabica</v>
      </c>
      <c r="O995" t="str">
        <f t="shared" si="31"/>
        <v>Light</v>
      </c>
      <c r="P995" t="str">
        <f>_xlfn.XLOOKUP(Orders[[#This Row],[Customer ID]],customers!$A$2:$A$1001,customers!$I$2:$I$1001)</f>
        <v>No</v>
      </c>
    </row>
    <row r="996" spans="1:16" x14ac:dyDescent="0.35">
      <c r="A996" s="2" t="s">
        <v>6106</v>
      </c>
      <c r="B996" s="5">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30"/>
        <v>8.9550000000000001</v>
      </c>
      <c r="N996" t="str">
        <f>IF(orders!I996="Rob","Robusta",IF(I996="Exc","Excelsa",IF(I996="Ara","Arabica",IF(I996="Lib","Liberica"))))</f>
        <v>Arabica</v>
      </c>
      <c r="O996" t="str">
        <f t="shared" si="31"/>
        <v>Dark</v>
      </c>
      <c r="P996" t="str">
        <f>_xlfn.XLOOKUP(Orders[[#This Row],[Customer ID]],customers!$A$2:$A$1001,customers!$I$2:$I$1001)</f>
        <v>No</v>
      </c>
    </row>
    <row r="997" spans="1:16" x14ac:dyDescent="0.35">
      <c r="A997" s="2" t="s">
        <v>6111</v>
      </c>
      <c r="B997" s="5">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30"/>
        <v>27.484999999999996</v>
      </c>
      <c r="N997" t="str">
        <f>IF(orders!I997="Rob","Robusta",IF(I997="Exc","Excelsa",IF(I997="Ara","Arabica",IF(I997="Lib","Liberica"))))</f>
        <v>Robusta</v>
      </c>
      <c r="O997" t="str">
        <f t="shared" si="31"/>
        <v>Light</v>
      </c>
      <c r="P997" t="str">
        <f>_xlfn.XLOOKUP(Orders[[#This Row],[Customer ID]],customers!$A$2:$A$1001,customers!$I$2:$I$1001)</f>
        <v>No</v>
      </c>
    </row>
    <row r="998" spans="1:16" x14ac:dyDescent="0.35">
      <c r="A998" s="2" t="s">
        <v>6117</v>
      </c>
      <c r="B998" s="5">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30"/>
        <v>29.849999999999998</v>
      </c>
      <c r="N998" t="str">
        <f>IF(orders!I998="Rob","Robusta",IF(I998="Exc","Excelsa",IF(I998="Ara","Arabica",IF(I998="Lib","Liberica"))))</f>
        <v>Robusta</v>
      </c>
      <c r="O998" t="str">
        <f t="shared" si="31"/>
        <v>Medium</v>
      </c>
      <c r="P998" t="str">
        <f>_xlfn.XLOOKUP(Orders[[#This Row],[Customer ID]],customers!$A$2:$A$1001,customers!$I$2:$I$1001)</f>
        <v>No</v>
      </c>
    </row>
    <row r="999" spans="1:16" x14ac:dyDescent="0.35">
      <c r="A999" s="2" t="s">
        <v>6122</v>
      </c>
      <c r="B999" s="5">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30"/>
        <v>27</v>
      </c>
      <c r="N999" t="str">
        <f>IF(orders!I999="Rob","Robusta",IF(I999="Exc","Excelsa",IF(I999="Ara","Arabica",IF(I999="Lib","Liberica"))))</f>
        <v>Arabica</v>
      </c>
      <c r="O999" t="str">
        <f t="shared" si="31"/>
        <v>Medium</v>
      </c>
      <c r="P999" t="str">
        <f>_xlfn.XLOOKUP(Orders[[#This Row],[Customer ID]],customers!$A$2:$A$1001,customers!$I$2:$I$1001)</f>
        <v>No</v>
      </c>
    </row>
    <row r="1000" spans="1:16" x14ac:dyDescent="0.35">
      <c r="A1000" s="2" t="s">
        <v>6127</v>
      </c>
      <c r="B1000" s="5">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30"/>
        <v>9.9499999999999993</v>
      </c>
      <c r="N1000" t="str">
        <f>IF(orders!I1000="Rob","Robusta",IF(I1000="Exc","Excelsa",IF(I1000="Ara","Arabica",IF(I1000="Lib","Liberica"))))</f>
        <v>Arabica</v>
      </c>
      <c r="O1000" t="str">
        <f t="shared" si="31"/>
        <v>Dark</v>
      </c>
      <c r="P1000" t="str">
        <f>_xlfn.XLOOKUP(Orders[[#This Row],[Customer ID]],customers!$A$2:$A$1001,customers!$I$2:$I$1001)</f>
        <v>No</v>
      </c>
    </row>
    <row r="1001" spans="1:16" x14ac:dyDescent="0.35">
      <c r="A1001" s="2" t="s">
        <v>6133</v>
      </c>
      <c r="B1001" s="5">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30"/>
        <v>12.375</v>
      </c>
      <c r="N1001" t="str">
        <f>IF(orders!I1001="Rob","Robusta",IF(I1001="Exc","Excelsa",IF(I1001="Ara","Arabica",IF(I1001="Lib","Liberica"))))</f>
        <v>Excelsa</v>
      </c>
      <c r="O1001" t="str">
        <f t="shared" si="31"/>
        <v>Medium</v>
      </c>
      <c r="P1001" t="str">
        <f>_xlfn.XLOOKUP(Orders[[#This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s="4" customFormat="1"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Aeron Soriano</dc:creator>
  <cp:keywords/>
  <dc:description/>
  <cp:lastModifiedBy>Aeron Soriano</cp:lastModifiedBy>
  <cp:revision/>
  <dcterms:created xsi:type="dcterms:W3CDTF">2022-11-26T09:51:45Z</dcterms:created>
  <dcterms:modified xsi:type="dcterms:W3CDTF">2024-09-16T16:39:45Z</dcterms:modified>
  <cp:category/>
  <cp:contentStatus/>
</cp:coreProperties>
</file>