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VSCode Projects\microsoftoffice\microsoftoffice\trabajos practicos\office-integracion\tp2\"/>
    </mc:Choice>
  </mc:AlternateContent>
  <xr:revisionPtr revIDLastSave="0" documentId="13_ncr:1_{BB5D95A2-FF3A-4858-BA73-A0065E8B3DA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SUMOS" sheetId="2" r:id="rId1"/>
    <sheet name="PROGRAMACION" sheetId="3" r:id="rId2"/>
  </sheets>
  <definedNames>
    <definedName name="Caja_de_CDs" localSheetId="0">INSUMOS!$D$11:$D$15</definedName>
    <definedName name="cds" localSheetId="0">INSUMOS!$D$11:$D$15</definedName>
    <definedName name="Estanterías" localSheetId="0">INSUMOS!$D$30:$D$32</definedName>
    <definedName name="noticiero" localSheetId="1">PROGRAMACION!$B$17:$B$21</definedName>
    <definedName name="película" localSheetId="1">PROGRAMACION!$B$27:$B$31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3" l="1"/>
  <c r="F10" i="3"/>
  <c r="D33" i="3"/>
  <c r="F18" i="3" s="1"/>
  <c r="D32" i="3"/>
  <c r="I22" i="2"/>
  <c r="I14" i="2"/>
  <c r="I11" i="2"/>
  <c r="I17" i="2"/>
  <c r="F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</calcChain>
</file>

<file path=xl/sharedStrings.xml><?xml version="1.0" encoding="utf-8"?>
<sst xmlns="http://schemas.openxmlformats.org/spreadsheetml/2006/main" count="86" uniqueCount="52">
  <si>
    <t>Clave del artículo</t>
  </si>
  <si>
    <t>Descripción</t>
  </si>
  <si>
    <t>Precio</t>
  </si>
  <si>
    <t>Estanterías</t>
  </si>
  <si>
    <t>1)</t>
  </si>
  <si>
    <t>Portapapeles</t>
  </si>
  <si>
    <t>PC</t>
  </si>
  <si>
    <t>Agenda</t>
  </si>
  <si>
    <t>2)</t>
  </si>
  <si>
    <t>Calculadora</t>
  </si>
  <si>
    <t>PortaCD´s</t>
  </si>
  <si>
    <t>3)</t>
  </si>
  <si>
    <t>corresponde a las calculadoras?</t>
  </si>
  <si>
    <t>Engrapadora</t>
  </si>
  <si>
    <t>Esquinero</t>
  </si>
  <si>
    <t>Sillón</t>
  </si>
  <si>
    <t>Escritorio</t>
  </si>
  <si>
    <t>Calendario</t>
  </si>
  <si>
    <t>Portaclips</t>
  </si>
  <si>
    <t>Grapas</t>
  </si>
  <si>
    <t>Tipo de programa</t>
  </si>
  <si>
    <t>Canal</t>
  </si>
  <si>
    <t>Duración (hrs.)</t>
  </si>
  <si>
    <t>noticiero</t>
  </si>
  <si>
    <t>¿En cuántos canales diferentes se transmiten</t>
  </si>
  <si>
    <t>documental</t>
  </si>
  <si>
    <t>noticieros?</t>
  </si>
  <si>
    <t>infantil</t>
  </si>
  <si>
    <t>novela</t>
  </si>
  <si>
    <t>película</t>
  </si>
  <si>
    <t>¿Cúanto tiempo se dedica a la transmisión de</t>
  </si>
  <si>
    <t>novelas?</t>
  </si>
  <si>
    <t>¿Qué porcentaje de la duración total de programas</t>
  </si>
  <si>
    <t>representa el tiempo dedicado a películas?</t>
  </si>
  <si>
    <t>PortaCDs</t>
  </si>
  <si>
    <t>Caja de CDs</t>
  </si>
  <si>
    <t>Calculos estadísticos</t>
  </si>
  <si>
    <t>Consultas comunes:</t>
  </si>
  <si>
    <t>Cuántas cajas de CD´s se compraron en el mes?</t>
  </si>
  <si>
    <t>Cúal es la cantidad de estanterías compradas?</t>
  </si>
  <si>
    <t>Unidades compradas</t>
  </si>
  <si>
    <t>Caja de DVDs</t>
  </si>
  <si>
    <t>Dia</t>
  </si>
  <si>
    <t>Stock Total</t>
  </si>
  <si>
    <t>4)</t>
  </si>
  <si>
    <t>Duración Total (hrs.)</t>
  </si>
  <si>
    <t>Duración de las Películas (hrs.)</t>
  </si>
  <si>
    <t>Porcentajes</t>
  </si>
  <si>
    <t>Cuantas calculadoras se compraron en el mes?</t>
  </si>
  <si>
    <t>Monto total comprado</t>
  </si>
  <si>
    <t>De las compras totales, qué porcentaje</t>
  </si>
  <si>
    <t>Compras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</si>
</sst>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\ * #,##0.00_);_(&quot;$&quot;\ * \(#,##0.00\);_(&quot;$&quot;\ * &quot;-&quot;??_);_(@_)"/>
  </numFmts>
  <fonts count="8" x14ac:knownFonts="1">
    <font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20"/>
      </top>
      <bottom/>
      <diagonal/>
    </border>
    <border>
      <left/>
      <right style="medium">
        <color indexed="64"/>
      </right>
      <top style="thin">
        <color indexed="20"/>
      </top>
      <bottom/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0">
    <xf numFmtId="0" fontId="0" fillId="0" borderId="0" xfId="0"/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0" fillId="3" borderId="1" xfId="0" applyFill="1" applyBorder="1"/>
    <xf numFmtId="164" fontId="5" fillId="3" borderId="1" xfId="1" applyFont="1" applyFill="1" applyBorder="1"/>
    <xf numFmtId="0" fontId="5" fillId="3" borderId="1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/>
    </xf>
    <xf numFmtId="0" fontId="4" fillId="5" borderId="2" xfId="0" applyFont="1" applyFill="1" applyBorder="1"/>
    <xf numFmtId="10" fontId="5" fillId="0" borderId="0" xfId="2" applyNumberFormat="1" applyFont="1"/>
    <xf numFmtId="164" fontId="0" fillId="0" borderId="0" xfId="0" applyNumberFormat="1"/>
    <xf numFmtId="16" fontId="0" fillId="3" borderId="1" xfId="0" applyNumberFormat="1" applyFill="1" applyBorder="1"/>
    <xf numFmtId="164" fontId="0" fillId="0" borderId="3" xfId="0" applyNumberFormat="1" applyBorder="1"/>
    <xf numFmtId="0" fontId="0" fillId="0" borderId="3" xfId="0" applyBorder="1"/>
    <xf numFmtId="0" fontId="4" fillId="7" borderId="0" xfId="0" applyFont="1" applyFill="1" applyAlignment="1">
      <alignment wrapText="1"/>
    </xf>
    <xf numFmtId="0" fontId="1" fillId="2" borderId="4" xfId="0" applyFont="1" applyFill="1" applyBorder="1"/>
    <xf numFmtId="0" fontId="7" fillId="0" borderId="0" xfId="0" applyFont="1"/>
    <xf numFmtId="1" fontId="5" fillId="3" borderId="1" xfId="1" applyNumberFormat="1" applyFont="1" applyFill="1" applyBorder="1" applyAlignment="1">
      <alignment horizontal="center"/>
    </xf>
    <xf numFmtId="1" fontId="0" fillId="0" borderId="3" xfId="0" applyNumberFormat="1" applyBorder="1"/>
    <xf numFmtId="2" fontId="3" fillId="0" borderId="3" xfId="0" applyNumberFormat="1" applyFont="1" applyBorder="1"/>
    <xf numFmtId="0" fontId="0" fillId="8" borderId="0" xfId="0" applyFill="1"/>
    <xf numFmtId="0" fontId="3" fillId="8" borderId="0" xfId="0" applyFont="1" applyFill="1" applyAlignment="1">
      <alignment horizontal="right"/>
    </xf>
    <xf numFmtId="0" fontId="0" fillId="9" borderId="0" xfId="0" applyFill="1"/>
    <xf numFmtId="10" fontId="0" fillId="9" borderId="0" xfId="0" applyNumberFormat="1" applyFill="1"/>
    <xf numFmtId="0" fontId="2" fillId="8" borderId="0" xfId="0" applyFont="1" applyFill="1"/>
    <xf numFmtId="0" fontId="0" fillId="10" borderId="0" xfId="0" applyFill="1"/>
    <xf numFmtId="10" fontId="5" fillId="10" borderId="0" xfId="2" applyNumberFormat="1" applyFont="1" applyFill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Porcentajes de Duracion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752-4F89-A689-48F897960D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9752-4F89-A689-48F897960DAF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8943678915135607"/>
                      <c:h val="0.1356765820939049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752-4F89-A689-48F897960DAF}"/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36900787401574797"/>
                      <c:h val="0.126417322834645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9752-4F89-A689-48F897960DA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(PROGRAMACION!$B$32,PROGRAMACION!$B$33)</c:f>
              <c:strCache>
                <c:ptCount val="2"/>
                <c:pt idx="0">
                  <c:v>Duración Total (hrs.)</c:v>
                </c:pt>
                <c:pt idx="1">
                  <c:v>Duración de las Películas (hrs.)</c:v>
                </c:pt>
              </c:strCache>
            </c:strRef>
          </c:cat>
          <c:val>
            <c:numRef>
              <c:f>(PROGRAMACION!$D$32,PROGRAMACION!$D$33)</c:f>
              <c:numCache>
                <c:formatCode>General</c:formatCode>
                <c:ptCount val="2"/>
                <c:pt idx="0" formatCode="0.00">
                  <c:v>34.96</c:v>
                </c:pt>
                <c:pt idx="1">
                  <c:v>6.6199999999999992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52-4F89-A689-48F897960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38100</xdr:rowOff>
    </xdr:from>
    <xdr:to>
      <xdr:col>6</xdr:col>
      <xdr:colOff>685801</xdr:colOff>
      <xdr:row>4</xdr:row>
      <xdr:rowOff>171450</xdr:rowOff>
    </xdr:to>
    <xdr:sp macro="" textlink="">
      <xdr:nvSpPr>
        <xdr:cNvPr id="4" name="WordArt 3">
          <a:extLst>
            <a:ext uri="{FF2B5EF4-FFF2-40B4-BE49-F238E27FC236}">
              <a16:creationId xmlns:a16="http://schemas.microsoft.com/office/drawing/2014/main" id="{0CF5B604-C8B1-4ED5-8067-AC9CB52ADE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52525" y="2514600"/>
          <a:ext cx="4410076" cy="704850"/>
        </a:xfrm>
        <a:prstGeom prst="rect">
          <a:avLst/>
        </a:prstGeom>
      </xdr:spPr>
      <xdr:txBody>
        <a:bodyPr wrap="none" fromWordArt="1">
          <a:prstTxWarp prst="textPlain">
            <a:avLst/>
          </a:prstTxWarp>
          <a:scene3d>
            <a:camera prst="orthographicFront"/>
            <a:lightRig rig="threePt" dir="t"/>
          </a:scene3d>
          <a:sp3d extrusionH="57150">
            <a:bevelT w="38100" h="38100"/>
          </a:sp3d>
        </a:bodyPr>
        <a:lstStyle/>
        <a:p>
          <a:pPr algn="ctr" rtl="0">
            <a:buNone/>
          </a:pPr>
          <a:r>
            <a:rPr lang="es-EC" sz="3600" b="0" kern="1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Impact"/>
            </a:rPr>
            <a:t>Insumos</a:t>
          </a:r>
          <a:r>
            <a:rPr lang="es-EC" sz="3600" kern="10" spc="0" baseline="0">
              <a:ln w="9525">
                <a:solidFill>
                  <a:srgbClr val="CC99FF"/>
                </a:solidFill>
                <a:round/>
                <a:headEnd/>
                <a:tailEnd/>
              </a:ln>
              <a:gradFill rotWithShape="0">
                <a:gsLst>
                  <a:gs pos="0">
                    <a:srgbClr val="6600CC"/>
                  </a:gs>
                  <a:gs pos="100000">
                    <a:srgbClr val="CC00CC"/>
                  </a:gs>
                </a:gsLst>
                <a:lin ang="5400000" scaled="1"/>
              </a:gradFill>
              <a:effectLst>
                <a:outerShdw dist="53882" dir="2700000" algn="ctr" rotWithShape="0">
                  <a:srgbClr val="9999FF"/>
                </a:outerShdw>
              </a:effectLst>
              <a:latin typeface="Impact"/>
            </a:rPr>
            <a:t> </a:t>
          </a:r>
          <a:r>
            <a:rPr lang="es-EC" sz="3600" b="0" kern="1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Impact"/>
            </a:rPr>
            <a:t>MEGA-MEDIO</a:t>
          </a:r>
          <a:endParaRPr lang="es-EC" sz="3600" kern="10" spc="0">
            <a:ln w="9525">
              <a:solidFill>
                <a:srgbClr val="CC99FF"/>
              </a:solidFill>
              <a:round/>
              <a:headEnd/>
              <a:tailEnd/>
            </a:ln>
            <a:gradFill rotWithShape="0">
              <a:gsLst>
                <a:gs pos="0">
                  <a:srgbClr val="6600CC"/>
                </a:gs>
                <a:gs pos="100000">
                  <a:srgbClr val="CC00CC"/>
                </a:gs>
              </a:gsLst>
              <a:lin ang="5400000" scaled="1"/>
            </a:gradFill>
            <a:effectLst>
              <a:outerShdw dist="53882" dir="2700000" algn="ctr" rotWithShape="0">
                <a:srgbClr val="9999FF"/>
              </a:outerShdw>
            </a:effectLst>
            <a:latin typeface="Impact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152400</xdr:rowOff>
    </xdr:from>
    <xdr:to>
      <xdr:col>3</xdr:col>
      <xdr:colOff>866775</xdr:colOff>
      <xdr:row>5</xdr:row>
      <xdr:rowOff>66675</xdr:rowOff>
    </xdr:to>
    <xdr:sp macro="" textlink="">
      <xdr:nvSpPr>
        <xdr:cNvPr id="3" name="WordArt 3">
          <a:extLst>
            <a:ext uri="{FF2B5EF4-FFF2-40B4-BE49-F238E27FC236}">
              <a16:creationId xmlns:a16="http://schemas.microsoft.com/office/drawing/2014/main" id="{86D521EF-1FB4-4216-8DF6-C890FF64D161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66675" y="342900"/>
          <a:ext cx="3048000" cy="67627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s-EC" sz="3600" b="1" kern="1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Arial Black"/>
            </a:rPr>
            <a:t>Programacion MEGA-MEDIO</a:t>
          </a:r>
        </a:p>
      </xdr:txBody>
    </xdr:sp>
    <xdr:clientData/>
  </xdr:twoCellAnchor>
  <xdr:twoCellAnchor>
    <xdr:from>
      <xdr:col>5</xdr:col>
      <xdr:colOff>19050</xdr:colOff>
      <xdr:row>19</xdr:row>
      <xdr:rowOff>0</xdr:rowOff>
    </xdr:from>
    <xdr:to>
      <xdr:col>12</xdr:col>
      <xdr:colOff>142875</xdr:colOff>
      <xdr:row>32</xdr:row>
      <xdr:rowOff>247650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DB0B2D-8A1F-A8A9-0459-4C8FA31D5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M41"/>
  <sheetViews>
    <sheetView topLeftCell="A8" workbookViewId="0">
      <selection activeCell="K35" sqref="K35"/>
    </sheetView>
  </sheetViews>
  <sheetFormatPr baseColWidth="10" defaultColWidth="9.140625" defaultRowHeight="15" x14ac:dyDescent="0.25"/>
  <cols>
    <col min="1" max="1" width="9.140625" customWidth="1"/>
    <col min="2" max="2" width="10.42578125" customWidth="1"/>
    <col min="3" max="3" width="12.140625" customWidth="1"/>
    <col min="4" max="4" width="15.85546875" bestFit="1" customWidth="1"/>
    <col min="5" max="5" width="14.28515625" customWidth="1"/>
    <col min="6" max="6" width="11.28515625" style="6" customWidth="1"/>
    <col min="7" max="7" width="13.7109375" customWidth="1"/>
    <col min="9" max="9" width="11.85546875" bestFit="1" customWidth="1"/>
  </cols>
  <sheetData>
    <row r="8" spans="2:13" ht="30.75" customHeight="1" x14ac:dyDescent="0.25">
      <c r="B8" s="1" t="s">
        <v>42</v>
      </c>
      <c r="C8" s="1" t="s">
        <v>0</v>
      </c>
      <c r="D8" s="2" t="s">
        <v>1</v>
      </c>
      <c r="E8" s="1" t="s">
        <v>2</v>
      </c>
      <c r="F8" s="1" t="s">
        <v>40</v>
      </c>
      <c r="G8" s="1" t="s">
        <v>49</v>
      </c>
      <c r="H8" s="20"/>
      <c r="I8" s="24" t="s">
        <v>37</v>
      </c>
      <c r="J8" s="20"/>
      <c r="K8" s="20"/>
      <c r="L8" s="20"/>
      <c r="M8" s="20"/>
    </row>
    <row r="9" spans="2:13" x14ac:dyDescent="0.25">
      <c r="B9" s="11">
        <v>43525</v>
      </c>
      <c r="C9" s="3">
        <v>224</v>
      </c>
      <c r="D9" s="3" t="s">
        <v>7</v>
      </c>
      <c r="E9" s="4">
        <v>1025</v>
      </c>
      <c r="F9" s="17">
        <v>8</v>
      </c>
      <c r="G9" s="4">
        <f>PRODUCT(E9,F9)</f>
        <v>8200</v>
      </c>
      <c r="H9" s="20"/>
      <c r="I9" s="20"/>
      <c r="J9" s="20"/>
      <c r="K9" s="20"/>
      <c r="L9" s="20"/>
      <c r="M9" s="20"/>
    </row>
    <row r="10" spans="2:13" x14ac:dyDescent="0.25">
      <c r="B10" s="11">
        <v>43529</v>
      </c>
      <c r="C10" s="3">
        <v>224</v>
      </c>
      <c r="D10" s="3" t="s">
        <v>7</v>
      </c>
      <c r="E10" s="4">
        <v>1025</v>
      </c>
      <c r="F10" s="5">
        <v>9</v>
      </c>
      <c r="G10" s="4">
        <f t="shared" ref="G10:G39" si="0">PRODUCT(E10,F10)</f>
        <v>9225</v>
      </c>
      <c r="H10" s="21" t="s">
        <v>4</v>
      </c>
      <c r="I10" s="20" t="s">
        <v>38</v>
      </c>
      <c r="J10" s="20"/>
      <c r="K10" s="20"/>
      <c r="L10" s="20"/>
      <c r="M10" s="20"/>
    </row>
    <row r="11" spans="2:13" x14ac:dyDescent="0.25">
      <c r="B11" s="11">
        <v>43525</v>
      </c>
      <c r="C11" s="3">
        <v>227</v>
      </c>
      <c r="D11" s="3" t="s">
        <v>35</v>
      </c>
      <c r="E11" s="4">
        <v>248</v>
      </c>
      <c r="F11" s="5">
        <v>7</v>
      </c>
      <c r="G11" s="4">
        <f t="shared" si="0"/>
        <v>1736</v>
      </c>
      <c r="H11" s="21"/>
      <c r="I11" s="22">
        <f>SUMIF(D9:D39, "Caja de CDs", F9:F39)</f>
        <v>24</v>
      </c>
      <c r="J11" s="20"/>
      <c r="K11" s="20"/>
      <c r="L11" s="20"/>
      <c r="M11" s="20"/>
    </row>
    <row r="12" spans="2:13" x14ac:dyDescent="0.25">
      <c r="B12" s="11">
        <v>43529</v>
      </c>
      <c r="C12" s="3">
        <v>227</v>
      </c>
      <c r="D12" s="3" t="s">
        <v>35</v>
      </c>
      <c r="E12" s="4">
        <v>248</v>
      </c>
      <c r="F12" s="5">
        <v>5</v>
      </c>
      <c r="G12" s="4">
        <f t="shared" si="0"/>
        <v>1240</v>
      </c>
      <c r="H12" s="21"/>
      <c r="I12" s="20"/>
      <c r="J12" s="20"/>
      <c r="K12" s="20"/>
      <c r="L12" s="20"/>
      <c r="M12" s="20"/>
    </row>
    <row r="13" spans="2:13" x14ac:dyDescent="0.25">
      <c r="B13" s="11">
        <v>43534</v>
      </c>
      <c r="C13" s="3">
        <v>227</v>
      </c>
      <c r="D13" s="3" t="s">
        <v>35</v>
      </c>
      <c r="E13" s="4">
        <v>248</v>
      </c>
      <c r="F13" s="5">
        <v>2</v>
      </c>
      <c r="G13" s="4">
        <f t="shared" si="0"/>
        <v>496</v>
      </c>
      <c r="H13" s="21" t="s">
        <v>8</v>
      </c>
      <c r="I13" s="20" t="s">
        <v>39</v>
      </c>
      <c r="J13" s="20"/>
      <c r="K13" s="20"/>
      <c r="L13" s="20"/>
      <c r="M13" s="20"/>
    </row>
    <row r="14" spans="2:13" x14ac:dyDescent="0.25">
      <c r="B14" s="11">
        <v>43539</v>
      </c>
      <c r="C14" s="3">
        <v>227</v>
      </c>
      <c r="D14" s="3" t="s">
        <v>35</v>
      </c>
      <c r="E14" s="4">
        <v>248</v>
      </c>
      <c r="F14" s="5">
        <v>5</v>
      </c>
      <c r="G14" s="4">
        <f t="shared" si="0"/>
        <v>1240</v>
      </c>
      <c r="H14" s="21"/>
      <c r="I14" s="22">
        <f>SUMIF(D9:D39, "Estanterías", F9:F39)</f>
        <v>23</v>
      </c>
      <c r="J14" s="20"/>
      <c r="K14" s="20"/>
      <c r="L14" s="20"/>
      <c r="M14" s="20"/>
    </row>
    <row r="15" spans="2:13" x14ac:dyDescent="0.25">
      <c r="B15" s="11">
        <v>43544</v>
      </c>
      <c r="C15" s="3">
        <v>227</v>
      </c>
      <c r="D15" s="3" t="s">
        <v>35</v>
      </c>
      <c r="E15" s="4">
        <v>248</v>
      </c>
      <c r="F15" s="5">
        <v>5</v>
      </c>
      <c r="G15" s="4">
        <f t="shared" si="0"/>
        <v>1240</v>
      </c>
      <c r="H15" s="21"/>
      <c r="I15" s="20"/>
      <c r="J15" s="20"/>
      <c r="K15" s="20"/>
      <c r="L15" s="20"/>
      <c r="M15" s="20"/>
    </row>
    <row r="16" spans="2:13" x14ac:dyDescent="0.25">
      <c r="B16" s="11">
        <v>43525</v>
      </c>
      <c r="C16" s="3">
        <v>224</v>
      </c>
      <c r="D16" s="3" t="s">
        <v>41</v>
      </c>
      <c r="E16" s="4">
        <v>700</v>
      </c>
      <c r="F16" s="5">
        <v>8</v>
      </c>
      <c r="G16" s="4">
        <f t="shared" si="0"/>
        <v>5600</v>
      </c>
      <c r="H16" s="21" t="s">
        <v>11</v>
      </c>
      <c r="I16" s="20" t="s">
        <v>48</v>
      </c>
      <c r="J16" s="20"/>
      <c r="K16" s="20"/>
      <c r="L16" s="20"/>
      <c r="M16" s="20"/>
    </row>
    <row r="17" spans="2:13" x14ac:dyDescent="0.25">
      <c r="B17" s="11">
        <v>43525</v>
      </c>
      <c r="C17" s="3">
        <v>221</v>
      </c>
      <c r="D17" s="3" t="s">
        <v>9</v>
      </c>
      <c r="E17" s="4">
        <v>2100</v>
      </c>
      <c r="F17" s="5">
        <v>6</v>
      </c>
      <c r="G17" s="4">
        <f t="shared" si="0"/>
        <v>12600</v>
      </c>
      <c r="H17" s="20"/>
      <c r="I17" s="22">
        <f>SUMIF(D9:D39,"CALCULADORA", F9:F39)</f>
        <v>27</v>
      </c>
      <c r="J17" s="20"/>
      <c r="K17" s="20"/>
      <c r="L17" s="20"/>
      <c r="M17" s="20"/>
    </row>
    <row r="18" spans="2:13" x14ac:dyDescent="0.25">
      <c r="B18" s="11">
        <v>43529</v>
      </c>
      <c r="C18" s="3">
        <v>221</v>
      </c>
      <c r="D18" s="3" t="s">
        <v>9</v>
      </c>
      <c r="E18" s="4">
        <v>2100</v>
      </c>
      <c r="F18" s="5">
        <v>7</v>
      </c>
      <c r="G18" s="4">
        <f t="shared" si="0"/>
        <v>14700</v>
      </c>
      <c r="H18" s="20"/>
      <c r="I18" s="20"/>
      <c r="J18" s="20"/>
      <c r="K18" s="20"/>
      <c r="L18" s="20"/>
      <c r="M18" s="20"/>
    </row>
    <row r="19" spans="2:13" x14ac:dyDescent="0.25">
      <c r="B19" s="11">
        <v>43534</v>
      </c>
      <c r="C19" s="3">
        <v>221</v>
      </c>
      <c r="D19" s="3" t="s">
        <v>9</v>
      </c>
      <c r="E19" s="4">
        <v>2100</v>
      </c>
      <c r="F19" s="5">
        <v>4</v>
      </c>
      <c r="G19" s="4">
        <f t="shared" si="0"/>
        <v>8400</v>
      </c>
      <c r="H19" s="21" t="s">
        <v>44</v>
      </c>
      <c r="I19" s="20" t="s">
        <v>50</v>
      </c>
      <c r="J19" s="20"/>
      <c r="K19" s="20"/>
      <c r="L19" s="20"/>
      <c r="M19" s="20"/>
    </row>
    <row r="20" spans="2:13" x14ac:dyDescent="0.25">
      <c r="B20" s="11">
        <v>43539</v>
      </c>
      <c r="C20" s="3">
        <v>221</v>
      </c>
      <c r="D20" s="3" t="s">
        <v>9</v>
      </c>
      <c r="E20" s="4">
        <v>2100</v>
      </c>
      <c r="F20" s="5">
        <v>10</v>
      </c>
      <c r="G20" s="4">
        <f t="shared" si="0"/>
        <v>21000</v>
      </c>
      <c r="H20" s="21"/>
      <c r="I20" s="20" t="s">
        <v>12</v>
      </c>
      <c r="J20" s="20"/>
      <c r="K20" s="20"/>
      <c r="L20" s="20"/>
      <c r="M20" s="20"/>
    </row>
    <row r="21" spans="2:13" x14ac:dyDescent="0.25">
      <c r="B21" s="11">
        <v>43525</v>
      </c>
      <c r="C21" s="3">
        <v>219</v>
      </c>
      <c r="D21" s="3" t="s">
        <v>17</v>
      </c>
      <c r="E21" s="4">
        <v>180</v>
      </c>
      <c r="F21" s="5">
        <v>8</v>
      </c>
      <c r="G21" s="4">
        <f t="shared" si="0"/>
        <v>1440</v>
      </c>
      <c r="H21" s="21"/>
      <c r="I21" s="20"/>
      <c r="J21" s="20"/>
      <c r="K21" s="20"/>
      <c r="L21" s="20"/>
      <c r="M21" s="20"/>
    </row>
    <row r="22" spans="2:13" x14ac:dyDescent="0.25">
      <c r="B22" s="11">
        <v>43525</v>
      </c>
      <c r="C22" s="3">
        <v>222</v>
      </c>
      <c r="D22" s="3" t="s">
        <v>13</v>
      </c>
      <c r="E22" s="4">
        <v>152</v>
      </c>
      <c r="F22" s="5">
        <v>2</v>
      </c>
      <c r="G22" s="4">
        <f t="shared" si="0"/>
        <v>304</v>
      </c>
      <c r="H22" s="21"/>
      <c r="I22" s="23">
        <f>I17/F41</f>
        <v>0.14594594594594595</v>
      </c>
      <c r="J22" s="20"/>
      <c r="K22" s="20"/>
      <c r="L22" s="20"/>
      <c r="M22" s="20"/>
    </row>
    <row r="23" spans="2:13" x14ac:dyDescent="0.25">
      <c r="B23" s="11">
        <v>43529</v>
      </c>
      <c r="C23" s="3">
        <v>222</v>
      </c>
      <c r="D23" s="3" t="s">
        <v>13</v>
      </c>
      <c r="E23" s="4">
        <v>152</v>
      </c>
      <c r="F23" s="5">
        <v>6</v>
      </c>
      <c r="G23" s="4">
        <f t="shared" si="0"/>
        <v>912</v>
      </c>
      <c r="H23" s="20"/>
      <c r="I23" s="20"/>
      <c r="J23" s="20"/>
      <c r="K23" s="20"/>
      <c r="L23" s="20"/>
      <c r="M23" s="20"/>
    </row>
    <row r="24" spans="2:13" x14ac:dyDescent="0.25">
      <c r="B24" s="11">
        <v>43534</v>
      </c>
      <c r="C24" s="3">
        <v>222</v>
      </c>
      <c r="D24" s="3" t="s">
        <v>13</v>
      </c>
      <c r="E24" s="4">
        <v>152</v>
      </c>
      <c r="F24" s="5">
        <v>1</v>
      </c>
      <c r="G24" s="4">
        <f t="shared" si="0"/>
        <v>152</v>
      </c>
    </row>
    <row r="25" spans="2:13" x14ac:dyDescent="0.25">
      <c r="B25" s="11">
        <v>43525</v>
      </c>
      <c r="C25" s="3">
        <v>215</v>
      </c>
      <c r="D25" s="3" t="s">
        <v>16</v>
      </c>
      <c r="E25" s="4">
        <v>13500</v>
      </c>
      <c r="F25" s="5">
        <v>6</v>
      </c>
      <c r="G25" s="4">
        <f t="shared" si="0"/>
        <v>81000</v>
      </c>
      <c r="I25" s="10"/>
    </row>
    <row r="26" spans="2:13" x14ac:dyDescent="0.25">
      <c r="B26" s="11">
        <v>43534</v>
      </c>
      <c r="C26" s="3">
        <v>215</v>
      </c>
      <c r="D26" s="3" t="s">
        <v>16</v>
      </c>
      <c r="E26" s="4">
        <v>13500</v>
      </c>
      <c r="F26" s="5">
        <v>3</v>
      </c>
      <c r="G26" s="4">
        <f t="shared" si="0"/>
        <v>40500</v>
      </c>
    </row>
    <row r="27" spans="2:13" x14ac:dyDescent="0.25">
      <c r="B27" s="11">
        <v>43544</v>
      </c>
      <c r="C27" s="3">
        <v>215</v>
      </c>
      <c r="D27" s="3" t="s">
        <v>16</v>
      </c>
      <c r="E27" s="4">
        <v>13500</v>
      </c>
      <c r="F27" s="5">
        <v>6</v>
      </c>
      <c r="G27" s="4">
        <f t="shared" si="0"/>
        <v>81000</v>
      </c>
    </row>
    <row r="28" spans="2:13" x14ac:dyDescent="0.25">
      <c r="B28" s="11">
        <v>43525</v>
      </c>
      <c r="C28" s="3">
        <v>221</v>
      </c>
      <c r="D28" s="3" t="s">
        <v>14</v>
      </c>
      <c r="E28" s="4">
        <v>8500</v>
      </c>
      <c r="F28" s="5">
        <v>9</v>
      </c>
      <c r="G28" s="4">
        <f t="shared" si="0"/>
        <v>76500</v>
      </c>
    </row>
    <row r="29" spans="2:13" x14ac:dyDescent="0.25">
      <c r="B29" s="11">
        <v>43534</v>
      </c>
      <c r="C29" s="3">
        <v>221</v>
      </c>
      <c r="D29" s="3" t="s">
        <v>14</v>
      </c>
      <c r="E29" s="4">
        <v>8500</v>
      </c>
      <c r="F29" s="5">
        <v>9</v>
      </c>
      <c r="G29" s="4">
        <f t="shared" si="0"/>
        <v>76500</v>
      </c>
    </row>
    <row r="30" spans="2:13" x14ac:dyDescent="0.25">
      <c r="B30" s="11">
        <v>43525</v>
      </c>
      <c r="C30" s="3">
        <v>225</v>
      </c>
      <c r="D30" s="3" t="s">
        <v>3</v>
      </c>
      <c r="E30" s="4">
        <v>2000</v>
      </c>
      <c r="F30" s="5">
        <v>9</v>
      </c>
      <c r="G30" s="4">
        <f t="shared" si="0"/>
        <v>18000</v>
      </c>
    </row>
    <row r="31" spans="2:13" x14ac:dyDescent="0.25">
      <c r="B31" s="11">
        <v>43534</v>
      </c>
      <c r="C31" s="3">
        <v>216</v>
      </c>
      <c r="D31" s="3" t="s">
        <v>3</v>
      </c>
      <c r="E31" s="4">
        <v>2000</v>
      </c>
      <c r="F31" s="5">
        <v>10</v>
      </c>
      <c r="G31" s="4">
        <f t="shared" si="0"/>
        <v>20000</v>
      </c>
    </row>
    <row r="32" spans="2:13" x14ac:dyDescent="0.25">
      <c r="B32" s="11">
        <v>43544</v>
      </c>
      <c r="C32" s="3">
        <v>217</v>
      </c>
      <c r="D32" s="3" t="s">
        <v>3</v>
      </c>
      <c r="E32" s="4">
        <v>2000</v>
      </c>
      <c r="F32" s="5">
        <v>4</v>
      </c>
      <c r="G32" s="4">
        <f t="shared" si="0"/>
        <v>8000</v>
      </c>
    </row>
    <row r="33" spans="2:7" x14ac:dyDescent="0.25">
      <c r="B33" s="11">
        <v>43525</v>
      </c>
      <c r="C33" s="3">
        <v>217</v>
      </c>
      <c r="D33" s="3" t="s">
        <v>19</v>
      </c>
      <c r="E33" s="4">
        <v>45</v>
      </c>
      <c r="F33" s="5">
        <v>1</v>
      </c>
      <c r="G33" s="4">
        <f t="shared" si="0"/>
        <v>45</v>
      </c>
    </row>
    <row r="34" spans="2:7" x14ac:dyDescent="0.25">
      <c r="B34" s="11">
        <v>43525</v>
      </c>
      <c r="C34" s="3">
        <v>221</v>
      </c>
      <c r="D34" s="3" t="s">
        <v>6</v>
      </c>
      <c r="E34" s="4">
        <v>15269</v>
      </c>
      <c r="F34" s="5">
        <v>5</v>
      </c>
      <c r="G34" s="4">
        <f t="shared" si="0"/>
        <v>76345</v>
      </c>
    </row>
    <row r="35" spans="2:7" x14ac:dyDescent="0.25">
      <c r="B35" s="11">
        <v>43525</v>
      </c>
      <c r="C35" s="3">
        <v>228</v>
      </c>
      <c r="D35" s="3" t="s">
        <v>10</v>
      </c>
      <c r="E35" s="4">
        <v>150</v>
      </c>
      <c r="F35" s="5">
        <v>8</v>
      </c>
      <c r="G35" s="4">
        <f t="shared" si="0"/>
        <v>1200</v>
      </c>
    </row>
    <row r="36" spans="2:7" x14ac:dyDescent="0.25">
      <c r="B36" s="11">
        <v>43534</v>
      </c>
      <c r="C36" s="3">
        <v>223</v>
      </c>
      <c r="D36" s="3" t="s">
        <v>34</v>
      </c>
      <c r="E36" s="4">
        <v>150</v>
      </c>
      <c r="F36" s="5">
        <v>2</v>
      </c>
      <c r="G36" s="4">
        <f t="shared" si="0"/>
        <v>300</v>
      </c>
    </row>
    <row r="37" spans="2:7" x14ac:dyDescent="0.25">
      <c r="B37" s="11">
        <v>43525</v>
      </c>
      <c r="C37" s="3">
        <v>229</v>
      </c>
      <c r="D37" s="3" t="s">
        <v>18</v>
      </c>
      <c r="E37" s="4">
        <v>120</v>
      </c>
      <c r="F37" s="5">
        <v>4</v>
      </c>
      <c r="G37" s="4">
        <f t="shared" si="0"/>
        <v>480</v>
      </c>
    </row>
    <row r="38" spans="2:7" x14ac:dyDescent="0.25">
      <c r="B38" s="11">
        <v>43525</v>
      </c>
      <c r="C38" s="3">
        <v>220</v>
      </c>
      <c r="D38" s="3" t="s">
        <v>5</v>
      </c>
      <c r="E38" s="4">
        <v>332</v>
      </c>
      <c r="F38" s="5">
        <v>10</v>
      </c>
      <c r="G38" s="4">
        <f t="shared" si="0"/>
        <v>3320</v>
      </c>
    </row>
    <row r="39" spans="2:7" ht="15.75" thickBot="1" x14ac:dyDescent="0.3">
      <c r="B39" s="11">
        <v>43525</v>
      </c>
      <c r="C39" s="3">
        <v>230</v>
      </c>
      <c r="D39" s="3" t="s">
        <v>15</v>
      </c>
      <c r="E39" s="4">
        <v>10245</v>
      </c>
      <c r="F39" s="5">
        <v>6</v>
      </c>
      <c r="G39" s="4">
        <f t="shared" si="0"/>
        <v>61470</v>
      </c>
    </row>
    <row r="40" spans="2:7" ht="15.75" thickBot="1" x14ac:dyDescent="0.3">
      <c r="C40" s="27" t="s">
        <v>51</v>
      </c>
      <c r="D40" s="27"/>
      <c r="E40" s="27"/>
      <c r="F40" s="28"/>
      <c r="G40" s="12">
        <f>SUM(G9:G39)</f>
        <v>633145</v>
      </c>
    </row>
    <row r="41" spans="2:7" ht="15.75" thickBot="1" x14ac:dyDescent="0.3">
      <c r="C41" s="29" t="s">
        <v>43</v>
      </c>
      <c r="D41" s="29"/>
      <c r="E41" s="29"/>
      <c r="F41" s="18">
        <f>SUM(F9:F39)</f>
        <v>185</v>
      </c>
    </row>
  </sheetData>
  <mergeCells count="2">
    <mergeCell ref="C40:F40"/>
    <mergeCell ref="C41:E4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J37"/>
  <sheetViews>
    <sheetView tabSelected="1" topLeftCell="A4" workbookViewId="0">
      <selection activeCell="O19" sqref="O19"/>
    </sheetView>
  </sheetViews>
  <sheetFormatPr baseColWidth="10" defaultColWidth="9.140625" defaultRowHeight="15" x14ac:dyDescent="0.25"/>
  <cols>
    <col min="1" max="1" width="9.140625" customWidth="1"/>
    <col min="2" max="2" width="17.28515625" bestFit="1" customWidth="1"/>
    <col min="3" max="3" width="7.28515625" bestFit="1" customWidth="1"/>
    <col min="4" max="4" width="14.140625" bestFit="1" customWidth="1"/>
    <col min="6" max="6" width="11.85546875" bestFit="1" customWidth="1"/>
  </cols>
  <sheetData>
    <row r="5" spans="2:10" x14ac:dyDescent="0.25">
      <c r="E5" s="20"/>
      <c r="F5" s="20"/>
      <c r="G5" s="20"/>
      <c r="H5" s="20"/>
      <c r="I5" s="20"/>
      <c r="J5" s="20"/>
    </row>
    <row r="6" spans="2:10" x14ac:dyDescent="0.25">
      <c r="E6" s="20"/>
      <c r="F6" s="24" t="s">
        <v>36</v>
      </c>
      <c r="G6" s="20"/>
      <c r="H6" s="20"/>
      <c r="I6" s="20"/>
      <c r="J6" s="20"/>
    </row>
    <row r="7" spans="2:10" x14ac:dyDescent="0.25">
      <c r="B7" s="7" t="s">
        <v>20</v>
      </c>
      <c r="C7" s="7" t="s">
        <v>21</v>
      </c>
      <c r="D7" s="7" t="s">
        <v>22</v>
      </c>
      <c r="E7" s="20"/>
      <c r="F7" s="20"/>
      <c r="G7" s="20"/>
      <c r="H7" s="20"/>
      <c r="I7" s="20"/>
      <c r="J7" s="20"/>
    </row>
    <row r="8" spans="2:10" x14ac:dyDescent="0.25">
      <c r="B8" s="8" t="s">
        <v>25</v>
      </c>
      <c r="C8" s="8">
        <v>35</v>
      </c>
      <c r="D8" s="8">
        <v>1.66</v>
      </c>
      <c r="E8" s="20"/>
      <c r="F8" s="20" t="s">
        <v>24</v>
      </c>
      <c r="G8" s="20"/>
      <c r="H8" s="20"/>
      <c r="I8" s="20"/>
      <c r="J8" s="20"/>
    </row>
    <row r="9" spans="2:10" x14ac:dyDescent="0.25">
      <c r="B9" s="8" t="s">
        <v>25</v>
      </c>
      <c r="C9" s="8">
        <v>29</v>
      </c>
      <c r="D9" s="8">
        <v>2</v>
      </c>
      <c r="E9" s="20"/>
      <c r="F9" s="20" t="s">
        <v>26</v>
      </c>
      <c r="G9" s="20"/>
      <c r="H9" s="20"/>
      <c r="I9" s="20"/>
      <c r="J9" s="20"/>
    </row>
    <row r="10" spans="2:10" x14ac:dyDescent="0.25">
      <c r="B10" s="8" t="s">
        <v>25</v>
      </c>
      <c r="C10" s="8">
        <v>35</v>
      </c>
      <c r="D10" s="8">
        <v>0.76</v>
      </c>
      <c r="E10" s="20"/>
      <c r="F10" s="25">
        <f>COUNTIF(B8:B31, "noticiero")</f>
        <v>5</v>
      </c>
      <c r="G10" s="20"/>
      <c r="H10" s="20"/>
      <c r="I10" s="20"/>
      <c r="J10" s="20"/>
    </row>
    <row r="11" spans="2:10" x14ac:dyDescent="0.25">
      <c r="B11" s="8" t="s">
        <v>25</v>
      </c>
      <c r="C11" s="8">
        <v>11</v>
      </c>
      <c r="D11" s="8">
        <v>1.84</v>
      </c>
      <c r="E11" s="20"/>
      <c r="F11" s="20"/>
      <c r="G11" s="20"/>
      <c r="H11" s="20"/>
      <c r="I11" s="20"/>
      <c r="J11" s="20"/>
    </row>
    <row r="12" spans="2:10" x14ac:dyDescent="0.25">
      <c r="B12" s="8" t="s">
        <v>25</v>
      </c>
      <c r="C12" s="8">
        <v>4</v>
      </c>
      <c r="D12" s="8">
        <v>1.75</v>
      </c>
      <c r="E12" s="20"/>
      <c r="F12" s="20" t="s">
        <v>30</v>
      </c>
      <c r="G12" s="20"/>
      <c r="H12" s="20"/>
      <c r="I12" s="20"/>
      <c r="J12" s="20"/>
    </row>
    <row r="13" spans="2:10" x14ac:dyDescent="0.25">
      <c r="B13" s="8" t="s">
        <v>27</v>
      </c>
      <c r="C13" s="8">
        <v>8</v>
      </c>
      <c r="D13" s="8">
        <v>1.88</v>
      </c>
      <c r="E13" s="20"/>
      <c r="F13" s="20" t="s">
        <v>31</v>
      </c>
      <c r="G13" s="20"/>
      <c r="H13" s="20"/>
      <c r="I13" s="20"/>
      <c r="J13" s="20"/>
    </row>
    <row r="14" spans="2:10" x14ac:dyDescent="0.25">
      <c r="B14" s="8" t="s">
        <v>27</v>
      </c>
      <c r="C14" s="8">
        <v>2</v>
      </c>
      <c r="D14" s="8">
        <v>1.08</v>
      </c>
      <c r="E14" s="20"/>
      <c r="F14" s="25">
        <f>SUMIF(B8:B31,"novela",D8:D31)</f>
        <v>7.88</v>
      </c>
      <c r="G14" s="20"/>
      <c r="H14" s="20"/>
      <c r="I14" s="20"/>
      <c r="J14" s="20"/>
    </row>
    <row r="15" spans="2:10" x14ac:dyDescent="0.25">
      <c r="B15" s="8" t="s">
        <v>27</v>
      </c>
      <c r="C15" s="8">
        <v>8</v>
      </c>
      <c r="D15" s="8">
        <v>1.7</v>
      </c>
      <c r="E15" s="20"/>
      <c r="F15" s="20"/>
      <c r="G15" s="20"/>
      <c r="H15" s="20"/>
      <c r="I15" s="20"/>
      <c r="J15" s="20"/>
    </row>
    <row r="16" spans="2:10" x14ac:dyDescent="0.25">
      <c r="B16" s="8" t="s">
        <v>27</v>
      </c>
      <c r="C16" s="8">
        <v>2</v>
      </c>
      <c r="D16" s="8">
        <v>0.52</v>
      </c>
      <c r="E16" s="20"/>
      <c r="F16" s="20" t="s">
        <v>32</v>
      </c>
      <c r="G16" s="20"/>
      <c r="H16" s="20"/>
      <c r="I16" s="20"/>
      <c r="J16" s="20"/>
    </row>
    <row r="17" spans="2:10" x14ac:dyDescent="0.25">
      <c r="B17" s="8" t="s">
        <v>23</v>
      </c>
      <c r="C17" s="8">
        <v>2</v>
      </c>
      <c r="D17" s="8">
        <v>1.22</v>
      </c>
      <c r="E17" s="20"/>
      <c r="F17" s="20" t="s">
        <v>33</v>
      </c>
      <c r="G17" s="20"/>
      <c r="H17" s="20"/>
      <c r="I17" s="20"/>
      <c r="J17" s="20"/>
    </row>
    <row r="18" spans="2:10" x14ac:dyDescent="0.25">
      <c r="B18" s="8" t="s">
        <v>23</v>
      </c>
      <c r="C18" s="8">
        <v>15</v>
      </c>
      <c r="D18" s="8">
        <v>1.37</v>
      </c>
      <c r="E18" s="20"/>
      <c r="F18" s="26">
        <f>D33/D32</f>
        <v>0.18935926773455375</v>
      </c>
      <c r="G18" s="20"/>
      <c r="H18" s="20"/>
      <c r="I18" s="20"/>
      <c r="J18" s="20"/>
    </row>
    <row r="19" spans="2:10" x14ac:dyDescent="0.25">
      <c r="B19" s="8" t="s">
        <v>23</v>
      </c>
      <c r="C19" s="8">
        <v>14</v>
      </c>
      <c r="D19" s="8">
        <v>1.92</v>
      </c>
      <c r="E19" s="20"/>
      <c r="F19" s="20"/>
      <c r="G19" s="20"/>
      <c r="H19" s="20"/>
      <c r="I19" s="20"/>
      <c r="J19" s="20"/>
    </row>
    <row r="20" spans="2:10" x14ac:dyDescent="0.25">
      <c r="B20" s="8" t="s">
        <v>23</v>
      </c>
      <c r="C20" s="8">
        <v>40</v>
      </c>
      <c r="D20" s="8">
        <v>1.77</v>
      </c>
    </row>
    <row r="21" spans="2:10" x14ac:dyDescent="0.25">
      <c r="B21" s="8" t="s">
        <v>23</v>
      </c>
      <c r="C21" s="8">
        <v>11</v>
      </c>
      <c r="D21" s="8">
        <v>0.99</v>
      </c>
    </row>
    <row r="22" spans="2:10" x14ac:dyDescent="0.25">
      <c r="B22" s="8" t="s">
        <v>28</v>
      </c>
      <c r="C22" s="8">
        <v>2</v>
      </c>
      <c r="D22" s="8">
        <v>1.71</v>
      </c>
    </row>
    <row r="23" spans="2:10" x14ac:dyDescent="0.25">
      <c r="B23" s="8" t="s">
        <v>28</v>
      </c>
      <c r="C23" s="8">
        <v>15</v>
      </c>
      <c r="D23" s="8">
        <v>1.39</v>
      </c>
    </row>
    <row r="24" spans="2:10" x14ac:dyDescent="0.25">
      <c r="B24" s="8" t="s">
        <v>28</v>
      </c>
      <c r="C24" s="8">
        <v>15</v>
      </c>
      <c r="D24" s="8">
        <v>1.81</v>
      </c>
    </row>
    <row r="25" spans="2:10" x14ac:dyDescent="0.25">
      <c r="B25" s="8" t="s">
        <v>28</v>
      </c>
      <c r="C25" s="8">
        <v>2</v>
      </c>
      <c r="D25" s="8">
        <v>1.0900000000000001</v>
      </c>
    </row>
    <row r="26" spans="2:10" x14ac:dyDescent="0.25">
      <c r="B26" s="8" t="s">
        <v>28</v>
      </c>
      <c r="C26" s="8">
        <v>6</v>
      </c>
      <c r="D26" s="8">
        <v>1.88</v>
      </c>
    </row>
    <row r="27" spans="2:10" x14ac:dyDescent="0.25">
      <c r="B27" s="8" t="s">
        <v>29</v>
      </c>
      <c r="C27" s="8">
        <v>19</v>
      </c>
      <c r="D27" s="8">
        <v>0.64</v>
      </c>
    </row>
    <row r="28" spans="2:10" x14ac:dyDescent="0.25">
      <c r="B28" s="8" t="s">
        <v>29</v>
      </c>
      <c r="C28" s="8">
        <v>20</v>
      </c>
      <c r="D28" s="8">
        <v>0.66</v>
      </c>
    </row>
    <row r="29" spans="2:10" x14ac:dyDescent="0.25">
      <c r="B29" s="8" t="s">
        <v>29</v>
      </c>
      <c r="C29" s="8">
        <v>32</v>
      </c>
      <c r="D29" s="8">
        <v>1.96</v>
      </c>
    </row>
    <row r="30" spans="2:10" x14ac:dyDescent="0.25">
      <c r="B30" s="8" t="s">
        <v>29</v>
      </c>
      <c r="C30" s="8">
        <v>31</v>
      </c>
      <c r="D30" s="8">
        <v>1.8</v>
      </c>
    </row>
    <row r="31" spans="2:10" ht="15.75" thickBot="1" x14ac:dyDescent="0.3">
      <c r="B31" s="8" t="s">
        <v>29</v>
      </c>
      <c r="C31" s="8">
        <v>32</v>
      </c>
      <c r="D31" s="8">
        <v>1.56</v>
      </c>
    </row>
    <row r="32" spans="2:10" ht="15.75" thickBot="1" x14ac:dyDescent="0.3">
      <c r="B32" s="15" t="s">
        <v>45</v>
      </c>
      <c r="C32" s="15"/>
      <c r="D32" s="19">
        <f>SUM(D8:D31)</f>
        <v>34.96</v>
      </c>
    </row>
    <row r="33" spans="2:4" ht="34.5" customHeight="1" thickBot="1" x14ac:dyDescent="0.3">
      <c r="B33" s="14" t="s">
        <v>46</v>
      </c>
      <c r="C33" s="14"/>
      <c r="D33" s="13">
        <f>SUMIF(B8:B31,"película",D8:D31)</f>
        <v>6.6199999999999992</v>
      </c>
    </row>
    <row r="34" spans="2:4" x14ac:dyDescent="0.25">
      <c r="D34" s="16"/>
    </row>
    <row r="35" spans="2:4" x14ac:dyDescent="0.25">
      <c r="B35" s="14" t="s">
        <v>47</v>
      </c>
      <c r="D35" s="9"/>
    </row>
    <row r="36" spans="2:4" x14ac:dyDescent="0.25">
      <c r="D36" s="9"/>
    </row>
    <row r="37" spans="2:4" x14ac:dyDescent="0.25">
      <c r="D37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INSUMOS</vt:lpstr>
      <vt:lpstr>PROGRAMACION</vt:lpstr>
      <vt:lpstr>INSUMOS!Caja_de_CDs</vt:lpstr>
      <vt:lpstr>INSUMOS!cds</vt:lpstr>
      <vt:lpstr>INSUMOS!Estanterías</vt:lpstr>
      <vt:lpstr>PROGRAMACION!noticiero</vt:lpstr>
      <vt:lpstr>PROGRAMACION!película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LMM</dc:creator>
  <cp:lastModifiedBy>CHANIVET DAN ELOY</cp:lastModifiedBy>
  <dcterms:created xsi:type="dcterms:W3CDTF">2011-07-27T03:10:34Z</dcterms:created>
  <dcterms:modified xsi:type="dcterms:W3CDTF">2024-02-23T09:22:02Z</dcterms:modified>
</cp:coreProperties>
</file>