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VSCode Projects\microsoftoffice\microsoftoffice\trabajos practicos\office-integracion\tp2\"/>
    </mc:Choice>
  </mc:AlternateContent>
  <xr:revisionPtr revIDLastSave="0" documentId="13_ncr:1_{DBE703C1-7A69-4763-8052-7EDAB8893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pectáculos" sheetId="1" r:id="rId1"/>
    <sheet name="Económicas" sheetId="4" r:id="rId2"/>
    <sheet name="Policiales" sheetId="5" r:id="rId3"/>
    <sheet name="Meteorológicas" sheetId="6" r:id="rId4"/>
    <sheet name="Deportes" sheetId="2" r:id="rId5"/>
    <sheet name="GRAFICOS" sheetId="3" r:id="rId6"/>
  </sheets>
  <externalReferences>
    <externalReference r:id="rId7"/>
  </externalReferences>
  <definedNames>
    <definedName name="DatosExternos_1" localSheetId="1" hidden="1">Económicas!$C$39:$E$40</definedName>
    <definedName name="DatosExternos_1" localSheetId="3" hidden="1">Meteorológicas!$C$25:$Q$33</definedName>
    <definedName name="Posiciones_Auxiliar">'[1]Posiciones Auxiliar'!$A$3:$Z$42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6" l="1"/>
  <c r="E11" i="6"/>
  <c r="D11" i="6"/>
  <c r="F10" i="6"/>
  <c r="E10" i="6"/>
  <c r="D10" i="6"/>
  <c r="F9" i="6"/>
  <c r="E9" i="6"/>
  <c r="D9" i="6"/>
  <c r="T1" i="4" a="1"/>
  <c r="T1" i="4" s="1"/>
  <c r="P1" i="4" a="1"/>
  <c r="P1" i="4" s="1"/>
  <c r="C2" i="5"/>
  <c r="H2" i="1"/>
  <c r="H1" i="1" s="1"/>
  <c r="E5" i="1"/>
  <c r="D10" i="1"/>
  <c r="E9" i="1" s="1"/>
  <c r="C10" i="1"/>
  <c r="C9" i="1"/>
  <c r="C8" i="1"/>
  <c r="C7" i="1"/>
  <c r="C6" i="1"/>
  <c r="C5" i="1"/>
  <c r="C4" i="1"/>
  <c r="B10" i="1"/>
  <c r="E6" i="1" l="1"/>
  <c r="E7" i="1"/>
  <c r="E4" i="1"/>
  <c r="E8" i="1"/>
  <c r="E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B5576-49B8-4B82-8349-A7C38C9C979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4DA3024-EDE9-4238-BFC9-9B80546B3C93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<sst xmlns="http://schemas.openxmlformats.org/spreadsheetml/2006/main" count="286" uniqueCount="222">
  <si>
    <t>% del Total</t>
  </si>
  <si>
    <t>Películas nominadas a los Oscars</t>
  </si>
  <si>
    <t>Año</t>
  </si>
  <si>
    <t>Película</t>
  </si>
  <si>
    <t>Cantidad de Nominaciones</t>
  </si>
  <si>
    <t>Oscares ganados</t>
  </si>
  <si>
    <t>La Costa Pelícano</t>
  </si>
  <si>
    <t>El Ombligo del Diablo</t>
  </si>
  <si>
    <t>Políticos Honestos</t>
  </si>
  <si>
    <t>Genero</t>
  </si>
  <si>
    <t>Locademia de Peluqueros</t>
  </si>
  <si>
    <t>&lt;--- Total ganados</t>
  </si>
  <si>
    <t>Total de Nominaciones ---&gt;</t>
  </si>
  <si>
    <t>Musica de Cañerías</t>
  </si>
  <si>
    <t>La Factura Asesina</t>
  </si>
  <si>
    <t>Volúmenes Negociados por Puesto (Enero - Junio)</t>
  </si>
  <si>
    <t>No.</t>
  </si>
  <si>
    <t>Puestos de Bolsa</t>
  </si>
  <si>
    <t>Mercado Total</t>
  </si>
  <si>
    <t>Mercado Primario</t>
  </si>
  <si>
    <t>Mercado Secundario</t>
  </si>
  <si>
    <t>Mercado Secundario (Sin Repo`s)</t>
  </si>
  <si>
    <t>Mercado Secundario (Sin Acciones Comunes)</t>
  </si>
  <si>
    <t>Mercado Secundario (Acciones Comunes)</t>
  </si>
  <si>
    <t>Recompras</t>
  </si>
  <si>
    <t>Acciones de Fondo</t>
  </si>
  <si>
    <t>Compras</t>
  </si>
  <si>
    <t>Ventas</t>
  </si>
  <si>
    <t>(%)</t>
  </si>
  <si>
    <t>A.G.B. Cambios, S.A.</t>
  </si>
  <si>
    <t>BG Valores, S.A.</t>
  </si>
  <si>
    <t>Multi Securities, Inc.</t>
  </si>
  <si>
    <t>Tower Securities Inc.</t>
  </si>
  <si>
    <t>MMG Bank</t>
  </si>
  <si>
    <t>HSBC Securities (Panamá), S.A.</t>
  </si>
  <si>
    <t>Interbolsa Panamá, S.A.</t>
  </si>
  <si>
    <t>Citivalores, S.A.</t>
  </si>
  <si>
    <t>B.G. Investment Co. Inc.</t>
  </si>
  <si>
    <t>Prival Securities, Inc.</t>
  </si>
  <si>
    <t>Lafise Valores de Panamá, S.A.</t>
  </si>
  <si>
    <t>Global Valores, S.A.</t>
  </si>
  <si>
    <t>Geneva Asset Management</t>
  </si>
  <si>
    <t>Valores Cuscatlán Panamá, S.A.</t>
  </si>
  <si>
    <t>HSBC Securities-Inac</t>
  </si>
  <si>
    <t>BAC Valores (Panamá) Inc.</t>
  </si>
  <si>
    <t>Banco Nacional de Panamá</t>
  </si>
  <si>
    <t>Credicorp Securities Inc.</t>
  </si>
  <si>
    <t>Prival Securities, Inc. (Asociado)</t>
  </si>
  <si>
    <t>Bridge Capital of Panama, Corp.</t>
  </si>
  <si>
    <t>Financial Pacific, Inc.</t>
  </si>
  <si>
    <t>SFC Investment, S.A.</t>
  </si>
  <si>
    <t xml:space="preserve">MWM Securities INC. </t>
  </si>
  <si>
    <t>Total</t>
  </si>
  <si>
    <t>Fuente: Departamento de Desarrollo del BANCO RIENDO</t>
  </si>
  <si>
    <t>Pos</t>
  </si>
  <si>
    <t>Equipo</t>
  </si>
  <si>
    <t>Racing Club</t>
  </si>
  <si>
    <t>San Lorenzo</t>
  </si>
  <si>
    <t>Boca</t>
  </si>
  <si>
    <t>Arsenal</t>
  </si>
  <si>
    <t>Belgrano</t>
  </si>
  <si>
    <t>River</t>
  </si>
  <si>
    <t>Gimnasia LP</t>
  </si>
  <si>
    <t>Estudiantes LP</t>
  </si>
  <si>
    <t>All Boys</t>
  </si>
  <si>
    <t>Argentinos Jrs</t>
  </si>
  <si>
    <t>Rafaela</t>
  </si>
  <si>
    <t>Colón</t>
  </si>
  <si>
    <t>Godoy Cruz</t>
  </si>
  <si>
    <t>Lanús</t>
  </si>
  <si>
    <t>Newelds OB</t>
  </si>
  <si>
    <t>Olimpo</t>
  </si>
  <si>
    <t>Quilmes</t>
  </si>
  <si>
    <t>Rosario Ctral</t>
  </si>
  <si>
    <t>Tigre</t>
  </si>
  <si>
    <t>Velez Sarfield</t>
  </si>
  <si>
    <t>Puntos</t>
  </si>
  <si>
    <t>FUTBOL</t>
  </si>
  <si>
    <t>TENIS</t>
  </si>
  <si>
    <t>Tabla de Posiciones</t>
  </si>
  <si>
    <t>Tenista</t>
  </si>
  <si>
    <t>Roger Federer</t>
  </si>
  <si>
    <t>Torneo Local - Ranking</t>
  </si>
  <si>
    <t>Campeon</t>
  </si>
  <si>
    <t>Rafael Nadal</t>
  </si>
  <si>
    <t>Alexander Zverev</t>
  </si>
  <si>
    <t>Novak Djokovic</t>
  </si>
  <si>
    <t>Juan Martin Del Potro</t>
  </si>
  <si>
    <t>Kevin Anderson</t>
  </si>
  <si>
    <t>Kei Nichikori</t>
  </si>
  <si>
    <t>Dominic Thiem</t>
  </si>
  <si>
    <t>Andy Murray</t>
  </si>
  <si>
    <t>John Isner</t>
  </si>
  <si>
    <t>Delito</t>
  </si>
  <si>
    <t>Falsificación</t>
  </si>
  <si>
    <t>Narcotráfico</t>
  </si>
  <si>
    <t>Fraudes Financieros</t>
  </si>
  <si>
    <t>Secuestros</t>
  </si>
  <si>
    <t>Homicidios</t>
  </si>
  <si>
    <t>Robos</t>
  </si>
  <si>
    <t>Hurtos</t>
  </si>
  <si>
    <t>Allanamientos</t>
  </si>
  <si>
    <t>Violaciones</t>
  </si>
  <si>
    <t>Cantidad de Casos</t>
  </si>
  <si>
    <t>Período</t>
  </si>
  <si>
    <t>Zona Capital</t>
  </si>
  <si>
    <t>Zona Provincia</t>
  </si>
  <si>
    <t>Musical</t>
  </si>
  <si>
    <t>Ciencia-Ficción</t>
  </si>
  <si>
    <t>Comedia</t>
  </si>
  <si>
    <t>Terror</t>
  </si>
  <si>
    <t>Suspenso</t>
  </si>
  <si>
    <t>Drama</t>
  </si>
  <si>
    <t>Pronóstico de Hoy</t>
  </si>
  <si>
    <t>Valor del Dólar Compra</t>
  </si>
  <si>
    <t>Valor del Dólar Venta</t>
  </si>
  <si>
    <t>Bancos</t>
  </si>
  <si>
    <t>Compra</t>
  </si>
  <si>
    <t>Venta</t>
  </si>
  <si>
    <t>Column1</t>
  </si>
  <si>
    <t>08:00</t>
  </si>
  <si>
    <t>23°
                                                                23 de FEB
                                            Hoy a las 08:00
                                        _x000D_
                                            _x000D_
Viento_x000D_
                                            _x000D_
                                                16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23°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92%_x000D_
                                            _x000D_
Prob. de precipitación_x000D_
                                            _x000D_
                                                30%_x000D_
                                            _x000D_
Radiación UV_x000D_
                                            _x000D_
                                                5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71%_x000D_
                                            _x000D_
Presión_x000D_
                                            _x000D_
                                                1012 hPa
                                            _x000D_
                                            _x000D_
Amanecer_x000D_
                                            _x000D_
06:35_x000D_
                                            _x000D_
Anochecer_x000D_
                                            _x000D_
19:39_x000D_
                                            _x000D_
Fase Lunar_x000D_
                                            _x000D_
                                                Gibosa Creciente</t>
  </si>
  <si>
    <t>21°
                                                                24 de FEB
                                            Mañana a las 08:00
                                        _x000D_
                                            _x000D_
Viento_x000D_
                                            _x000D_
                                                23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35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21°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0%_x000D_
                                            _x000D_
Prob. de precipitación_x000D_
                                            _x000D_
                                                0%_x000D_
                                            _x000D_
Radiación UV_x000D_
                                            _x000D_
                                                11 Extrema_x000D_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66%_x000D_
                                            _x000D_
Presión_x000D_
                                            _x000D_
                                                1021 hPa
                                            _x000D_
                                            _x000D_
Amanecer_x000D_
                                            _x000D_
06:36_x000D_
                                            _x000D_
Anochecer_x000D_
                                            _x000D_
19:38_x000D_
                                            _x000D_
Fase Lunar_x000D_
                                            _x000D_
                                                Luna Llena</t>
  </si>
  <si>
    <t>22°
                                                                25 de FEB
                                            Domingo a las 08:00
                                        _x000D_
                                            _x000D_
Viento_x000D_
                                            _x000D_
                                                27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40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22°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35%_x000D_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8 Muy alta_x000D_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63%_x000D_
                                            _x000D_
Presión_x000D_
                                            _x000D_
                                                1023 hPa
                                            _x000D_
                                            _x000D_
Amanecer_x000D_
                                            _x000D_
06:37_x000D_
                                            _x000D_
Anochecer_x000D_
                                            _x000D_
19:37_x000D_
                                            _x000D_
Fase Lunar_x000D_
                                            _x000D_
                                                Gibosa Menguante</t>
  </si>
  <si>
    <t>21°
                                                                26 de FEB
                                            Lunes a las 08:00
                                        _x000D_
                                            _x000D_
Viento_x000D_
                                            _x000D_
                                                20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31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21°
                                                                                            _x000D_
                                            _x000D_
Lluvia_x000D_
                                            _x000D_
2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99%_x000D_
                                            _x000D_
Prob. de precipitación_x000D_
                                            _x000D_
                                                80%_x000D_
                                            _x000D_
Radiación UV_x000D_
                                            _x000D_
                                                3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80%_x000D_
                                            _x000D_
Presión_x000D_
                                            _x000D_
                                                1016 hPa
                                            _x000D_
                                            _x000D_
Amanecer_x000D_
                                            _x000D_
06:38_x000D_
                                            _x000D_
Anochecer_x000D_
                                            _x000D_
19:35_x000D_
                                            _x000D_
Fase Lunar_x000D_
                                            _x000D_
                                                Gibosa Menguante</t>
  </si>
  <si>
    <t>22°
                                                                27 de FEB
                                            Martes a las 08:00
                                        _x000D_
                                            _x000D_
Viento_x000D_
                                            _x000D_
                                                13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19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22°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39%_x000D_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10 Muy alta_x000D_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85%_x000D_
                                            _x000D_
Presión_x000D_
                                            _x000D_
                                                1010 hPa
                                            _x000D_
                                            _x000D_
Amanecer_x000D_
                                            _x000D_
06:39_x000D_
                                            _x000D_
Anochecer_x000D_
                                            _x000D_
19:34_x000D_
                                            _x000D_
Fase Lunar_x000D_
                                            _x000D_
                                                Gibosa Menguante</t>
  </si>
  <si>
    <t>23°
                                                                28 de FEB
                                            Miércoles a las 08:00
                                        _x000D_
                                            _x000D_
Viento_x000D_
                                            _x000D_
                                                7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10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23°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2%_x000D_
                                            _x000D_
Prob. de precipitación_x000D_
                                            _x000D_
                                                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81%_x000D_
                                            _x000D_
Presión_x000D_
                                            _x000D_
                                                1011 hPa
                                            _x000D_
                                            _x000D_
Amanecer_x000D_
                                            _x000D_
06:40_x000D_
                                            _x000D_
Anochecer_x000D_
                                            _x000D_
19:33_x000D_
                                            _x000D_
Fase Lunar_x000D_
                                            _x000D_
                                                Gibosa Menguante</t>
  </si>
  <si>
    <t>25°
                                                                29 de FEB
                                            Jueves a las 08:00
                                        _x000D_
                                            _x000D_
Viento_x000D_
                                            _x000D_
                                                8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12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25°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19%_x000D_
                                            _x000D_
Prob. de precipitación_x000D_
                                            _x000D_
                                                10%_x000D_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66%_x000D_
                                            _x000D_
Presión_x000D_
                                            _x000D_
                                                1013 hPa
                                            _x000D_
                                            _x000D_
Amanecer_x000D_
                                            _x000D_
06:41_x000D_
                                            _x000D_
Anochecer_x000D_
                                            _x000D_
19:32_x000D_
                                            _x000D_
Fase Lunar_x000D_
                                            _x000D_
                                                Gibosa Menguante</t>
  </si>
  <si>
    <t>26°
                                                                1 de MAR
                                            Viernes a las 08:00
                                        _x000D_
                                            _x000D_
Viento_x000D_
                                            _x000D_
                                                9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13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26°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18%_x000D_
                                            _x000D_
Prob. de precipitación_x000D_
                                            _x000D_
                                                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67%_x000D_
                                            _x000D_
Presión_x000D_
                                            _x000D_
                                                1014 hPa
                                            _x000D_
                                            _x000D_
Amanecer_x000D_
                                            _x000D_
06:42_x000D_
                                            _x000D_
Anochecer_x000D_
                                            _x000D_
19:30_x000D_
                                            _x000D_
Fase Lunar_x000D_
                                            _x000D_
                                                Gibosa Menguante</t>
  </si>
  <si>
    <t>26°
                                                                2 de MAR
                                            Sábado a las 08:00
                                        _x000D_
                                            _x000D_
Viento_x000D_
                                            _x000D_
                                                10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16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26°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40%_x000D_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62%_x000D_
                                            _x000D_
Presión_x000D_
                                            _x000D_
                                                1012 hPa
                                            _x000D_
                                            _x000D_
Amanecer_x000D_
                                            _x000D_
06:43_x000D_
                                            _x000D_
Anochecer_x000D_
                                            _x000D_
19:29_x000D_
                                            _x000D_
Fase Lunar_x000D_
                                            _x000D_
                                                Gibosa Menguante</t>
  </si>
  <si>
    <t>22°
                                                                3 de MAR
                                            Domingo a las 08:00
                                        _x000D_
                                            _x000D_
Viento_x000D_
                                            _x000D_
                                                18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26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22°
                                                                                            _x000D_
                                            _x000D_
Lluvia_x000D_
                                            _x000D_
1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11%_x000D_
                                            _x000D_
Prob. de precipitación_x000D_
                                            _x000D_
                                                40%_x000D_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30%_x000D_
                                            _x000D_
Humedad_x000D_
                                            _x000D_
                                                63%_x000D_
                                            _x000D_
Presión_x000D_
                                            _x000D_
                                                1015 hPa
                                            _x000D_
                                            _x000D_
Amanecer_x000D_
                                            _x000D_
06:44_x000D_
                                            _x000D_
Anochecer_x000D_
                                            _x000D_
19:28_x000D_
                                            _x000D_
Fase Lunar_x000D_
                                            _x000D_
                                                Cuarto Menguante</t>
  </si>
  <si>
    <t/>
  </si>
  <si>
    <t>14:00</t>
  </si>
  <si>
    <t>28°
                                                                23 de FEB
                                            Hoy a las 14:00
                                        _x000D_
                                            _x000D_
Viento_x000D_
                                            _x000D_
                                                16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29°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86%_x000D_
                                            _x000D_
Prob. de precipitación_x000D_
                                            _x000D_
                                                30%_x000D_
                                            _x000D_
Radiación UV_x000D_
                                            _x000D_
                                                5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49%_x000D_
                                            _x000D_
Presión_x000D_
                                            _x000D_
                                                1013 hPa
                                            _x000D_
                                            _x000D_
Amanecer_x000D_
                                            _x000D_
06:35_x000D_
                                            _x000D_
Anochecer_x000D_
                                            _x000D_
19:39_x000D_
                                            _x000D_
Fase Lunar_x000D_
                                            _x000D_
                                                Gibosa Creciente</t>
  </si>
  <si>
    <t>28°
                                                                24 de FEB
                                            Mañana a las 14:00
                                        _x000D_
                                            _x000D_
Viento_x000D_
                                            _x000D_
                                                27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40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28°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27%_x000D_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11 Extrema_x000D_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45%_x000D_
                                            _x000D_
Presión_x000D_
                                            _x000D_
                                                1021 hPa
                                            _x000D_
                                            _x000D_
Amanecer_x000D_
                                            _x000D_
06:36_x000D_
                                            _x000D_
Anochecer_x000D_
                                            _x000D_
19:38_x000D_
                                            _x000D_
Fase Lunar_x000D_
                                            _x000D_
                                                Luna Llena</t>
  </si>
  <si>
    <t>27°
                                                                25 de FEB
                                            Domingo a las 14:00
                                        _x000D_
                                            _x000D_
Viento_x000D_
                                            _x000D_
                                                27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40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27°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70%_x000D_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8 Muy alta_x000D_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49%_x000D_
                                            _x000D_
Presión_x000D_
                                            _x000D_
                                                1021 hPa
                                            _x000D_
                                            _x000D_
Amanecer_x000D_
                                            _x000D_
06:37_x000D_
                                            _x000D_
Anochecer_x000D_
                                            _x000D_
19:37_x000D_
                                            _x000D_
Fase Lunar_x000D_
                                            _x000D_
                                                Gibosa Menguante</t>
  </si>
  <si>
    <t>24°
                                                                26 de FEB
                                            Lunes a las 14:00
                                        _x000D_
                                            _x000D_
Viento_x000D_
                                            _x000D_
                                                20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31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24°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95%_x000D_
                                            _x000D_
Prob. de precipitación_x000D_
                                            _x000D_
                                                80%_x000D_
                                            _x000D_
Radiación UV_x000D_
                                            _x000D_
                                                3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78%_x000D_
                                            _x000D_
Presión_x000D_
                                            _x000D_
                                                1013 hPa
                                            _x000D_
                                            _x000D_
Amanecer_x000D_
                                            _x000D_
06:38_x000D_
                                            _x000D_
Anochecer_x000D_
                                            _x000D_
19:35_x000D_
                                            _x000D_
Fase Lunar_x000D_
                                            _x000D_
                                                Gibosa Menguante</t>
  </si>
  <si>
    <t>29°
                                                                27 de FEB
                                            Martes a las 14:00
                                        _x000D_
                                            _x000D_
Viento_x000D_
                                            _x000D_
                                                13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19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30°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47%_x000D_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10 Muy alta_x000D_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56%_x000D_
                                            _x000D_
Presión_x000D_
                                            _x000D_
                                                1009 hPa
                                            _x000D_
                                            _x000D_
Amanecer_x000D_
                                            _x000D_
06:39_x000D_
                                            _x000D_
Anochecer_x000D_
                                            _x000D_
19:34_x000D_
                                            _x000D_
Fase Lunar_x000D_
                                            _x000D_
                                                Gibosa Menguante</t>
  </si>
  <si>
    <t>32°
                                                                28 de FEB
                                            Miércoles a las 14:00
                                        _x000D_
                                            _x000D_
Viento_x000D_
                                            _x000D_
                                                10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32°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22%_x000D_
                                            _x000D_
Prob. de precipitación_x000D_
                                            _x000D_
                                                10%_x000D_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45%_x000D_
                                            _x000D_
Presión_x000D_
                                            _x000D_
                                                1010 hPa
                                            _x000D_
                                            _x000D_
Amanecer_x000D_
                                            _x000D_
06:40_x000D_
                                            _x000D_
Anochecer_x000D_
                                            _x000D_
19:33_x000D_
                                            _x000D_
Fase Lunar_x000D_
                                            _x000D_
                                                Gibosa Menguante</t>
  </si>
  <si>
    <t>33°
                                                                29 de FEB
                                            Jueves a las 14:00
                                        _x000D_
                                            _x000D_
Viento_x000D_
                                            _x000D_
                                                10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15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34°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22%_x000D_
                                            _x000D_
Prob. de precipitación_x000D_
                                            _x000D_
                                                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42%_x000D_
                                            _x000D_
Presión_x000D_
                                            _x000D_
                                                1012 hPa
                                            _x000D_
                                            _x000D_
Amanecer_x000D_
                                            _x000D_
06:41_x000D_
                                            _x000D_
Anochecer_x000D_
                                            _x000D_
19:32_x000D_
                                            _x000D_
Fase Lunar_x000D_
                                            _x000D_
                                                Gibosa Menguante</t>
  </si>
  <si>
    <t>33°
                                                                1 de MAR
                                            Viernes a las 14:00
                                        _x000D_
                                            _x000D_
Viento_x000D_
                                            _x000D_
                                                14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21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33°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35%_x000D_
                                            _x000D_
Prob. de precipitación_x000D_
                                            _x000D_
                                                10%_x000D_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43%_x000D_
                                            _x000D_
Presión_x000D_
                                            _x000D_
                                                1012 hPa
                                            _x000D_
                                            _x000D_
Amanecer_x000D_
                                            _x000D_
06:42_x000D_
                                            _x000D_
Anochecer_x000D_
                                            _x000D_
19:30_x000D_
                                            _x000D_
Fase Lunar_x000D_
                                            _x000D_
                                                Gibosa Menguante</t>
  </si>
  <si>
    <t>33°
                                                                2 de MAR
                                            Sábado a las 14:00
                                        _x000D_
                                            _x000D_
Viento_x000D_
                                            _x000D_
                                                11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16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34°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77%_x000D_
                                            _x000D_
Prob. de precipitación_x000D_
                                            _x000D_
                                                30%_x000D_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46%_x000D_
                                            _x000D_
Presión_x000D_
                                            _x000D_
                                                1010 hPa
                                            _x000D_
                                            _x000D_
Amanecer_x000D_
                                            _x000D_
06:43_x000D_
                                            _x000D_
Anochecer_x000D_
                                            _x000D_
19:29_x000D_
                                            _x000D_
Fase Lunar_x000D_
                                            _x000D_
                                                Gibosa Menguante</t>
  </si>
  <si>
    <t>32°
                                                                3 de MAR
                                            Domingo a las 14:00
                                        _x000D_
                                            _x000D_
Viento_x000D_
                                            _x000D_
                                                13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20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33°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23%_x000D_
                                            _x000D_
Prob. de precipitación_x000D_
                                            _x000D_
                                                40%_x000D_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20%_x000D_
                                            _x000D_
Humedad_x000D_
                                            _x000D_
                                                49%_x000D_
                                            _x000D_
Presión_x000D_
                                            _x000D_
                                                1015 hPa
                                            _x000D_
                                            _x000D_
Amanecer_x000D_
                                            _x000D_
06:44_x000D_
                                            _x000D_
Anochecer_x000D_
                                            _x000D_
19:28_x000D_
                                            _x000D_
Fase Lunar_x000D_
                                            _x000D_
                                                Cuarto Menguante</t>
  </si>
  <si>
    <t>4 de MAR
                                            Lunes a las 14:00
                                        _x000D_
                                            _x000D_
Viento_x000D_
                                            _x000D_
                                                22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32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26°
                                                                                            _x000D_
                                            _x000D_
Lluvia_x000D_
                                            _x000D_
14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52%_x000D_
                                            _x000D_
Prob. de precipitación_x000D_
                                            _x000D_
                                                90%_x000D_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67%_x000D_
                                            _x000D_
Presión_x000D_
                                            _x000D_
                                                1018 hPa
                                            _x000D_
                                            _x000D_
Amanecer_x000D_
                                            _x000D_
06:44_x000D_
                                            _x000D_
Anochecer_x000D_
                                            _x000D_
19:26_x000D_
                                            _x000D_
Fase Lunar_x000D_
                                            _x000D_
                                                Luna Menguante</t>
  </si>
  <si>
    <t>5 de MAR
                                            Martes a las 14:00
                                        _x000D_
                                            _x000D_
Viento_x000D_
                                            _x000D_
                                                19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28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29°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4%_x000D_
                                            _x000D_
Prob. de precipitación_x000D_
                                            _x000D_
                                                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57%_x000D_
                                            _x000D_
Presión_x000D_
                                            _x000D_
                                                1016 hPa
                                            _x000D_
                                            _x000D_
Amanecer_x000D_
                                            _x000D_
06:45_x000D_
                                            _x000D_
Anochecer_x000D_
                                            _x000D_
19:25_x000D_
                                            _x000D_
Fase Lunar_x000D_
                                            _x000D_
                                                Luna Menguante</t>
  </si>
  <si>
    <t>6 de MAR
                                            Miércoles a las 14:00
                                        _x000D_
                                            _x000D_
Viento_x000D_
                                            _x000D_
                                                18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28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31°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40%_x000D_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53%_x000D_
                                            _x000D_
Presión_x000D_
                                            _x000D_
                                                1011 hPa
                                            _x000D_
                                            _x000D_
Amanecer_x000D_
                                            _x000D_
06:46_x000D_
                                            _x000D_
Anochecer_x000D_
                                            _x000D_
19:24_x000D_
                                            _x000D_
Fase Lunar_x000D_
                                            _x000D_
                                                Luna Menguante</t>
  </si>
  <si>
    <t>7 de MAR
                                            Jueves a las 14:00
                                        _x000D_
                                            _x000D_
Viento_x000D_
                                            _x000D_
                                                13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20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28°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57%_x000D_
                                            _x000D_
Prob. de precipitación_x000D_
                                            _x000D_
                                                30%_x000D_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58%_x000D_
                                            _x000D_
Presión_x000D_
                                            _x000D_
                                                1011 hPa
                                            _x000D_
                                            _x000D_
Amanecer_x000D_
                                            _x000D_
06:47_x000D_
                                            _x000D_
Anochecer_x000D_
                                            _x000D_
19:22_x000D_
                                            _x000D_
Fase Lunar_x000D_
                                            _x000D_
                                                Luna Menguante</t>
  </si>
  <si>
    <t>20:00</t>
  </si>
  <si>
    <t>25°
                                                                23 de FEB
                                            Hoy a las 20:00
                                        _x000D_
                                            _x000D_
Viento_x000D_
                                            _x000D_
                                                16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25°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47%_x000D_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5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57%_x000D_
                                            _x000D_
Presión_x000D_
                                            _x000D_
                                                1015 hPa
                                            _x000D_
                                            _x000D_
Amanecer_x000D_
                                            _x000D_
06:35_x000D_
                                            _x000D_
Anochecer_x000D_
                                            _x000D_
19:39_x000D_
                                            _x000D_
Fase Lunar_x000D_
                                            _x000D_
                                                Gibosa Creciente</t>
  </si>
  <si>
    <t>22°
                                                                24 de FEB
                                            Mañana a las 20:00
                                        _x000D_
                                            _x000D_
Viento_x000D_
                                            _x000D_
                                                27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40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22°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46%_x000D_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11 Extrema_x000D_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65%_x000D_
                                            _x000D_
Presión_x000D_
                                            _x000D_
                                                1022 hPa
                                            _x000D_
                                            _x000D_
Amanecer_x000D_
                                            _x000D_
06:36_x000D_
                                            _x000D_
Anochecer_x000D_
                                            _x000D_
19:38_x000D_
                                            _x000D_
Fase Lunar_x000D_
                                            _x000D_
                                                Luna Llena</t>
  </si>
  <si>
    <t>23°
                                                                25 de FEB
                                            Domingo a las 20:00
                                        _x000D_
                                            _x000D_
Viento_x000D_
                                            _x000D_
                                                26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39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23°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73%_x000D_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8 Muy alta_x000D_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64%_x000D_
                                            _x000D_
Presión_x000D_
                                            _x000D_
                                                1019 hPa
                                            _x000D_
                                            _x000D_
Amanecer_x000D_
                                            _x000D_
06:37_x000D_
                                            _x000D_
Anochecer_x000D_
                                            _x000D_
19:37_x000D_
                                            _x000D_
Fase Lunar_x000D_
                                            _x000D_
                                                Gibosa Menguante</t>
  </si>
  <si>
    <t>22°
                                                                26 de FEB
                                            Lunes a las 20:00
                                        _x000D_
                                            _x000D_
Viento_x000D_
                                            _x000D_
                                                18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27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23°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53%_x000D_
                                            _x000D_
Prob. de precipitación_x000D_
                                            _x000D_
                                                30%_x000D_
                                            _x000D_
Radiación UV_x000D_
                                            _x000D_
                                                3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85%_x000D_
                                            _x000D_
Presión_x000D_
                                            _x000D_
                                                1011 hPa
                                            _x000D_
                                            _x000D_
Amanecer_x000D_
                                            _x000D_
06:38_x000D_
                                            _x000D_
Anochecer_x000D_
                                            _x000D_
19:35_x000D_
                                            _x000D_
Fase Lunar_x000D_
                                            _x000D_
                                                Gibosa Menguante</t>
  </si>
  <si>
    <t>24°
                                                                27 de FEB
                                            Martes a las 20:00
                                        _x000D_
                                            _x000D_
Viento_x000D_
                                            _x000D_
                                                11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17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25°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33%_x000D_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10 Muy alta_x000D_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77%_x000D_
                                            _x000D_
Presión_x000D_
                                            _x000D_
                                                1009 hPa
                                            _x000D_
                                            _x000D_
Amanecer_x000D_
                                            _x000D_
06:39_x000D_
                                            _x000D_
Anochecer_x000D_
                                            _x000D_
19:34_x000D_
                                            _x000D_
Fase Lunar_x000D_
                                            _x000D_
                                                Gibosa Menguante</t>
  </si>
  <si>
    <t>27°
                                                                28 de FEB
                                            Miércoles a las 20:00
                                        _x000D_
                                            _x000D_
Viento_x000D_
                                            _x000D_
                                                12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19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28°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64%_x000D_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62%_x000D_
                                            _x000D_
Presión_x000D_
                                            _x000D_
                                                1010 hPa
                                            _x000D_
                                            _x000D_
Amanecer_x000D_
                                            _x000D_
06:40_x000D_
                                            _x000D_
Anochecer_x000D_
                                            _x000D_
19:33_x000D_
                                            _x000D_
Fase Lunar_x000D_
                                            _x000D_
                                                Gibosa Menguante</t>
  </si>
  <si>
    <t>26°
                                                                29 de FEB
                                            Jueves a las 20:00
                                        _x000D_
                                            _x000D_
Viento_x000D_
                                            _x000D_
                                                11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16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27°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18%_x000D_
                                            _x000D_
Prob. de precipitación_x000D_
                                            _x000D_
                                                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67%_x000D_
                                            _x000D_
Presión_x000D_
                                            _x000D_
                                                1012 hPa
                                            _x000D_
                                            _x000D_
Amanecer_x000D_
                                            _x000D_
06:41_x000D_
                                            _x000D_
Anochecer_x000D_
                                            _x000D_
19:32_x000D_
                                            _x000D_
Fase Lunar_x000D_
                                            _x000D_
                                                Gibosa Menguante</t>
  </si>
  <si>
    <t>26°
                                                                1 de MAR
                                            Viernes a las 20:00
                                        _x000D_
                                            _x000D_
Viento_x000D_
                                            _x000D_
                                                17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25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27°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21%_x000D_
                                            _x000D_
Prob. de precipitación_x000D_
                                            _x000D_
                                                10%_x000D_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70%_x000D_
                                            _x000D_
Presión_x000D_
                                            _x000D_
                                                1012 hPa
                                            _x000D_
                                            _x000D_
Amanecer_x000D_
                                            _x000D_
06:42_x000D_
                                            _x000D_
Anochecer_x000D_
                                            _x000D_
19:30_x000D_
                                            _x000D_
Fase Lunar_x000D_
                                            _x000D_
                                                Gibosa Menguante</t>
  </si>
  <si>
    <t>28°
                                                                2 de MAR
                                            Sábado a las 20:00
                                        _x000D_
                                            _x000D_
Viento_x000D_
                                            _x000D_
                                                10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30°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37%_x000D_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64%_x000D_
                                            _x000D_
Presión_x000D_
                                            _x000D_
                                                1010 hPa
                                            _x000D_
                                            _x000D_
Amanecer_x000D_
                                            _x000D_
06:43_x000D_
                                            _x000D_
Anochecer_x000D_
                                            _x000D_
19:29_x000D_
                                            _x000D_
Fase Lunar_x000D_
                                            _x000D_
                                                Gibosa Menguante</t>
  </si>
  <si>
    <t>28°
                                                                3 de MAR
                                            Domingo a las 20:00
                                        _x000D_
                                            _x000D_
Viento_x000D_
                                            _x000D_
                                                11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17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29°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36%_x000D_
                                            _x000D_
Prob. de precipitación_x000D_
                                            _x000D_
                                                10%_x000D_
                                            _x000D_
Radiación UV_x000D_
                                            _x000D_
                                                -_x000D_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59%_x000D_
                                            _x000D_
Presión_x000D_
                                            _x000D_
                                                1017 hPa
                                            _x000D_
                                            _x000D_
Amanecer_x000D_
                                            _x000D_
06:44_x000D_
                                            _x000D_
Anochecer_x000D_
                                            _x000D_
19:28_x000D_
                                            _x000D_
Fase Lunar_x000D_
                                            _x000D_
                                                Cuarto Menguante</t>
  </si>
  <si>
    <t>Lluvia</t>
  </si>
  <si>
    <t>0 mm</t>
  </si>
  <si>
    <t>3.2 mm</t>
  </si>
  <si>
    <t>2.6 mm</t>
  </si>
  <si>
    <t>14.7 mm</t>
  </si>
  <si>
    <t>Nieve</t>
  </si>
  <si>
    <t>0 cm</t>
  </si>
  <si>
    <t>Viento</t>
  </si>
  <si>
    <t>16
                            km/h</t>
  </si>
  <si>
    <t>27
                            km/h</t>
  </si>
  <si>
    <t>23
                            km/h</t>
  </si>
  <si>
    <t>13
                            km/h</t>
  </si>
  <si>
    <t>12
                            km/h</t>
  </si>
  <si>
    <t>11
                            km/h</t>
  </si>
  <si>
    <t>17
                            km/h</t>
  </si>
  <si>
    <t>18
                            km/h</t>
  </si>
  <si>
    <t>22
                            km/h</t>
  </si>
  <si>
    <t>19
                            km/h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</si>
  <si>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</si>
  <si>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</si>
  <si>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</si>
  <si>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</si>
  <si>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</si>
  <si>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</si>
  <si>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</si>
  <si>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</si>
  <si>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</si>
  <si>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</si>
  <si>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</si>
  <si>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</si>
  <si>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</si>
  <si>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19:39</t>
  </si>
  <si>
    <t>19:38</t>
  </si>
  <si>
    <t>19:37</t>
  </si>
  <si>
    <t>19:35</t>
  </si>
  <si>
    <t>19:34</t>
  </si>
  <si>
    <t>19:33</t>
  </si>
  <si>
    <t>19:32</t>
  </si>
  <si>
    <t>19:30</t>
  </si>
  <si>
    <t>19:29</t>
  </si>
  <si>
    <t>19:28</t>
  </si>
  <si>
    <t>19:26</t>
  </si>
  <si>
    <t>19:25</t>
  </si>
  <si>
    <t>19:24</t>
  </si>
  <si>
    <t>19:22</t>
  </si>
  <si>
    <t xml:space="preserve">Hoy
                                23 FEB
     </t>
  </si>
  <si>
    <t xml:space="preserve">Mañ
                                24 FEB
     </t>
  </si>
  <si>
    <t xml:space="preserve">Dom
                                25 FEB
     </t>
  </si>
  <si>
    <t xml:space="preserve">Lun
                                26 FEB
     </t>
  </si>
  <si>
    <t xml:space="preserve">Mar
                                27 FEB
     </t>
  </si>
  <si>
    <t xml:space="preserve">Mié
                                28 FEB
     </t>
  </si>
  <si>
    <t xml:space="preserve">Jue
                                29 FEB
     </t>
  </si>
  <si>
    <t xml:space="preserve">Vie
                                1 MAR
      </t>
  </si>
  <si>
    <t xml:space="preserve">Sáb
                                2 MAR
      </t>
  </si>
  <si>
    <t xml:space="preserve">Dom
                                3 MAR
      </t>
  </si>
  <si>
    <t xml:space="preserve">Lun
                                4 MAR
      </t>
  </si>
  <si>
    <t xml:space="preserve">Mar
                                5 MAR
      </t>
  </si>
  <si>
    <t xml:space="preserve">Mié
                                6 MAR
      </t>
  </si>
  <si>
    <t xml:space="preserve">Jue
                                7 MAR
      </t>
  </si>
  <si>
    <t>Column2</t>
  </si>
  <si>
    <t>Column3</t>
  </si>
  <si>
    <t>Column4</t>
  </si>
  <si>
    <t>Hora</t>
  </si>
  <si>
    <t>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</si>
</sst>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\ _€_-;\-* #,##0\ _€_-;_-* &quot;-&quot;??\ _€_-;_-@_-"/>
    <numFmt numFmtId="166" formatCode="0.0%"/>
    <numFmt numFmtId="167" formatCode="_-* #,##0,\ _€_-;\-* #,##0,\ _€_-;_-* &quot;-&quot;??\ _€_-;_-@_-"/>
    <numFmt numFmtId="168" formatCode="0.000%"/>
  </numFmts>
  <fonts count="21" x14ac:knownFonts="1">
    <font>
      <sz val="10"/>
      <name val="Arial"/>
    </font>
    <font>
      <sz val="2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Cambria"/>
      <family val="1"/>
      <scheme val="major"/>
    </font>
    <font>
      <sz val="10"/>
      <color theme="0"/>
      <name val="Arial"/>
      <family val="2"/>
    </font>
    <font>
      <b/>
      <sz val="8"/>
      <color theme="0"/>
      <name val="Cambria"/>
      <family val="1"/>
      <scheme val="major"/>
    </font>
    <font>
      <sz val="8"/>
      <color theme="0"/>
      <name val="Cambria"/>
      <family val="1"/>
      <scheme val="major"/>
    </font>
    <font>
      <sz val="8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i/>
      <sz val="7"/>
      <name val="Cambria"/>
      <family val="1"/>
      <scheme val="major"/>
    </font>
    <font>
      <b/>
      <sz val="12"/>
      <name val="Arial"/>
      <family val="2"/>
    </font>
    <font>
      <b/>
      <sz val="10"/>
      <name val="Arial"/>
      <family val="2"/>
    </font>
    <font>
      <b/>
      <sz val="12"/>
      <name val="Cambria"/>
      <family val="1"/>
      <scheme val="major"/>
    </font>
    <font>
      <sz val="14"/>
      <color theme="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206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hair">
        <color theme="0"/>
      </left>
      <right/>
      <top/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 style="thin">
        <color theme="0"/>
      </right>
      <top/>
      <bottom style="hair">
        <color theme="0" tint="-4.9989318521683403E-2"/>
      </bottom>
      <diagonal/>
    </border>
    <border>
      <left style="thin">
        <color theme="0"/>
      </left>
      <right/>
      <top/>
      <bottom style="hair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theme="0"/>
      </left>
      <right style="hair">
        <color indexed="64"/>
      </right>
      <top style="thin">
        <color theme="0"/>
      </top>
      <bottom style="thin">
        <color theme="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hair">
        <color theme="0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2" xfId="0" applyFont="1" applyFill="1" applyBorder="1"/>
    <xf numFmtId="0" fontId="2" fillId="0" borderId="3" xfId="0" applyFont="1" applyBorder="1"/>
    <xf numFmtId="0" fontId="0" fillId="0" borderId="4" xfId="0" applyBorder="1"/>
    <xf numFmtId="0" fontId="4" fillId="4" borderId="1" xfId="0" applyFont="1" applyFill="1" applyBorder="1"/>
    <xf numFmtId="0" fontId="5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7" fillId="5" borderId="0" xfId="0" applyFont="1" applyFill="1"/>
    <xf numFmtId="0" fontId="8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horizontal="center" wrapText="1"/>
    </xf>
    <xf numFmtId="0" fontId="8" fillId="5" borderId="0" xfId="0" applyFont="1" applyFill="1" applyAlignment="1">
      <alignment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left" indent="1"/>
    </xf>
    <xf numFmtId="0" fontId="11" fillId="8" borderId="15" xfId="0" applyFont="1" applyFill="1" applyBorder="1" applyAlignment="1">
      <alignment horizontal="left" vertical="center"/>
    </xf>
    <xf numFmtId="165" fontId="11" fillId="9" borderId="16" xfId="1" applyNumberFormat="1" applyFont="1" applyFill="1" applyBorder="1" applyAlignment="1">
      <alignment vertical="center"/>
    </xf>
    <xf numFmtId="166" fontId="11" fillId="9" borderId="17" xfId="2" applyNumberFormat="1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/>
    </xf>
    <xf numFmtId="167" fontId="11" fillId="9" borderId="16" xfId="1" applyNumberFormat="1" applyFont="1" applyFill="1" applyBorder="1" applyAlignment="1">
      <alignment vertical="center"/>
    </xf>
    <xf numFmtId="9" fontId="11" fillId="9" borderId="17" xfId="2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left"/>
    </xf>
    <xf numFmtId="0" fontId="12" fillId="10" borderId="19" xfId="0" applyFont="1" applyFill="1" applyBorder="1" applyAlignment="1">
      <alignment horizontal="left" vertical="center"/>
    </xf>
    <xf numFmtId="167" fontId="12" fillId="10" borderId="19" xfId="1" applyNumberFormat="1" applyFont="1" applyFill="1" applyBorder="1" applyAlignment="1">
      <alignment horizontal="left" vertical="center"/>
    </xf>
    <xf numFmtId="167" fontId="12" fillId="10" borderId="19" xfId="1" applyNumberFormat="1" applyFont="1" applyFill="1" applyBorder="1" applyAlignment="1">
      <alignment vertical="center"/>
    </xf>
    <xf numFmtId="9" fontId="12" fillId="10" borderId="19" xfId="2" applyFont="1" applyFill="1" applyBorder="1" applyAlignment="1">
      <alignment horizontal="center" vertical="center"/>
    </xf>
    <xf numFmtId="9" fontId="12" fillId="10" borderId="20" xfId="2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left"/>
    </xf>
    <xf numFmtId="0" fontId="13" fillId="8" borderId="22" xfId="0" applyFont="1" applyFill="1" applyBorder="1" applyAlignment="1">
      <alignment horizontal="left"/>
    </xf>
    <xf numFmtId="167" fontId="11" fillId="9" borderId="23" xfId="1" applyNumberFormat="1" applyFont="1" applyFill="1" applyBorder="1" applyAlignment="1">
      <alignment vertical="center"/>
    </xf>
    <xf numFmtId="9" fontId="11" fillId="9" borderId="24" xfId="2" applyFont="1" applyFill="1" applyBorder="1" applyAlignment="1">
      <alignment horizontal="center" vertical="center"/>
    </xf>
    <xf numFmtId="0" fontId="14" fillId="5" borderId="0" xfId="0" applyFont="1" applyFill="1" applyAlignment="1">
      <alignment vertical="top"/>
    </xf>
    <xf numFmtId="168" fontId="0" fillId="5" borderId="0" xfId="2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4" borderId="1" xfId="0" applyFill="1" applyBorder="1"/>
    <xf numFmtId="0" fontId="5" fillId="0" borderId="0" xfId="0" applyFont="1"/>
    <xf numFmtId="0" fontId="15" fillId="11" borderId="0" xfId="0" applyFont="1" applyFill="1"/>
    <xf numFmtId="0" fontId="5" fillId="4" borderId="1" xfId="0" applyFont="1" applyFill="1" applyBorder="1"/>
    <xf numFmtId="0" fontId="16" fillId="11" borderId="0" xfId="0" applyFont="1" applyFill="1"/>
    <xf numFmtId="0" fontId="5" fillId="0" borderId="1" xfId="0" applyFont="1" applyBorder="1"/>
    <xf numFmtId="0" fontId="15" fillId="0" borderId="0" xfId="0" applyFont="1"/>
    <xf numFmtId="0" fontId="15" fillId="11" borderId="2" xfId="0" applyFont="1" applyFill="1" applyBorder="1"/>
    <xf numFmtId="0" fontId="16" fillId="4" borderId="1" xfId="0" applyFont="1" applyFill="1" applyBorder="1"/>
    <xf numFmtId="0" fontId="16" fillId="4" borderId="1" xfId="0" applyFont="1" applyFill="1" applyBorder="1" applyAlignment="1">
      <alignment horizontal="center"/>
    </xf>
    <xf numFmtId="9" fontId="2" fillId="0" borderId="1" xfId="2" applyFont="1" applyBorder="1"/>
    <xf numFmtId="9" fontId="0" fillId="0" borderId="4" xfId="2" applyFont="1" applyBorder="1"/>
    <xf numFmtId="14" fontId="18" fillId="0" borderId="1" xfId="0" applyNumberFormat="1" applyFont="1" applyBorder="1"/>
    <xf numFmtId="0" fontId="19" fillId="0" borderId="0" xfId="0" applyFont="1" applyAlignment="1">
      <alignment horizontal="center"/>
    </xf>
    <xf numFmtId="17" fontId="0" fillId="0" borderId="0" xfId="0" applyNumberFormat="1"/>
    <xf numFmtId="0" fontId="8" fillId="5" borderId="0" xfId="0" applyFont="1" applyFill="1" applyAlignment="1">
      <alignment horizontal="center" wrapText="1"/>
    </xf>
    <xf numFmtId="0" fontId="8" fillId="5" borderId="22" xfId="0" applyFont="1" applyFill="1" applyBorder="1" applyAlignment="1">
      <alignment wrapText="1"/>
    </xf>
    <xf numFmtId="0" fontId="8" fillId="5" borderId="22" xfId="0" applyFont="1" applyFill="1" applyBorder="1"/>
    <xf numFmtId="0" fontId="20" fillId="5" borderId="0" xfId="0" applyFont="1" applyFill="1" applyAlignment="1">
      <alignment wrapText="1"/>
    </xf>
    <xf numFmtId="1" fontId="0" fillId="5" borderId="25" xfId="0" applyNumberFormat="1" applyFill="1" applyBorder="1" applyAlignment="1">
      <alignment wrapText="1"/>
    </xf>
    <xf numFmtId="0" fontId="0" fillId="12" borderId="28" xfId="0" applyFill="1" applyBorder="1"/>
    <xf numFmtId="0" fontId="0" fillId="12" borderId="29" xfId="0" applyFill="1" applyBorder="1"/>
    <xf numFmtId="0" fontId="0" fillId="12" borderId="30" xfId="0" applyFill="1" applyBorder="1"/>
    <xf numFmtId="0" fontId="8" fillId="5" borderId="31" xfId="0" applyFont="1" applyFill="1" applyBorder="1"/>
    <xf numFmtId="0" fontId="0" fillId="13" borderId="1" xfId="0" applyFill="1" applyBorder="1"/>
    <xf numFmtId="0" fontId="4" fillId="2" borderId="1" xfId="0" applyFont="1" applyFill="1" applyBorder="1" applyAlignment="1">
      <alignment horizontal="center"/>
    </xf>
    <xf numFmtId="0" fontId="17" fillId="11" borderId="0" xfId="0" applyFont="1" applyFill="1" applyAlignment="1">
      <alignment horizontal="center"/>
    </xf>
    <xf numFmtId="0" fontId="10" fillId="7" borderId="11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/>
    </xf>
    <xf numFmtId="0" fontId="16" fillId="4" borderId="26" xfId="0" applyFont="1" applyFill="1" applyBorder="1" applyAlignment="1">
      <alignment horizontal="center"/>
    </xf>
    <xf numFmtId="0" fontId="16" fillId="4" borderId="27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%</a:t>
            </a:r>
            <a:r>
              <a:rPr lang="en-US" b="1" baseline="0"/>
              <a:t> Oscares ganados</a:t>
            </a:r>
            <a:endParaRPr lang="en-US" b="1"/>
          </a:p>
        </c:rich>
      </c:tx>
      <c:layout>
        <c:manualLayout>
          <c:xMode val="edge"/>
          <c:yMode val="edge"/>
          <c:x val="0.251347112860892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411944089510338E-2"/>
          <c:y val="0.20217243711876356"/>
          <c:w val="0.82776440881240421"/>
          <c:h val="0.6984222196238275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6E6-47D4-8721-623A62DB2C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16E6-47D4-8721-623A62DB2C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16E6-47D4-8721-623A62DB2C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6E6-47D4-8721-623A62DB2C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6E6-47D4-8721-623A62DB2C2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6E6-47D4-8721-623A62DB2C21}"/>
              </c:ext>
            </c:extLst>
          </c:dPt>
          <c:dLbls>
            <c:dLbl>
              <c:idx val="0"/>
              <c:layout>
                <c:manualLayout>
                  <c:x val="3.8810523109734166E-2"/>
                  <c:y val="-7.5975229947300195E-3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854110556428708"/>
                      <c:h val="0.142280922507290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16E6-47D4-8721-623A62DB2C21}"/>
                </c:ext>
              </c:extLst>
            </c:dLbl>
            <c:dLbl>
              <c:idx val="1"/>
              <c:layout>
                <c:manualLayout>
                  <c:x val="0.10031346311661885"/>
                  <c:y val="-4.72673486522137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6E6-47D4-8721-623A62DB2C21}"/>
                </c:ext>
              </c:extLst>
            </c:dLbl>
            <c:dLbl>
              <c:idx val="2"/>
              <c:layout>
                <c:manualLayout>
                  <c:x val="4.7222222222222221E-2"/>
                  <c:y val="-1.85185185185185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6E6-47D4-8721-623A62DB2C21}"/>
                </c:ext>
              </c:extLst>
            </c:dLbl>
            <c:dLbl>
              <c:idx val="3"/>
              <c:layout>
                <c:manualLayout>
                  <c:x val="1.5900407951290045E-2"/>
                  <c:y val="-3.6654061006515463E-2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6340842636381303"/>
                      <c:h val="0.130464085344237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6E6-47D4-8721-623A62DB2C21}"/>
                </c:ext>
              </c:extLst>
            </c:dLbl>
            <c:dLbl>
              <c:idx val="4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E6-47D4-8721-623A62DB2C21}"/>
                </c:ext>
              </c:extLst>
            </c:dLbl>
            <c:dLbl>
              <c:idx val="5"/>
              <c:layout>
                <c:manualLayout>
                  <c:x val="-1.9323668230706002E-2"/>
                  <c:y val="-4.72673486522137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6E6-47D4-8721-623A62DB2C21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Espectáculos!$A$4:$A$9</c:f>
              <c:strCache>
                <c:ptCount val="6"/>
                <c:pt idx="0">
                  <c:v>La Costa Pelícano</c:v>
                </c:pt>
                <c:pt idx="1">
                  <c:v>El Ombligo del Diablo</c:v>
                </c:pt>
                <c:pt idx="2">
                  <c:v>Musica de Cañerías</c:v>
                </c:pt>
                <c:pt idx="3">
                  <c:v>La Factura Asesina</c:v>
                </c:pt>
                <c:pt idx="4">
                  <c:v>Políticos Honestos</c:v>
                </c:pt>
                <c:pt idx="5">
                  <c:v>Locademia de Peluqueros</c:v>
                </c:pt>
              </c:strCache>
            </c:strRef>
          </c:cat>
          <c:val>
            <c:numRef>
              <c:f>Espectáculos!$E$4:$E$9</c:f>
              <c:numCache>
                <c:formatCode>0%</c:formatCode>
                <c:ptCount val="6"/>
                <c:pt idx="0">
                  <c:v>5.8823529411764705E-2</c:v>
                </c:pt>
                <c:pt idx="1">
                  <c:v>5.8823529411764705E-2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0.29411764705882354</c:v>
                </c:pt>
                <c:pt idx="5">
                  <c:v>0.35294117647058826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6-47D4-8721-623A62DB2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Nominaciones</a:t>
            </a:r>
            <a:r>
              <a:rPr lang="en-US" b="1" baseline="0"/>
              <a:t> al Oscar de cada pelicula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Espectáculos!$A$4:$A$9</c:f>
              <c:strCache>
                <c:ptCount val="6"/>
                <c:pt idx="0">
                  <c:v>La Costa Pelícano</c:v>
                </c:pt>
                <c:pt idx="1">
                  <c:v>El Ombligo del Diablo</c:v>
                </c:pt>
                <c:pt idx="2">
                  <c:v>Musica de Cañerías</c:v>
                </c:pt>
                <c:pt idx="3">
                  <c:v>La Factura Asesina</c:v>
                </c:pt>
                <c:pt idx="4">
                  <c:v>Políticos Honestos</c:v>
                </c:pt>
                <c:pt idx="5">
                  <c:v>Locademia de Peluqueros</c:v>
                </c:pt>
              </c:strCache>
            </c:strRef>
          </c:cat>
          <c:val>
            <c:numRef>
              <c:f>Espectáculos!$B$4:$B$9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1-450C-8657-F8BCC4EC8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28983504"/>
        <c:axId val="1036673712"/>
        <c:axId val="0"/>
      </c:bar3DChart>
      <c:catAx>
        <c:axId val="102898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73712"/>
        <c:crosses val="autoZero"/>
        <c:auto val="1"/>
        <c:lblAlgn val="ctr"/>
        <c:lblOffset val="100"/>
        <c:noMultiLvlLbl val="0"/>
      </c:catAx>
      <c:valAx>
        <c:axId val="10366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8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PORCENTAJES</a:t>
            </a:r>
            <a:r>
              <a:rPr lang="en-US" b="1" baseline="0"/>
              <a:t> ZONA CAPITAL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85A-494B-B300-0F19B6173E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85A-494B-B300-0F19B6173E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85A-494B-B300-0F19B6173E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85A-494B-B300-0F19B6173E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85A-494B-B300-0F19B6173E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85A-494B-B300-0F19B6173E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2A2-48C0-9D37-074E6C460C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85A-494B-B300-0F19B6173EC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85A-494B-B300-0F19B6173ECC}"/>
              </c:ext>
            </c:extLst>
          </c:dPt>
          <c:dLbls>
            <c:dLbl>
              <c:idx val="6"/>
              <c:layout>
                <c:manualLayout>
                  <c:x val="-6.9808015132765315E-3"/>
                  <c:y val="3.56506138783067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A2-48C0-9D37-074E6C460C1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Policiales!$A$6:$A$14</c:f>
              <c:strCache>
                <c:ptCount val="9"/>
                <c:pt idx="0">
                  <c:v>Fraudes Financieros</c:v>
                </c:pt>
                <c:pt idx="1">
                  <c:v>Falsificación</c:v>
                </c:pt>
                <c:pt idx="2">
                  <c:v>Narcotráfico</c:v>
                </c:pt>
                <c:pt idx="3">
                  <c:v>Secuestros</c:v>
                </c:pt>
                <c:pt idx="4">
                  <c:v>Homicidios</c:v>
                </c:pt>
                <c:pt idx="5">
                  <c:v>Robos</c:v>
                </c:pt>
                <c:pt idx="6">
                  <c:v>Hurtos</c:v>
                </c:pt>
                <c:pt idx="7">
                  <c:v>Allanamientos</c:v>
                </c:pt>
                <c:pt idx="8">
                  <c:v>Violaciones</c:v>
                </c:pt>
              </c:strCache>
            </c:strRef>
          </c:cat>
          <c:val>
            <c:numRef>
              <c:f>Policiales!$B$6:$B$14</c:f>
              <c:numCache>
                <c:formatCode>General</c:formatCode>
                <c:ptCount val="9"/>
                <c:pt idx="0">
                  <c:v>20</c:v>
                </c:pt>
                <c:pt idx="1">
                  <c:v>31</c:v>
                </c:pt>
                <c:pt idx="2">
                  <c:v>1</c:v>
                </c:pt>
                <c:pt idx="3">
                  <c:v>14</c:v>
                </c:pt>
                <c:pt idx="4">
                  <c:v>88</c:v>
                </c:pt>
                <c:pt idx="5">
                  <c:v>20</c:v>
                </c:pt>
                <c:pt idx="6">
                  <c:v>9</c:v>
                </c:pt>
                <c:pt idx="7">
                  <c:v>15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2-48C0-9D37-074E6C460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PORCENTAJES</a:t>
            </a:r>
            <a:r>
              <a:rPr lang="en-US" b="1" baseline="0"/>
              <a:t> ZONA PROVINCIA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010-4A36-97E9-EE53102E68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010-4A36-97E9-EE53102E68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010-4A36-97E9-EE53102E68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010-4A36-97E9-EE53102E68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010-4A36-97E9-EE53102E689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010-4A36-97E9-EE53102E689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010-4A36-97E9-EE53102E689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010-4A36-97E9-EE53102E689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4010-4A36-97E9-EE53102E689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Policiales!$A$6:$A$14</c:f>
              <c:strCache>
                <c:ptCount val="9"/>
                <c:pt idx="0">
                  <c:v>Fraudes Financieros</c:v>
                </c:pt>
                <c:pt idx="1">
                  <c:v>Falsificación</c:v>
                </c:pt>
                <c:pt idx="2">
                  <c:v>Narcotráfico</c:v>
                </c:pt>
                <c:pt idx="3">
                  <c:v>Secuestros</c:v>
                </c:pt>
                <c:pt idx="4">
                  <c:v>Homicidios</c:v>
                </c:pt>
                <c:pt idx="5">
                  <c:v>Robos</c:v>
                </c:pt>
                <c:pt idx="6">
                  <c:v>Hurtos</c:v>
                </c:pt>
                <c:pt idx="7">
                  <c:v>Allanamientos</c:v>
                </c:pt>
                <c:pt idx="8">
                  <c:v>Violaciones</c:v>
                </c:pt>
              </c:strCache>
            </c:strRef>
          </c:cat>
          <c:val>
            <c:numRef>
              <c:f>Policiales!$C$6:$C$14</c:f>
              <c:numCache>
                <c:formatCode>General</c:formatCode>
                <c:ptCount val="9"/>
                <c:pt idx="0">
                  <c:v>35</c:v>
                </c:pt>
                <c:pt idx="1">
                  <c:v>34</c:v>
                </c:pt>
                <c:pt idx="2">
                  <c:v>20</c:v>
                </c:pt>
                <c:pt idx="3">
                  <c:v>4</c:v>
                </c:pt>
                <c:pt idx="4">
                  <c:v>99</c:v>
                </c:pt>
                <c:pt idx="5">
                  <c:v>77</c:v>
                </c:pt>
                <c:pt idx="6">
                  <c:v>65</c:v>
                </c:pt>
                <c:pt idx="7">
                  <c:v>1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9-41BB-8766-9E79D7847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228598</xdr:colOff>
      <xdr:row>13</xdr:row>
      <xdr:rowOff>14286</xdr:rowOff>
    </xdr:from>
    <xdr:to>
      <xdr:col>4</xdr:col>
      <xdr:colOff>19049</xdr:colOff>
      <xdr:row>32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3FED20-30DD-E603-8447-F99761739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228599</xdr:colOff>
      <xdr:row>33</xdr:row>
      <xdr:rowOff>157161</xdr:rowOff>
    </xdr:from>
    <xdr:to>
      <xdr:col>3</xdr:col>
      <xdr:colOff>1352549</xdr:colOff>
      <xdr:row>52</xdr:row>
      <xdr:rowOff>57149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B978B5-BF81-7056-8EEA-45856F2FD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47</xdr:row>
      <xdr:rowOff>136074</xdr:rowOff>
    </xdr:from>
    <xdr:to>
      <xdr:col>22</xdr:col>
      <xdr:colOff>315000</xdr:colOff>
      <xdr:row>47</xdr:row>
      <xdr:rowOff>136074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76225" y="7594149"/>
          <a:ext cx="15354975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15</xdr:row>
      <xdr:rowOff>152399</xdr:rowOff>
    </xdr:from>
    <xdr:to>
      <xdr:col>6</xdr:col>
      <xdr:colOff>419100</xdr:colOff>
      <xdr:row>37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8BDF52-6167-A41A-4434-E118BE2A2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</xdr:colOff>
      <xdr:row>15</xdr:row>
      <xdr:rowOff>152400</xdr:rowOff>
    </xdr:from>
    <xdr:to>
      <xdr:col>14</xdr:col>
      <xdr:colOff>123824</xdr:colOff>
      <xdr:row>37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5EC3C0-5B90-C3FA-ADB8-3FA4636F5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Luis.LUIS-PC\Escritorio\Para%20Matanza\Integraci&#243;n%20en%20la%20Nube%202019\Practica\Nivel%20I\Practica%202%20de%20Nivel%201\planilla-de-excel-para-tabla-de-posicion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Parametros"/>
      <sheetName val="Resultados"/>
      <sheetName val="Tabla de Posiciones"/>
      <sheetName val="Posiciones Auxiliar"/>
      <sheetName val="Resultados Auxilia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>
            <v>1</v>
          </cell>
          <cell r="B3" t="str">
            <v>Racing Club</v>
          </cell>
          <cell r="C3">
            <v>5</v>
          </cell>
          <cell r="D3">
            <v>4</v>
          </cell>
          <cell r="E3">
            <v>1</v>
          </cell>
          <cell r="F3">
            <v>0</v>
          </cell>
          <cell r="G3">
            <v>15</v>
          </cell>
          <cell r="H3">
            <v>2</v>
          </cell>
          <cell r="I3">
            <v>13</v>
          </cell>
          <cell r="J3">
            <v>13</v>
          </cell>
          <cell r="K3">
            <v>2</v>
          </cell>
          <cell r="L3">
            <v>2</v>
          </cell>
          <cell r="M3">
            <v>0</v>
          </cell>
          <cell r="N3">
            <v>0</v>
          </cell>
          <cell r="O3">
            <v>5</v>
          </cell>
          <cell r="P3">
            <v>1</v>
          </cell>
          <cell r="Q3">
            <v>4</v>
          </cell>
          <cell r="R3">
            <v>6</v>
          </cell>
          <cell r="S3">
            <v>7</v>
          </cell>
          <cell r="T3">
            <v>6</v>
          </cell>
          <cell r="U3">
            <v>1</v>
          </cell>
          <cell r="V3">
            <v>0</v>
          </cell>
          <cell r="W3">
            <v>20</v>
          </cell>
          <cell r="X3">
            <v>3</v>
          </cell>
          <cell r="Y3">
            <v>17</v>
          </cell>
          <cell r="Z3">
            <v>19</v>
          </cell>
        </row>
        <row r="4">
          <cell r="A4">
            <v>3</v>
          </cell>
          <cell r="B4" t="str">
            <v>Boca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</v>
          </cell>
          <cell r="L4">
            <v>0</v>
          </cell>
          <cell r="M4">
            <v>0</v>
          </cell>
          <cell r="N4">
            <v>1</v>
          </cell>
          <cell r="O4">
            <v>1</v>
          </cell>
          <cell r="P4">
            <v>2</v>
          </cell>
          <cell r="Q4">
            <v>-1</v>
          </cell>
          <cell r="R4">
            <v>0</v>
          </cell>
          <cell r="S4">
            <v>1</v>
          </cell>
          <cell r="T4">
            <v>0</v>
          </cell>
          <cell r="U4">
            <v>0</v>
          </cell>
          <cell r="V4">
            <v>1</v>
          </cell>
          <cell r="W4">
            <v>1</v>
          </cell>
          <cell r="X4">
            <v>2</v>
          </cell>
          <cell r="Y4">
            <v>-1</v>
          </cell>
          <cell r="Z4">
            <v>0</v>
          </cell>
        </row>
        <row r="5">
          <cell r="A5">
            <v>6</v>
          </cell>
          <cell r="B5" t="str">
            <v>River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1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3</v>
          </cell>
          <cell r="Q5">
            <v>-3</v>
          </cell>
          <cell r="R5">
            <v>0</v>
          </cell>
          <cell r="S5">
            <v>1</v>
          </cell>
          <cell r="T5">
            <v>0</v>
          </cell>
          <cell r="U5">
            <v>0</v>
          </cell>
          <cell r="V5">
            <v>1</v>
          </cell>
          <cell r="W5">
            <v>0</v>
          </cell>
          <cell r="X5">
            <v>3</v>
          </cell>
          <cell r="Y5">
            <v>-3</v>
          </cell>
          <cell r="Z5">
            <v>0</v>
          </cell>
        </row>
        <row r="6">
          <cell r="A6">
            <v>2</v>
          </cell>
          <cell r="B6" t="str">
            <v>San Lorenzo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1</v>
          </cell>
          <cell r="L6">
            <v>0</v>
          </cell>
          <cell r="M6">
            <v>1</v>
          </cell>
          <cell r="N6">
            <v>0</v>
          </cell>
          <cell r="O6">
            <v>1</v>
          </cell>
          <cell r="P6">
            <v>1</v>
          </cell>
          <cell r="Q6">
            <v>0</v>
          </cell>
          <cell r="R6">
            <v>1</v>
          </cell>
          <cell r="S6">
            <v>1</v>
          </cell>
          <cell r="T6">
            <v>0</v>
          </cell>
          <cell r="U6">
            <v>1</v>
          </cell>
          <cell r="V6">
            <v>0</v>
          </cell>
          <cell r="W6">
            <v>1</v>
          </cell>
          <cell r="X6">
            <v>1</v>
          </cell>
          <cell r="Y6">
            <v>0</v>
          </cell>
          <cell r="Z6">
            <v>1</v>
          </cell>
        </row>
        <row r="7">
          <cell r="A7">
            <v>7</v>
          </cell>
          <cell r="B7" t="str">
            <v>Gimnasia LP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4</v>
          </cell>
          <cell r="Q7">
            <v>-4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4</v>
          </cell>
          <cell r="Y7">
            <v>-4</v>
          </cell>
          <cell r="Z7">
            <v>0</v>
          </cell>
        </row>
        <row r="8">
          <cell r="A8">
            <v>8</v>
          </cell>
          <cell r="B8" t="str">
            <v>Estudiantes LP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5</v>
          </cell>
          <cell r="Q8">
            <v>-5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5</v>
          </cell>
          <cell r="Y8">
            <v>-5</v>
          </cell>
          <cell r="Z8">
            <v>0</v>
          </cell>
        </row>
        <row r="9">
          <cell r="A9">
            <v>4</v>
          </cell>
          <cell r="B9" t="str">
            <v>Arsenal</v>
          </cell>
          <cell r="C9">
            <v>1</v>
          </cell>
          <cell r="D9">
            <v>0</v>
          </cell>
          <cell r="E9">
            <v>0</v>
          </cell>
          <cell r="F9">
            <v>1</v>
          </cell>
          <cell r="G9">
            <v>1</v>
          </cell>
          <cell r="H9">
            <v>3</v>
          </cell>
          <cell r="I9">
            <v>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1</v>
          </cell>
          <cell r="W9">
            <v>1</v>
          </cell>
          <cell r="X9">
            <v>3</v>
          </cell>
          <cell r="Y9">
            <v>-2</v>
          </cell>
          <cell r="Z9">
            <v>0</v>
          </cell>
        </row>
        <row r="10">
          <cell r="A10">
            <v>5</v>
          </cell>
          <cell r="B10" t="str">
            <v>Belgrano</v>
          </cell>
          <cell r="C10">
            <v>1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2</v>
          </cell>
          <cell r="I10">
            <v>-2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2</v>
          </cell>
          <cell r="Y10">
            <v>-2</v>
          </cell>
          <cell r="Z10">
            <v>0</v>
          </cell>
        </row>
        <row r="11">
          <cell r="A11">
            <v>9</v>
          </cell>
          <cell r="B11" t="str">
            <v>All Boys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A12">
            <v>10</v>
          </cell>
          <cell r="B12" t="str">
            <v>Argentinos Jrs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A13">
            <v>11</v>
          </cell>
          <cell r="B13" t="str">
            <v>Rafaela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A14">
            <v>12</v>
          </cell>
          <cell r="B14" t="str">
            <v>Colón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A15">
            <v>13</v>
          </cell>
          <cell r="B15" t="str">
            <v>Godoy Cruz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A16">
            <v>14</v>
          </cell>
          <cell r="B16" t="str">
            <v>Lanús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A17">
            <v>15</v>
          </cell>
          <cell r="B17" t="str">
            <v>Newelds OB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A18">
            <v>16</v>
          </cell>
          <cell r="B18" t="str">
            <v>Olimpo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A19">
            <v>17</v>
          </cell>
          <cell r="B19" t="str">
            <v>Quilmes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A20">
            <v>18</v>
          </cell>
          <cell r="B20" t="str">
            <v>Rosario Ctral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A21">
            <v>19</v>
          </cell>
          <cell r="B21" t="str">
            <v>Tigre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A22">
            <v>20</v>
          </cell>
          <cell r="B22" t="str">
            <v>Velez Sarfield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>
            <v>21</v>
          </cell>
          <cell r="B23" t="str">
            <v>Equipo 21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A24">
            <v>22</v>
          </cell>
          <cell r="B24" t="str">
            <v>Equipo 22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A25">
            <v>23</v>
          </cell>
          <cell r="B25" t="str">
            <v>Equipo 23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A26">
            <v>24</v>
          </cell>
          <cell r="B26" t="str">
            <v>Equipo 24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A27">
            <v>25</v>
          </cell>
          <cell r="B27" t="str">
            <v>Equipo 25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A28">
            <v>26</v>
          </cell>
          <cell r="B28" t="str">
            <v>Equipo 26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A29">
            <v>27</v>
          </cell>
          <cell r="B29" t="str">
            <v>Equipo 27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A30">
            <v>28</v>
          </cell>
          <cell r="B30" t="str">
            <v>Equipo 28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A31">
            <v>29</v>
          </cell>
          <cell r="B31" t="str">
            <v>Equipo 29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A32">
            <v>30</v>
          </cell>
          <cell r="B32" t="str">
            <v>Equipo 30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A33">
            <v>31</v>
          </cell>
          <cell r="B33" t="str">
            <v>Equipo 31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A34">
            <v>32</v>
          </cell>
          <cell r="B34" t="str">
            <v>Equipo 32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A35">
            <v>33</v>
          </cell>
          <cell r="B35" t="str">
            <v>Equipo 33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A36">
            <v>34</v>
          </cell>
          <cell r="B36" t="str">
            <v>Equipo 34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A37">
            <v>35</v>
          </cell>
          <cell r="B37" t="str">
            <v>Equipo 35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A38">
            <v>36</v>
          </cell>
          <cell r="B38" t="str">
            <v>Equipo 36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A39">
            <v>37</v>
          </cell>
          <cell r="B39" t="str">
            <v>Equipo 37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>
            <v>38</v>
          </cell>
          <cell r="B40" t="str">
            <v>Equipo 38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>
            <v>39</v>
          </cell>
          <cell r="B41" t="str">
            <v>Equipo 39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A42">
            <v>40</v>
          </cell>
          <cell r="B42" t="str">
            <v>Equipo 40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</sheetData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96BA098-1B0C-4D5D-8CAB-7E20A0F82338}" autoFormatId="16" applyNumberFormats="0" applyBorderFormats="0" applyFontFormats="0" applyPatternFormats="0" applyAlignmentFormats="0" applyWidthHeightFormats="0">
  <queryTableRefresh nextId="4">
    <queryTableFields count="3">
      <queryTableField id="1" name="Bancos" tableColumnId="1"/>
      <queryTableField id="2" name="Compra" tableColumnId="2"/>
      <queryTableField id="3" name="Venta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0EF4F7-24E8-4750-917A-1718DC1C5D1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Hoy_x000a_                        _x000a_                             _x000a_                            _x000a_                                23 FEB_x000a_                            _x000a_                             _x000a_                             _x000a_                                 _x000a_     " tableColumnId="2"/>
      <queryTableField id="3" name="Mañ_x000a_                        _x000a_                             _x000a_                            _x000a_                                24 FEB_x000a_                            _x000a_                             _x000a_                             _x000a_                                 _x000a_     " tableColumnId="3"/>
      <queryTableField id="4" name="Dom_x000a_                        _x000a_                             _x000a_                            _x000a_                                25 FEB_x000a_                            _x000a_                             _x000a_                             _x000a_                                 _x000a_     " tableColumnId="4"/>
      <queryTableField id="5" name="Lun_x000a_                        _x000a_                             _x000a_                            _x000a_                                26 FEB_x000a_                            _x000a_                             _x000a_                             _x000a_                                 _x000a_     " tableColumnId="5"/>
      <queryTableField id="6" name="Mar_x000a_                        _x000a_                             _x000a_                            _x000a_                                27 FEB_x000a_                            _x000a_                             _x000a_                             _x000a_                                 _x000a_     " tableColumnId="6"/>
      <queryTableField id="7" name="Mié_x000a_                        _x000a_                             _x000a_                            _x000a_                                28 FEB_x000a_                            _x000a_                             _x000a_                             _x000a_                                 _x000a_     " tableColumnId="7"/>
      <queryTableField id="8" name="Jue_x000a_                        _x000a_                             _x000a_                            _x000a_                                29 FEB_x000a_                            _x000a_                             _x000a_                             _x000a_                                 _x000a_     " tableColumnId="8"/>
      <queryTableField id="9" name="Vie_x000a_                        _x000a_                             _x000a_                            _x000a_                                1 MAR_x000a_                            _x000a_                             _x000a_                             _x000a_                                 _x000a_      " tableColumnId="9"/>
      <queryTableField id="10" name="Sáb_x000a_                        _x000a_                             _x000a_                            _x000a_                                2 MAR_x000a_                            _x000a_                             _x000a_                             _x000a_                                 _x000a_      " tableColumnId="10"/>
      <queryTableField id="11" name="Dom_x000a_                        _x000a_                             _x000a_                            _x000a_                                3 MAR_x000a_                            _x000a_                             _x000a_                             _x000a_                                 _x000a_      " tableColumnId="11"/>
      <queryTableField id="12" name="Lun_x000a_                        _x000a_                             _x000a_                            _x000a_                                4 MAR_x000a_                            _x000a_                             _x000a_                             _x000a_                                 _x000a_      " tableColumnId="12"/>
      <queryTableField id="13" name="Mar_x000a_                        _x000a_                             _x000a_                            _x000a_                                5 MAR_x000a_                            _x000a_                             _x000a_                             _x000a_                                 _x000a_      " tableColumnId="13"/>
      <queryTableField id="14" name="Mié_x000a_                        _x000a_                             _x000a_                            _x000a_                                6 MAR_x000a_                            _x000a_                             _x000a_                             _x000a_                                 _x000a_      " tableColumnId="14"/>
      <queryTableField id="15" name="Jue_x000a_                        _x000a_                             _x000a_                            _x000a_                                7 MAR_x000a_                            _x000a_                             _x000a_                             _x000a_                                 _x000a_      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1C2F6-B3CD-4AA1-8D28-EFE562C795CB}" name="Table_3" displayName="Table_3" ref="C39:E40" tableType="queryTable" totalsRowShown="0" headerRowDxfId="20" dataDxfId="19">
  <autoFilter ref="C39:E40" xr:uid="{B501C2F6-B3CD-4AA1-8D28-EFE562C795CB}"/>
  <tableColumns count="3">
    <tableColumn id="1" xr3:uid="{56C86AAD-F186-4756-A962-20187966AEEC}" uniqueName="1" name="Bancos" queryTableFieldId="1" dataDxfId="18"/>
    <tableColumn id="2" xr3:uid="{8AABA299-6B52-4B05-A71B-901F44633CB8}" uniqueName="2" name="Compra" queryTableFieldId="2" dataDxfId="17"/>
    <tableColumn id="3" xr3:uid="{537A9113-2363-491E-8E6A-BC2D3218B2E9}" uniqueName="3" name="Venta" queryTableFieldId="3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AF3EA-BFD6-4AE0-89A4-88CAAAEE2545}" name="Table_0" displayName="Table_0" ref="C25:Q33" tableType="queryTable" totalsRowShown="0" headerRowDxfId="15">
  <autoFilter ref="C25:Q33" xr:uid="{4C2AF3EA-BFD6-4AE0-89A4-88CAAAEE2545}">
    <filterColumn colId="0">
      <filters>
        <filter val="08:00"/>
        <filter val="14:00"/>
        <filter val="20:00"/>
        <filter val="Viento"/>
      </filters>
    </filterColumn>
  </autoFilter>
  <tableColumns count="15">
    <tableColumn id="1" xr3:uid="{F6F36AFF-DAAF-46F0-8A68-B1D0EF6B2489}" uniqueName="1" name="Column1" queryTableFieldId="1" dataDxfId="14"/>
    <tableColumn id="2" xr3:uid="{E805F024-260B-40B7-AE3B-3E6826C70934}" uniqueName="2" name="Hoy_x000a_                        _x000a_                             _x000a_                            _x000a_                                23 FEB_x000a_                            _x000a_                             _x000a_                             _x000a_                                 _x000a_     " queryTableFieldId="2" dataDxfId="13"/>
    <tableColumn id="3" xr3:uid="{85B3810C-D7DF-408F-AFA8-7122199AAC80}" uniqueName="3" name="Mañ_x000a_                        _x000a_                             _x000a_                            _x000a_                                24 FEB_x000a_                            _x000a_                             _x000a_                             _x000a_                                 _x000a_     " queryTableFieldId="3" dataDxfId="12"/>
    <tableColumn id="4" xr3:uid="{9CB685C8-9258-4BAA-B1AC-742EBB35445A}" uniqueName="4" name="Dom_x000a_                        _x000a_                             _x000a_                            _x000a_                                25 FEB_x000a_                            _x000a_                             _x000a_                             _x000a_                                 _x000a_     " queryTableFieldId="4" dataDxfId="11"/>
    <tableColumn id="5" xr3:uid="{36403251-5B6F-46CF-A587-778A25353671}" uniqueName="5" name="Lun_x000a_                        _x000a_                             _x000a_                            _x000a_                                26 FEB_x000a_                            _x000a_                             _x000a_                             _x000a_                                 _x000a_     " queryTableFieldId="5" dataDxfId="10"/>
    <tableColumn id="6" xr3:uid="{CF88C140-A8C0-4B03-8DF6-88846B48D85C}" uniqueName="6" name="Mar_x000a_                        _x000a_                             _x000a_                            _x000a_                                27 FEB_x000a_                            _x000a_                             _x000a_                             _x000a_                                 _x000a_     " queryTableFieldId="6" dataDxfId="9"/>
    <tableColumn id="7" xr3:uid="{919EDE5B-2C49-4A2A-AB43-730CE0C9A5A0}" uniqueName="7" name="Mié_x000a_                        _x000a_                             _x000a_                            _x000a_                                28 FEB_x000a_                            _x000a_                             _x000a_                             _x000a_                                 _x000a_     " queryTableFieldId="7" dataDxfId="8"/>
    <tableColumn id="8" xr3:uid="{80179DD9-2773-4BFE-929C-34846548C6C6}" uniqueName="8" name="Jue_x000a_                        _x000a_                             _x000a_                            _x000a_                                29 FEB_x000a_                            _x000a_                             _x000a_                             _x000a_                                 _x000a_     " queryTableFieldId="8" dataDxfId="7"/>
    <tableColumn id="9" xr3:uid="{2FDBBE96-6B5D-4E03-9F5A-502BFD24934F}" uniqueName="9" name="Vie_x000a_                        _x000a_                             _x000a_                            _x000a_                                1 MAR_x000a_                            _x000a_                             _x000a_                             _x000a_                                 _x000a_      " queryTableFieldId="9" dataDxfId="6"/>
    <tableColumn id="10" xr3:uid="{8C3DA7E6-F1E4-4C3E-826B-C945419266CF}" uniqueName="10" name="Sáb_x000a_                        _x000a_                             _x000a_                            _x000a_                                2 MAR_x000a_                            _x000a_                             _x000a_                             _x000a_                                 _x000a_      " queryTableFieldId="10" dataDxfId="5"/>
    <tableColumn id="11" xr3:uid="{0EA32113-590C-4DFB-9455-A8332A8ADD9B}" uniqueName="11" name="Dom_x000a_                        _x000a_                             _x000a_                            _x000a_                                3 MAR_x000a_                            _x000a_                             _x000a_                             _x000a_                                 _x000a_      " queryTableFieldId="11" dataDxfId="4"/>
    <tableColumn id="12" xr3:uid="{E55531DF-3B5B-4B58-A04B-428188E056B9}" uniqueName="12" name="Lun_x000a_                        _x000a_                             _x000a_                            _x000a_                                4 MAR_x000a_                            _x000a_                             _x000a_                             _x000a_                                 _x000a_      " queryTableFieldId="12" dataDxfId="3"/>
    <tableColumn id="13" xr3:uid="{65C7AAA9-9844-463E-B7E4-09FA44E58142}" uniqueName="13" name="Mar_x000a_                        _x000a_                             _x000a_                            _x000a_                                5 MAR_x000a_                            _x000a_                             _x000a_                             _x000a_                                 _x000a_      " queryTableFieldId="13" dataDxfId="2"/>
    <tableColumn id="14" xr3:uid="{2D94180B-F171-4DC5-914C-70AC606ACFE3}" uniqueName="14" name="Mié_x000a_                        _x000a_                             _x000a_                            _x000a_                                6 MAR_x000a_                            _x000a_                             _x000a_                             _x000a_                                 _x000a_      " queryTableFieldId="14" dataDxfId="1"/>
    <tableColumn id="15" xr3:uid="{281B8B15-E9AC-4695-9B88-C03366B29AAA}" uniqueName="15" name="Jue_x000a_                        _x000a_                             _x000a_                            _x000a_                                7 MAR_x000a_                            _x000a_                             _x000a_                             _x000a_                                 _x000a_      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7" workbookViewId="0">
      <selection activeCell="H2" sqref="H2"/>
    </sheetView>
  </sheetViews>
  <sheetFormatPr baseColWidth="10" defaultRowHeight="12.75" x14ac:dyDescent="0.2"/>
  <cols>
    <col min="1" max="1" width="28.28515625" customWidth="1"/>
    <col min="2" max="2" width="28.85546875" customWidth="1"/>
    <col min="3" max="3" width="16.7109375" customWidth="1"/>
    <col min="4" max="4" width="20.42578125" customWidth="1"/>
    <col min="5" max="5" width="16.42578125" customWidth="1"/>
    <col min="6" max="6" width="20.85546875" customWidth="1"/>
    <col min="8" max="8" width="13.7109375" bestFit="1" customWidth="1"/>
  </cols>
  <sheetData>
    <row r="1" spans="1:8" ht="25.5" x14ac:dyDescent="0.35">
      <c r="A1" s="68" t="s">
        <v>1</v>
      </c>
      <c r="B1" s="68"/>
      <c r="C1" s="68"/>
      <c r="D1" s="68"/>
      <c r="E1" s="68"/>
      <c r="F1" s="5"/>
      <c r="G1" s="9" t="s">
        <v>2</v>
      </c>
      <c r="H1" s="56">
        <f ca="1">YEAR(H2)</f>
        <v>2024</v>
      </c>
    </row>
    <row r="2" spans="1:8" ht="18" x14ac:dyDescent="0.25">
      <c r="H2" s="55">
        <f ca="1">TODAY()</f>
        <v>45345</v>
      </c>
    </row>
    <row r="3" spans="1:8" ht="15" x14ac:dyDescent="0.2">
      <c r="A3" s="10" t="s">
        <v>3</v>
      </c>
      <c r="B3" s="11" t="s">
        <v>4</v>
      </c>
      <c r="C3" s="4" t="s">
        <v>0</v>
      </c>
      <c r="D3" s="13" t="s">
        <v>5</v>
      </c>
      <c r="E3" s="4" t="s">
        <v>0</v>
      </c>
      <c r="F3" s="12" t="s">
        <v>9</v>
      </c>
    </row>
    <row r="4" spans="1:8" s="1" customFormat="1" ht="15" x14ac:dyDescent="0.2">
      <c r="A4" s="3" t="s">
        <v>6</v>
      </c>
      <c r="B4" s="3">
        <v>4</v>
      </c>
      <c r="C4" s="53">
        <f>B4/B$10</f>
        <v>0.10526315789473684</v>
      </c>
      <c r="D4" s="3">
        <v>1</v>
      </c>
      <c r="E4" s="53">
        <f>D4/D$10</f>
        <v>5.8823529411764705E-2</v>
      </c>
      <c r="F4" s="3" t="s">
        <v>111</v>
      </c>
    </row>
    <row r="5" spans="1:8" s="1" customFormat="1" ht="15" x14ac:dyDescent="0.2">
      <c r="A5" s="3" t="s">
        <v>7</v>
      </c>
      <c r="B5" s="3">
        <v>3</v>
      </c>
      <c r="C5" s="53">
        <f t="shared" ref="C5:C9" si="0">B5/B$10</f>
        <v>7.8947368421052627E-2</v>
      </c>
      <c r="D5" s="3">
        <v>1</v>
      </c>
      <c r="E5" s="53">
        <f t="shared" ref="E5:E9" si="1">D5/D$10</f>
        <v>5.8823529411764705E-2</v>
      </c>
      <c r="F5" s="3" t="s">
        <v>112</v>
      </c>
    </row>
    <row r="6" spans="1:8" s="1" customFormat="1" ht="15" x14ac:dyDescent="0.2">
      <c r="A6" s="3" t="s">
        <v>13</v>
      </c>
      <c r="B6" s="3">
        <v>5</v>
      </c>
      <c r="C6" s="53">
        <f t="shared" si="0"/>
        <v>0.13157894736842105</v>
      </c>
      <c r="D6" s="3">
        <v>2</v>
      </c>
      <c r="E6" s="53">
        <f t="shared" si="1"/>
        <v>0.11764705882352941</v>
      </c>
      <c r="F6" s="3" t="s">
        <v>107</v>
      </c>
    </row>
    <row r="7" spans="1:8" s="1" customFormat="1" ht="15" x14ac:dyDescent="0.2">
      <c r="A7" s="3" t="s">
        <v>14</v>
      </c>
      <c r="B7" s="3">
        <v>7</v>
      </c>
      <c r="C7" s="53">
        <f t="shared" si="0"/>
        <v>0.18421052631578946</v>
      </c>
      <c r="D7" s="3">
        <v>2</v>
      </c>
      <c r="E7" s="53">
        <f t="shared" si="1"/>
        <v>0.11764705882352941</v>
      </c>
      <c r="F7" s="3" t="s">
        <v>110</v>
      </c>
    </row>
    <row r="8" spans="1:8" s="1" customFormat="1" ht="15" x14ac:dyDescent="0.2">
      <c r="A8" s="3" t="s">
        <v>8</v>
      </c>
      <c r="B8" s="3">
        <v>9</v>
      </c>
      <c r="C8" s="53">
        <f t="shared" si="0"/>
        <v>0.23684210526315788</v>
      </c>
      <c r="D8" s="3">
        <v>5</v>
      </c>
      <c r="E8" s="53">
        <f t="shared" si="1"/>
        <v>0.29411764705882354</v>
      </c>
      <c r="F8" s="3" t="s">
        <v>108</v>
      </c>
    </row>
    <row r="9" spans="1:8" s="1" customFormat="1" ht="15.75" thickBot="1" x14ac:dyDescent="0.25">
      <c r="A9" s="3" t="s">
        <v>10</v>
      </c>
      <c r="B9" s="7">
        <v>10</v>
      </c>
      <c r="C9" s="53">
        <f t="shared" si="0"/>
        <v>0.26315789473684209</v>
      </c>
      <c r="D9" s="7">
        <v>6</v>
      </c>
      <c r="E9" s="53">
        <f t="shared" si="1"/>
        <v>0.35294117647058826</v>
      </c>
      <c r="F9" s="3" t="s">
        <v>109</v>
      </c>
    </row>
    <row r="10" spans="1:8" ht="15.75" thickBot="1" x14ac:dyDescent="0.25">
      <c r="A10" s="6" t="s">
        <v>12</v>
      </c>
      <c r="B10" s="8">
        <f>SUM(B4:B9)</f>
        <v>38</v>
      </c>
      <c r="C10" s="54">
        <f>SUM(C4:C9)</f>
        <v>1</v>
      </c>
      <c r="D10" s="8">
        <f>SUM(D4:D9)</f>
        <v>17</v>
      </c>
      <c r="E10" s="54">
        <f>SUM(E4:E9)</f>
        <v>1</v>
      </c>
      <c r="F10" s="12" t="s">
        <v>11</v>
      </c>
    </row>
  </sheetData>
  <mergeCells count="1">
    <mergeCell ref="A1:E1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5"/>
  <sheetViews>
    <sheetView zoomScaleNormal="100" workbookViewId="0">
      <selection activeCell="P1" sqref="P1"/>
    </sheetView>
  </sheetViews>
  <sheetFormatPr baseColWidth="10" defaultColWidth="11.42578125" defaultRowHeight="12.75" x14ac:dyDescent="0.2"/>
  <cols>
    <col min="1" max="1" width="4.140625" style="15" customWidth="1"/>
    <col min="2" max="2" width="20.7109375" style="41" customWidth="1"/>
    <col min="3" max="3" width="11.28515625" style="41" customWidth="1"/>
    <col min="4" max="4" width="10.42578125" style="41" bestFit="1" customWidth="1"/>
    <col min="5" max="5" width="8.5703125" style="41" bestFit="1" customWidth="1"/>
    <col min="6" max="7" width="12.28515625" style="41" bestFit="1" customWidth="1"/>
    <col min="8" max="8" width="7.140625" style="41" bestFit="1" customWidth="1"/>
    <col min="9" max="10" width="12.28515625" style="41" bestFit="1" customWidth="1"/>
    <col min="11" max="11" width="7.140625" style="41" bestFit="1" customWidth="1"/>
    <col min="12" max="13" width="11.5703125" style="41" bestFit="1" customWidth="1"/>
    <col min="14" max="14" width="7.140625" style="41" bestFit="1" customWidth="1"/>
    <col min="15" max="16" width="11.85546875" style="41" bestFit="1" customWidth="1"/>
    <col min="17" max="17" width="7.140625" style="41" bestFit="1" customWidth="1"/>
    <col min="18" max="19" width="10" style="41" bestFit="1" customWidth="1"/>
    <col min="20" max="20" width="7.140625" style="41" bestFit="1" customWidth="1"/>
    <col min="21" max="21" width="10.42578125" style="41" bestFit="1" customWidth="1"/>
    <col min="22" max="22" width="9.85546875" style="41" bestFit="1" customWidth="1"/>
    <col min="23" max="23" width="10.42578125" style="41" bestFit="1" customWidth="1"/>
    <col min="24" max="24" width="9.7109375" style="41" customWidth="1"/>
    <col min="25" max="25" width="10.7109375" style="41" bestFit="1" customWidth="1"/>
    <col min="26" max="26" width="7.140625" style="41" bestFit="1" customWidth="1"/>
    <col min="27" max="38" width="11.42578125" style="15"/>
    <col min="39" max="16384" width="11.42578125" style="41"/>
  </cols>
  <sheetData>
    <row r="1" spans="1:26" s="15" customFormat="1" ht="16.5" thickBot="1" x14ac:dyDescent="0.3">
      <c r="A1" s="69" t="s">
        <v>15</v>
      </c>
      <c r="B1" s="69"/>
      <c r="C1" s="69"/>
      <c r="D1" s="69"/>
      <c r="E1" s="69"/>
      <c r="F1" s="69"/>
      <c r="M1" s="76" t="s">
        <v>114</v>
      </c>
      <c r="N1" s="76"/>
      <c r="O1" s="77"/>
      <c r="P1" s="62" cm="1">
        <f t="array" ref="P1">Table_3[Compra]/100</f>
        <v>838</v>
      </c>
      <c r="Q1" s="78" t="s">
        <v>115</v>
      </c>
      <c r="R1" s="76"/>
      <c r="S1" s="76"/>
      <c r="T1" s="62" cm="1">
        <f t="array" ref="T1">Table_3[Venta]/100</f>
        <v>855</v>
      </c>
      <c r="V1" s="19"/>
      <c r="W1" s="19"/>
      <c r="X1" s="19"/>
    </row>
    <row r="2" spans="1:26" s="15" customFormat="1" x14ac:dyDescent="0.2">
      <c r="A2" s="16"/>
      <c r="B2" s="14"/>
      <c r="V2" s="59"/>
      <c r="W2" s="60"/>
      <c r="X2" s="60"/>
    </row>
    <row r="3" spans="1:26" s="19" customFormat="1" x14ac:dyDescent="0.2">
      <c r="A3" s="17"/>
      <c r="B3" s="17"/>
      <c r="C3" s="18">
        <v>2</v>
      </c>
      <c r="D3" s="18">
        <v>3</v>
      </c>
      <c r="E3" s="18"/>
      <c r="F3" s="18">
        <v>4</v>
      </c>
      <c r="G3" s="18">
        <v>5</v>
      </c>
      <c r="H3" s="18"/>
      <c r="I3" s="18">
        <v>6</v>
      </c>
      <c r="J3" s="18">
        <v>7</v>
      </c>
      <c r="K3" s="18"/>
      <c r="L3" s="18">
        <v>8</v>
      </c>
      <c r="M3" s="18">
        <v>9</v>
      </c>
      <c r="N3" s="18"/>
      <c r="O3" s="18">
        <v>10</v>
      </c>
      <c r="P3" s="18">
        <v>11</v>
      </c>
      <c r="Q3" s="18"/>
      <c r="R3" s="18">
        <v>12</v>
      </c>
      <c r="S3" s="18">
        <v>13</v>
      </c>
      <c r="T3" s="18"/>
      <c r="U3" s="18">
        <v>14</v>
      </c>
      <c r="V3" s="58">
        <v>15</v>
      </c>
      <c r="W3" s="58"/>
      <c r="X3" s="58">
        <v>18</v>
      </c>
      <c r="Y3" s="18">
        <v>19</v>
      </c>
      <c r="Z3" s="18"/>
    </row>
    <row r="4" spans="1:26" s="15" customFormat="1" ht="24.75" customHeight="1" x14ac:dyDescent="0.2">
      <c r="A4" s="20" t="s">
        <v>16</v>
      </c>
      <c r="B4" s="73" t="s">
        <v>17</v>
      </c>
      <c r="C4" s="75" t="s">
        <v>18</v>
      </c>
      <c r="D4" s="71"/>
      <c r="E4" s="72"/>
      <c r="F4" s="70" t="s">
        <v>19</v>
      </c>
      <c r="G4" s="71"/>
      <c r="H4" s="72"/>
      <c r="I4" s="70" t="s">
        <v>20</v>
      </c>
      <c r="J4" s="71"/>
      <c r="K4" s="72"/>
      <c r="L4" s="70" t="s">
        <v>21</v>
      </c>
      <c r="M4" s="71"/>
      <c r="N4" s="72"/>
      <c r="O4" s="70" t="s">
        <v>22</v>
      </c>
      <c r="P4" s="71"/>
      <c r="Q4" s="72"/>
      <c r="R4" s="70" t="s">
        <v>23</v>
      </c>
      <c r="S4" s="71"/>
      <c r="T4" s="72"/>
      <c r="U4" s="70" t="s">
        <v>24</v>
      </c>
      <c r="V4" s="71"/>
      <c r="W4" s="72"/>
      <c r="X4" s="70" t="s">
        <v>25</v>
      </c>
      <c r="Y4" s="71"/>
      <c r="Z4" s="72"/>
    </row>
    <row r="5" spans="1:26" s="15" customFormat="1" x14ac:dyDescent="0.2">
      <c r="A5" s="21"/>
      <c r="B5" s="74"/>
      <c r="C5" s="20" t="s">
        <v>26</v>
      </c>
      <c r="D5" s="20" t="s">
        <v>27</v>
      </c>
      <c r="E5" s="20" t="s">
        <v>28</v>
      </c>
      <c r="F5" s="20" t="s">
        <v>26</v>
      </c>
      <c r="G5" s="20" t="s">
        <v>27</v>
      </c>
      <c r="H5" s="20" t="s">
        <v>28</v>
      </c>
      <c r="I5" s="20" t="s">
        <v>26</v>
      </c>
      <c r="J5" s="20" t="s">
        <v>27</v>
      </c>
      <c r="K5" s="20" t="s">
        <v>28</v>
      </c>
      <c r="L5" s="20" t="s">
        <v>26</v>
      </c>
      <c r="M5" s="20" t="s">
        <v>27</v>
      </c>
      <c r="N5" s="20" t="s">
        <v>28</v>
      </c>
      <c r="O5" s="20" t="s">
        <v>26</v>
      </c>
      <c r="P5" s="20" t="s">
        <v>27</v>
      </c>
      <c r="Q5" s="20" t="s">
        <v>28</v>
      </c>
      <c r="R5" s="20" t="s">
        <v>26</v>
      </c>
      <c r="S5" s="20" t="s">
        <v>27</v>
      </c>
      <c r="T5" s="20" t="s">
        <v>28</v>
      </c>
      <c r="U5" s="20" t="s">
        <v>26</v>
      </c>
      <c r="V5" s="20" t="s">
        <v>27</v>
      </c>
      <c r="W5" s="20" t="s">
        <v>28</v>
      </c>
      <c r="X5" s="20" t="s">
        <v>26</v>
      </c>
      <c r="Y5" s="20" t="s">
        <v>27</v>
      </c>
      <c r="Z5" s="20" t="s">
        <v>28</v>
      </c>
    </row>
    <row r="6" spans="1:26" s="15" customFormat="1" x14ac:dyDescent="0.2">
      <c r="A6" s="22"/>
      <c r="B6" s="23"/>
      <c r="C6" s="24"/>
      <c r="D6" s="24"/>
      <c r="E6" s="25"/>
      <c r="F6" s="24"/>
      <c r="G6" s="24"/>
      <c r="H6" s="25"/>
      <c r="I6" s="24"/>
      <c r="J6" s="24"/>
      <c r="K6" s="25"/>
      <c r="L6" s="24"/>
      <c r="M6" s="24"/>
      <c r="N6" s="25"/>
      <c r="O6" s="24"/>
      <c r="P6" s="24"/>
      <c r="Q6" s="25"/>
      <c r="R6" s="24"/>
      <c r="S6" s="24"/>
      <c r="T6" s="25"/>
      <c r="U6" s="24"/>
      <c r="V6" s="24"/>
      <c r="W6" s="25"/>
      <c r="X6" s="24"/>
      <c r="Y6" s="24"/>
      <c r="Z6" s="25"/>
    </row>
    <row r="7" spans="1:26" s="15" customFormat="1" x14ac:dyDescent="0.2">
      <c r="A7" s="26">
        <v>0</v>
      </c>
      <c r="B7" s="23" t="s">
        <v>29</v>
      </c>
      <c r="C7" s="27">
        <v>0</v>
      </c>
      <c r="D7" s="27">
        <v>0</v>
      </c>
      <c r="E7" s="28">
        <v>0</v>
      </c>
      <c r="F7" s="27">
        <v>0</v>
      </c>
      <c r="G7" s="27">
        <v>0</v>
      </c>
      <c r="H7" s="28">
        <v>0</v>
      </c>
      <c r="I7" s="27">
        <v>0</v>
      </c>
      <c r="J7" s="27">
        <v>0</v>
      </c>
      <c r="K7" s="28">
        <v>0</v>
      </c>
      <c r="L7" s="27">
        <v>0</v>
      </c>
      <c r="M7" s="27">
        <v>0</v>
      </c>
      <c r="N7" s="28">
        <v>0</v>
      </c>
      <c r="O7" s="27">
        <v>0</v>
      </c>
      <c r="P7" s="27">
        <v>0</v>
      </c>
      <c r="Q7" s="28">
        <v>0</v>
      </c>
      <c r="R7" s="27">
        <v>0</v>
      </c>
      <c r="S7" s="27">
        <v>0</v>
      </c>
      <c r="T7" s="28">
        <v>0</v>
      </c>
      <c r="U7" s="27">
        <v>0</v>
      </c>
      <c r="V7" s="27">
        <v>0</v>
      </c>
      <c r="W7" s="28">
        <v>0</v>
      </c>
      <c r="X7" s="27">
        <v>0</v>
      </c>
      <c r="Y7" s="27">
        <v>0</v>
      </c>
      <c r="Z7" s="28">
        <v>0</v>
      </c>
    </row>
    <row r="8" spans="1:26" s="15" customFormat="1" x14ac:dyDescent="0.2">
      <c r="A8" s="26">
        <v>1</v>
      </c>
      <c r="B8" s="23" t="s">
        <v>30</v>
      </c>
      <c r="C8" s="27">
        <v>396717633.11000001</v>
      </c>
      <c r="D8" s="27">
        <v>279809836.18000001</v>
      </c>
      <c r="E8" s="28">
        <v>0.15812283234786645</v>
      </c>
      <c r="F8" s="27">
        <v>270928606.24000001</v>
      </c>
      <c r="G8" s="27">
        <v>176432608.93000001</v>
      </c>
      <c r="H8" s="28">
        <v>0.20945939801228325</v>
      </c>
      <c r="I8" s="27">
        <v>125789026.87</v>
      </c>
      <c r="J8" s="27">
        <v>103377227.25</v>
      </c>
      <c r="K8" s="28">
        <v>0.10695191607372828</v>
      </c>
      <c r="L8" s="27">
        <v>113568356.84</v>
      </c>
      <c r="M8" s="27">
        <v>91039233.060000002</v>
      </c>
      <c r="N8" s="28">
        <v>0.11415389790704268</v>
      </c>
      <c r="O8" s="27">
        <v>90064382.800000012</v>
      </c>
      <c r="P8" s="27">
        <v>71564498.939999998</v>
      </c>
      <c r="Q8" s="28">
        <v>7.921546576186253E-2</v>
      </c>
      <c r="R8" s="27">
        <v>35724644.07</v>
      </c>
      <c r="S8" s="27">
        <v>31812728.309999999</v>
      </c>
      <c r="T8" s="28">
        <v>0.65997447225350758</v>
      </c>
      <c r="U8" s="27">
        <v>12220670.029999999</v>
      </c>
      <c r="V8" s="27">
        <v>12337994.189999999</v>
      </c>
      <c r="W8" s="28">
        <v>7.010354720145591E-2</v>
      </c>
      <c r="X8" s="27">
        <v>42154984.359999999</v>
      </c>
      <c r="Y8" s="27">
        <v>41947590.659999996</v>
      </c>
      <c r="Z8" s="28">
        <v>0.32643682032428156</v>
      </c>
    </row>
    <row r="9" spans="1:26" s="15" customFormat="1" x14ac:dyDescent="0.2">
      <c r="A9" s="26">
        <v>2</v>
      </c>
      <c r="B9" s="23" t="s">
        <v>31</v>
      </c>
      <c r="C9" s="27">
        <v>192764360.31999999</v>
      </c>
      <c r="D9" s="27">
        <v>201265705.13</v>
      </c>
      <c r="E9" s="28">
        <v>9.2095521331243241E-2</v>
      </c>
      <c r="F9" s="27">
        <v>60182673.210000001</v>
      </c>
      <c r="G9" s="27">
        <v>46680673.210000001</v>
      </c>
      <c r="H9" s="28">
        <v>5.0034583803169892E-2</v>
      </c>
      <c r="I9" s="27">
        <v>132581687.11</v>
      </c>
      <c r="J9" s="27">
        <v>154585031.91999999</v>
      </c>
      <c r="K9" s="28">
        <v>0.13402073944439472</v>
      </c>
      <c r="L9" s="27">
        <v>116371903.56999999</v>
      </c>
      <c r="M9" s="27">
        <v>138375248.38</v>
      </c>
      <c r="N9" s="28">
        <v>0.14212757400653098</v>
      </c>
      <c r="O9" s="27">
        <v>132138594.11</v>
      </c>
      <c r="P9" s="27">
        <v>154296640.56999999</v>
      </c>
      <c r="Q9" s="28">
        <v>0.14038394797709747</v>
      </c>
      <c r="R9" s="27">
        <v>443093</v>
      </c>
      <c r="S9" s="27">
        <v>288391.34999999998</v>
      </c>
      <c r="T9" s="28">
        <v>7.1480571547363194E-3</v>
      </c>
      <c r="U9" s="27">
        <v>16209783.539999999</v>
      </c>
      <c r="V9" s="27">
        <v>16209783.539999999</v>
      </c>
      <c r="W9" s="28">
        <v>9.2542763347555804E-2</v>
      </c>
      <c r="X9" s="27">
        <v>14037673.210000001</v>
      </c>
      <c r="Y9" s="27">
        <v>14037673.210000001</v>
      </c>
      <c r="Z9" s="28">
        <v>0.10897201200638698</v>
      </c>
    </row>
    <row r="10" spans="1:26" s="15" customFormat="1" x14ac:dyDescent="0.2">
      <c r="A10" s="26">
        <v>3</v>
      </c>
      <c r="B10" s="23" t="s">
        <v>32</v>
      </c>
      <c r="C10" s="27">
        <v>7607000</v>
      </c>
      <c r="D10" s="27">
        <v>5838000</v>
      </c>
      <c r="E10" s="28">
        <v>3.1424614334554847E-3</v>
      </c>
      <c r="F10" s="27">
        <v>7445000</v>
      </c>
      <c r="G10" s="27">
        <v>5640000</v>
      </c>
      <c r="H10" s="28">
        <v>6.1265396508483963E-3</v>
      </c>
      <c r="I10" s="27">
        <v>162000</v>
      </c>
      <c r="J10" s="27">
        <v>198000</v>
      </c>
      <c r="K10" s="28">
        <v>1.680120397062507E-4</v>
      </c>
      <c r="L10" s="27">
        <v>162000</v>
      </c>
      <c r="M10" s="27">
        <v>198000</v>
      </c>
      <c r="N10" s="28">
        <v>2.0084984758688741E-4</v>
      </c>
      <c r="O10" s="27">
        <v>162000</v>
      </c>
      <c r="P10" s="27">
        <v>162000</v>
      </c>
      <c r="Q10" s="28">
        <v>1.5879470692700876E-4</v>
      </c>
      <c r="R10" s="27">
        <v>0</v>
      </c>
      <c r="S10" s="27">
        <v>36000</v>
      </c>
      <c r="T10" s="28">
        <v>3.5179161053890969E-4</v>
      </c>
      <c r="U10" s="27">
        <v>0</v>
      </c>
      <c r="V10" s="27">
        <v>0</v>
      </c>
      <c r="W10" s="28">
        <v>0</v>
      </c>
      <c r="X10" s="27">
        <v>0</v>
      </c>
      <c r="Y10" s="27">
        <v>0</v>
      </c>
      <c r="Z10" s="28">
        <v>0</v>
      </c>
    </row>
    <row r="11" spans="1:26" s="15" customFormat="1" x14ac:dyDescent="0.2">
      <c r="A11" s="26">
        <v>4</v>
      </c>
      <c r="B11" s="23" t="s">
        <v>33</v>
      </c>
      <c r="C11" s="27">
        <v>213428761.26999998</v>
      </c>
      <c r="D11" s="27">
        <v>225541174.59</v>
      </c>
      <c r="E11" s="28">
        <v>0.10259918883499276</v>
      </c>
      <c r="F11" s="27">
        <v>146006863.19</v>
      </c>
      <c r="G11" s="27">
        <v>181086242.49000001</v>
      </c>
      <c r="H11" s="28">
        <v>0.15314855800287847</v>
      </c>
      <c r="I11" s="27">
        <v>67421898.079999998</v>
      </c>
      <c r="J11" s="27">
        <v>44454932.100000001</v>
      </c>
      <c r="K11" s="28">
        <v>5.2212928984476749E-2</v>
      </c>
      <c r="L11" s="27">
        <v>67421898.079999998</v>
      </c>
      <c r="M11" s="27">
        <v>44454932.100000001</v>
      </c>
      <c r="N11" s="28">
        <v>6.241790080599191E-2</v>
      </c>
      <c r="O11" s="27">
        <v>65879071.530000001</v>
      </c>
      <c r="P11" s="27">
        <v>42014574.050000004</v>
      </c>
      <c r="Q11" s="28">
        <v>5.2879443917168686E-2</v>
      </c>
      <c r="R11" s="27">
        <v>1542826.55</v>
      </c>
      <c r="S11" s="27">
        <v>2440358.0499999998</v>
      </c>
      <c r="T11" s="28">
        <v>3.8923636819660629E-2</v>
      </c>
      <c r="U11" s="27">
        <v>0</v>
      </c>
      <c r="V11" s="27">
        <v>0</v>
      </c>
      <c r="W11" s="28">
        <v>0</v>
      </c>
      <c r="X11" s="27">
        <v>20182657.68</v>
      </c>
      <c r="Y11" s="27">
        <v>19609302.649999999</v>
      </c>
      <c r="Z11" s="28">
        <v>0.15444902848106815</v>
      </c>
    </row>
    <row r="12" spans="1:26" s="15" customFormat="1" x14ac:dyDescent="0.2">
      <c r="A12" s="26">
        <v>5</v>
      </c>
      <c r="B12" s="23" t="s">
        <v>34</v>
      </c>
      <c r="C12" s="27">
        <v>161447915.01999998</v>
      </c>
      <c r="D12" s="27">
        <v>167349515.20999998</v>
      </c>
      <c r="E12" s="28">
        <v>7.6848883891189684E-2</v>
      </c>
      <c r="F12" s="27">
        <v>55712582.579999998</v>
      </c>
      <c r="G12" s="27">
        <v>52427174</v>
      </c>
      <c r="H12" s="28">
        <v>5.0632212955327764E-2</v>
      </c>
      <c r="I12" s="27">
        <v>105735332.44</v>
      </c>
      <c r="J12" s="27">
        <v>114922341.20999999</v>
      </c>
      <c r="K12" s="28">
        <v>0.10298096062992419</v>
      </c>
      <c r="L12" s="27">
        <v>105735332.44</v>
      </c>
      <c r="M12" s="27">
        <v>114922341.20999999</v>
      </c>
      <c r="N12" s="28">
        <v>0.12310850033744344</v>
      </c>
      <c r="O12" s="27">
        <v>104120468.53999999</v>
      </c>
      <c r="P12" s="27">
        <v>114399242.66</v>
      </c>
      <c r="Q12" s="28">
        <v>0.10709806635116849</v>
      </c>
      <c r="R12" s="27">
        <v>1614863.9</v>
      </c>
      <c r="S12" s="27">
        <v>523098.55</v>
      </c>
      <c r="T12" s="28">
        <v>2.0892145932144807E-2</v>
      </c>
      <c r="U12" s="27">
        <v>0</v>
      </c>
      <c r="V12" s="27">
        <v>0</v>
      </c>
      <c r="W12" s="28">
        <v>0</v>
      </c>
      <c r="X12" s="27">
        <v>612432.81999999995</v>
      </c>
      <c r="Y12" s="27">
        <v>215344.16</v>
      </c>
      <c r="Z12" s="28">
        <v>3.2129442555662241E-3</v>
      </c>
    </row>
    <row r="13" spans="1:26" s="15" customFormat="1" x14ac:dyDescent="0.2">
      <c r="A13" s="26">
        <v>0</v>
      </c>
      <c r="B13" s="23" t="s">
        <v>35</v>
      </c>
      <c r="C13" s="27">
        <v>0</v>
      </c>
      <c r="D13" s="27">
        <v>0</v>
      </c>
      <c r="E13" s="28">
        <v>0</v>
      </c>
      <c r="F13" s="27">
        <v>0</v>
      </c>
      <c r="G13" s="27">
        <v>0</v>
      </c>
      <c r="H13" s="28">
        <v>0</v>
      </c>
      <c r="I13" s="27">
        <v>0</v>
      </c>
      <c r="J13" s="27">
        <v>0</v>
      </c>
      <c r="K13" s="28">
        <v>0</v>
      </c>
      <c r="L13" s="27">
        <v>0</v>
      </c>
      <c r="M13" s="27">
        <v>0</v>
      </c>
      <c r="N13" s="28">
        <v>0</v>
      </c>
      <c r="O13" s="27">
        <v>0</v>
      </c>
      <c r="P13" s="27">
        <v>0</v>
      </c>
      <c r="Q13" s="28">
        <v>0</v>
      </c>
      <c r="R13" s="27">
        <v>0</v>
      </c>
      <c r="S13" s="27">
        <v>0</v>
      </c>
      <c r="T13" s="28">
        <v>0</v>
      </c>
      <c r="U13" s="27">
        <v>0</v>
      </c>
      <c r="V13" s="27">
        <v>0</v>
      </c>
      <c r="W13" s="28">
        <v>0</v>
      </c>
      <c r="X13" s="27">
        <v>0</v>
      </c>
      <c r="Y13" s="27">
        <v>0</v>
      </c>
      <c r="Z13" s="28">
        <v>0</v>
      </c>
    </row>
    <row r="14" spans="1:26" s="15" customFormat="1" x14ac:dyDescent="0.2">
      <c r="A14" s="26">
        <v>6</v>
      </c>
      <c r="B14" s="23" t="s">
        <v>36</v>
      </c>
      <c r="C14" s="27">
        <v>173909086.5</v>
      </c>
      <c r="D14" s="27">
        <v>134986206.81</v>
      </c>
      <c r="E14" s="28">
        <v>7.2197214295470061E-2</v>
      </c>
      <c r="F14" s="27">
        <v>41708400</v>
      </c>
      <c r="G14" s="27">
        <v>41708400</v>
      </c>
      <c r="H14" s="28">
        <v>3.9056655158340885E-2</v>
      </c>
      <c r="I14" s="27">
        <v>132200686.5</v>
      </c>
      <c r="J14" s="27">
        <v>93277806.810000002</v>
      </c>
      <c r="K14" s="28">
        <v>0.10523083769695918</v>
      </c>
      <c r="L14" s="27">
        <v>132200686.5</v>
      </c>
      <c r="M14" s="27">
        <v>93277806.810000002</v>
      </c>
      <c r="N14" s="28">
        <v>0.12579811393176255</v>
      </c>
      <c r="O14" s="27">
        <v>132200686.5</v>
      </c>
      <c r="P14" s="27">
        <v>93277806.810000002</v>
      </c>
      <c r="Q14" s="28">
        <v>0.11050861501081775</v>
      </c>
      <c r="R14" s="27">
        <v>0</v>
      </c>
      <c r="S14" s="27">
        <v>0</v>
      </c>
      <c r="T14" s="28">
        <v>0</v>
      </c>
      <c r="U14" s="27">
        <v>0</v>
      </c>
      <c r="V14" s="27">
        <v>0</v>
      </c>
      <c r="W14" s="28">
        <v>0</v>
      </c>
      <c r="X14" s="27">
        <v>0</v>
      </c>
      <c r="Y14" s="27">
        <v>0</v>
      </c>
      <c r="Z14" s="28">
        <v>0</v>
      </c>
    </row>
    <row r="15" spans="1:26" s="15" customFormat="1" x14ac:dyDescent="0.2">
      <c r="A15" s="26">
        <v>7</v>
      </c>
      <c r="B15" s="23" t="s">
        <v>37</v>
      </c>
      <c r="C15" s="27">
        <v>63500000</v>
      </c>
      <c r="D15" s="27">
        <v>209149000.00999999</v>
      </c>
      <c r="E15" s="28">
        <v>6.3725471729388541E-2</v>
      </c>
      <c r="F15" s="27">
        <v>63500000</v>
      </c>
      <c r="G15" s="27">
        <v>196868000</v>
      </c>
      <c r="H15" s="28">
        <v>0.12190713609568936</v>
      </c>
      <c r="I15" s="27">
        <v>0</v>
      </c>
      <c r="J15" s="27">
        <v>12281000.01</v>
      </c>
      <c r="K15" s="28">
        <v>5.7315440592016261E-3</v>
      </c>
      <c r="L15" s="27">
        <v>0</v>
      </c>
      <c r="M15" s="27">
        <v>12281000.01</v>
      </c>
      <c r="N15" s="28">
        <v>6.8517693895085077E-3</v>
      </c>
      <c r="O15" s="27">
        <v>0</v>
      </c>
      <c r="P15" s="27">
        <v>4560000</v>
      </c>
      <c r="Q15" s="28">
        <v>2.2348884678616045E-3</v>
      </c>
      <c r="R15" s="27">
        <v>0</v>
      </c>
      <c r="S15" s="27">
        <v>7721000.0099999998</v>
      </c>
      <c r="T15" s="28">
        <v>7.544952856913438E-2</v>
      </c>
      <c r="U15" s="27">
        <v>0</v>
      </c>
      <c r="V15" s="27">
        <v>0</v>
      </c>
      <c r="W15" s="28">
        <v>0</v>
      </c>
      <c r="X15" s="27">
        <v>0</v>
      </c>
      <c r="Y15" s="27">
        <v>0</v>
      </c>
      <c r="Z15" s="28">
        <v>0</v>
      </c>
    </row>
    <row r="16" spans="1:26" s="15" customFormat="1" x14ac:dyDescent="0.2">
      <c r="A16" s="26">
        <v>8</v>
      </c>
      <c r="B16" s="23" t="s">
        <v>38</v>
      </c>
      <c r="C16" s="27">
        <v>220101169.97</v>
      </c>
      <c r="D16" s="27">
        <v>228232922.79999998</v>
      </c>
      <c r="E16" s="28">
        <v>0.10478784647325982</v>
      </c>
      <c r="F16" s="27">
        <v>80165621.469999999</v>
      </c>
      <c r="G16" s="27">
        <v>87851123.099999994</v>
      </c>
      <c r="H16" s="28">
        <v>7.8667271502833161E-2</v>
      </c>
      <c r="I16" s="27">
        <v>139935548.5</v>
      </c>
      <c r="J16" s="27">
        <v>140381799.69999999</v>
      </c>
      <c r="K16" s="28">
        <v>0.13082413732258141</v>
      </c>
      <c r="L16" s="27">
        <v>84681825.060000002</v>
      </c>
      <c r="M16" s="27">
        <v>85128076.25999999</v>
      </c>
      <c r="N16" s="28">
        <v>9.473970221907331E-2</v>
      </c>
      <c r="O16" s="27">
        <v>134805631.25</v>
      </c>
      <c r="P16" s="27">
        <v>136969784.29999998</v>
      </c>
      <c r="Q16" s="28">
        <v>0.13319906624144526</v>
      </c>
      <c r="R16" s="27">
        <v>5129917.25</v>
      </c>
      <c r="S16" s="27">
        <v>3412015.4</v>
      </c>
      <c r="T16" s="28">
        <v>8.3471673446066583E-2</v>
      </c>
      <c r="U16" s="27">
        <v>55253723.439999998</v>
      </c>
      <c r="V16" s="27">
        <v>55253723.439999998</v>
      </c>
      <c r="W16" s="28">
        <v>0.31544728772974212</v>
      </c>
      <c r="X16" s="27">
        <v>33722473.090000004</v>
      </c>
      <c r="Y16" s="27">
        <v>33852281.039999999</v>
      </c>
      <c r="Z16" s="28">
        <v>0.26228552297175922</v>
      </c>
    </row>
    <row r="17" spans="1:26" s="15" customFormat="1" x14ac:dyDescent="0.2">
      <c r="A17" s="26">
        <v>9</v>
      </c>
      <c r="B17" s="23" t="s">
        <v>39</v>
      </c>
      <c r="C17" s="27">
        <v>6745835.7699999996</v>
      </c>
      <c r="D17" s="27">
        <v>4118695</v>
      </c>
      <c r="E17" s="28">
        <v>2.5393357335303395E-3</v>
      </c>
      <c r="F17" s="27">
        <v>6430000.7699999996</v>
      </c>
      <c r="G17" s="27">
        <v>3855000</v>
      </c>
      <c r="H17" s="28">
        <v>4.8155494861605872E-3</v>
      </c>
      <c r="I17" s="27">
        <v>315835</v>
      </c>
      <c r="J17" s="27">
        <v>263695</v>
      </c>
      <c r="K17" s="28">
        <v>2.7046671491934299E-4</v>
      </c>
      <c r="L17" s="27">
        <v>315835</v>
      </c>
      <c r="M17" s="27">
        <v>263695</v>
      </c>
      <c r="N17" s="28">
        <v>3.2332920047785797E-4</v>
      </c>
      <c r="O17" s="27">
        <v>284195</v>
      </c>
      <c r="P17" s="27">
        <v>263695</v>
      </c>
      <c r="Q17" s="28">
        <v>2.6852479005629265E-4</v>
      </c>
      <c r="R17" s="27">
        <v>31640</v>
      </c>
      <c r="S17" s="27">
        <v>0</v>
      </c>
      <c r="T17" s="28">
        <v>3.0918573770697506E-4</v>
      </c>
      <c r="U17" s="27">
        <v>0</v>
      </c>
      <c r="V17" s="27">
        <v>0</v>
      </c>
      <c r="W17" s="28">
        <v>0</v>
      </c>
      <c r="X17" s="27">
        <v>17535</v>
      </c>
      <c r="Y17" s="27">
        <v>17535</v>
      </c>
      <c r="Z17" s="28">
        <v>1.3612115070258112E-4</v>
      </c>
    </row>
    <row r="18" spans="1:26" s="15" customFormat="1" x14ac:dyDescent="0.2">
      <c r="A18" s="26">
        <v>10</v>
      </c>
      <c r="B18" s="23" t="s">
        <v>40</v>
      </c>
      <c r="C18" s="27">
        <v>115106606.05</v>
      </c>
      <c r="D18" s="27">
        <v>142797877.84</v>
      </c>
      <c r="E18" s="28">
        <v>6.0279278106326981E-2</v>
      </c>
      <c r="F18" s="27">
        <v>90607150.810000002</v>
      </c>
      <c r="G18" s="27">
        <v>105354175.77</v>
      </c>
      <c r="H18" s="28">
        <v>9.1751229447857977E-2</v>
      </c>
      <c r="I18" s="27">
        <v>24499455.239999998</v>
      </c>
      <c r="J18" s="27">
        <v>37443702.07</v>
      </c>
      <c r="K18" s="28">
        <v>2.8908878348606261E-2</v>
      </c>
      <c r="L18" s="27">
        <v>18374476.559999999</v>
      </c>
      <c r="M18" s="27">
        <v>31318723.390000001</v>
      </c>
      <c r="N18" s="28">
        <v>2.7724643433506172E-2</v>
      </c>
      <c r="O18" s="27">
        <v>23171423.989999998</v>
      </c>
      <c r="P18" s="27">
        <v>32909374.199999999</v>
      </c>
      <c r="Q18" s="28">
        <v>2.7485598496338803E-2</v>
      </c>
      <c r="R18" s="27">
        <v>1328031.25</v>
      </c>
      <c r="S18" s="27">
        <v>4534327.87</v>
      </c>
      <c r="T18" s="28">
        <v>5.7286909899507375E-2</v>
      </c>
      <c r="U18" s="27">
        <v>6124978.6799999997</v>
      </c>
      <c r="V18" s="27">
        <v>6124978.6799999997</v>
      </c>
      <c r="W18" s="28">
        <v>3.4967922371902618E-2</v>
      </c>
      <c r="X18" s="27">
        <v>44990.81</v>
      </c>
      <c r="Y18" s="27">
        <v>73326.570000000007</v>
      </c>
      <c r="Z18" s="28">
        <v>4.5923860603691357E-4</v>
      </c>
    </row>
    <row r="19" spans="1:26" s="15" customFormat="1" x14ac:dyDescent="0.2">
      <c r="A19" s="26">
        <v>11</v>
      </c>
      <c r="B19" s="23" t="s">
        <v>41</v>
      </c>
      <c r="C19" s="27">
        <v>187023531.5</v>
      </c>
      <c r="D19" s="27">
        <v>241371230.66</v>
      </c>
      <c r="E19" s="28">
        <v>0.10012748370265041</v>
      </c>
      <c r="F19" s="27">
        <v>144846338.58000001</v>
      </c>
      <c r="G19" s="27">
        <v>118538938.58</v>
      </c>
      <c r="H19" s="28">
        <v>0.12331985815593693</v>
      </c>
      <c r="I19" s="27">
        <v>42177192.920000002</v>
      </c>
      <c r="J19" s="27">
        <v>122832292.08</v>
      </c>
      <c r="K19" s="28">
        <v>7.7009944849244394E-2</v>
      </c>
      <c r="L19" s="27">
        <v>42177192.920000002</v>
      </c>
      <c r="M19" s="27">
        <v>122832292.08</v>
      </c>
      <c r="N19" s="28">
        <v>9.2061471979557746E-2</v>
      </c>
      <c r="O19" s="27">
        <v>40432165.969999999</v>
      </c>
      <c r="P19" s="27">
        <v>122634560.08</v>
      </c>
      <c r="Q19" s="28">
        <v>7.9920163495853624E-2</v>
      </c>
      <c r="R19" s="27">
        <v>1745026.95</v>
      </c>
      <c r="S19" s="27">
        <v>197732</v>
      </c>
      <c r="T19" s="28">
        <v>1.8984619441927253E-2</v>
      </c>
      <c r="U19" s="27">
        <v>0</v>
      </c>
      <c r="V19" s="27">
        <v>0</v>
      </c>
      <c r="W19" s="28">
        <v>0</v>
      </c>
      <c r="X19" s="27">
        <v>9615323.5500000007</v>
      </c>
      <c r="Y19" s="27">
        <v>9615323.5500000007</v>
      </c>
      <c r="Z19" s="28">
        <v>7.4642081893563014E-2</v>
      </c>
    </row>
    <row r="20" spans="1:26" s="15" customFormat="1" x14ac:dyDescent="0.2">
      <c r="A20" s="26">
        <v>0</v>
      </c>
      <c r="B20" s="23" t="s">
        <v>42</v>
      </c>
      <c r="C20" s="27">
        <v>0</v>
      </c>
      <c r="D20" s="27">
        <v>0</v>
      </c>
      <c r="E20" s="28">
        <v>0</v>
      </c>
      <c r="F20" s="27">
        <v>0</v>
      </c>
      <c r="G20" s="27">
        <v>0</v>
      </c>
      <c r="H20" s="28">
        <v>0</v>
      </c>
      <c r="I20" s="27">
        <v>0</v>
      </c>
      <c r="J20" s="27">
        <v>0</v>
      </c>
      <c r="K20" s="28">
        <v>0</v>
      </c>
      <c r="L20" s="27">
        <v>0</v>
      </c>
      <c r="M20" s="27">
        <v>0</v>
      </c>
      <c r="N20" s="28">
        <v>0</v>
      </c>
      <c r="O20" s="27">
        <v>0</v>
      </c>
      <c r="P20" s="27">
        <v>0</v>
      </c>
      <c r="Q20" s="28">
        <v>0</v>
      </c>
      <c r="R20" s="27">
        <v>0</v>
      </c>
      <c r="S20" s="27">
        <v>0</v>
      </c>
      <c r="T20" s="28">
        <v>0</v>
      </c>
      <c r="U20" s="27">
        <v>0</v>
      </c>
      <c r="V20" s="27">
        <v>0</v>
      </c>
      <c r="W20" s="28">
        <v>0</v>
      </c>
      <c r="X20" s="27">
        <v>0</v>
      </c>
      <c r="Y20" s="27">
        <v>0</v>
      </c>
      <c r="Z20" s="28">
        <v>0</v>
      </c>
    </row>
    <row r="21" spans="1:26" s="15" customFormat="1" x14ac:dyDescent="0.2">
      <c r="A21" s="26">
        <v>0</v>
      </c>
      <c r="B21" s="23" t="s">
        <v>43</v>
      </c>
      <c r="C21" s="27">
        <v>0</v>
      </c>
      <c r="D21" s="27">
        <v>0</v>
      </c>
      <c r="E21" s="28">
        <v>0</v>
      </c>
      <c r="F21" s="27">
        <v>0</v>
      </c>
      <c r="G21" s="27">
        <v>0</v>
      </c>
      <c r="H21" s="28">
        <v>0</v>
      </c>
      <c r="I21" s="27">
        <v>0</v>
      </c>
      <c r="J21" s="27">
        <v>0</v>
      </c>
      <c r="K21" s="28">
        <v>0</v>
      </c>
      <c r="L21" s="27">
        <v>0</v>
      </c>
      <c r="M21" s="27">
        <v>0</v>
      </c>
      <c r="N21" s="28">
        <v>0</v>
      </c>
      <c r="O21" s="27">
        <v>0</v>
      </c>
      <c r="P21" s="27">
        <v>0</v>
      </c>
      <c r="Q21" s="28">
        <v>0</v>
      </c>
      <c r="R21" s="27">
        <v>0</v>
      </c>
      <c r="S21" s="27">
        <v>0</v>
      </c>
      <c r="T21" s="28">
        <v>0</v>
      </c>
      <c r="U21" s="27">
        <v>0</v>
      </c>
      <c r="V21" s="27">
        <v>0</v>
      </c>
      <c r="W21" s="28">
        <v>0</v>
      </c>
      <c r="X21" s="27">
        <v>0</v>
      </c>
      <c r="Y21" s="27">
        <v>0</v>
      </c>
      <c r="Z21" s="28">
        <v>0</v>
      </c>
    </row>
    <row r="22" spans="1:26" s="15" customFormat="1" x14ac:dyDescent="0.2">
      <c r="A22" s="26">
        <v>12</v>
      </c>
      <c r="B22" s="23" t="s">
        <v>44</v>
      </c>
      <c r="C22" s="27">
        <v>9528499.1799999997</v>
      </c>
      <c r="D22" s="27">
        <v>8430999.1799999997</v>
      </c>
      <c r="E22" s="28">
        <v>4.197622235813092E-3</v>
      </c>
      <c r="F22" s="27">
        <v>5391490.0599999996</v>
      </c>
      <c r="G22" s="27">
        <v>5391490.0599999996</v>
      </c>
      <c r="H22" s="28">
        <v>5.0487088467321356E-3</v>
      </c>
      <c r="I22" s="27">
        <v>4137009.12</v>
      </c>
      <c r="J22" s="27">
        <v>3039509.12</v>
      </c>
      <c r="K22" s="28">
        <v>3.3492818541430904E-3</v>
      </c>
      <c r="L22" s="27">
        <v>4137009.12</v>
      </c>
      <c r="M22" s="27">
        <v>3039509.12</v>
      </c>
      <c r="N22" s="28">
        <v>4.0038960964125488E-3</v>
      </c>
      <c r="O22" s="27">
        <v>4137009.12</v>
      </c>
      <c r="P22" s="27">
        <v>3039509.12</v>
      </c>
      <c r="Q22" s="28">
        <v>3.5172626872751011E-3</v>
      </c>
      <c r="R22" s="27">
        <v>0</v>
      </c>
      <c r="S22" s="27">
        <v>0</v>
      </c>
      <c r="T22" s="28">
        <v>0</v>
      </c>
      <c r="U22" s="27">
        <v>0</v>
      </c>
      <c r="V22" s="27">
        <v>0</v>
      </c>
      <c r="W22" s="28">
        <v>0</v>
      </c>
      <c r="X22" s="27">
        <v>8430999.1799999997</v>
      </c>
      <c r="Y22" s="27">
        <v>8430999.1799999997</v>
      </c>
      <c r="Z22" s="28">
        <v>6.5448378098324364E-2</v>
      </c>
    </row>
    <row r="23" spans="1:26" s="15" customFormat="1" x14ac:dyDescent="0.2">
      <c r="A23" s="26">
        <v>13</v>
      </c>
      <c r="B23" s="23" t="s">
        <v>45</v>
      </c>
      <c r="C23" s="27">
        <v>136636750</v>
      </c>
      <c r="D23" s="27">
        <v>7882000</v>
      </c>
      <c r="E23" s="28">
        <v>3.3777954502506119E-2</v>
      </c>
      <c r="F23" s="27">
        <v>70178100</v>
      </c>
      <c r="G23" s="27">
        <v>0</v>
      </c>
      <c r="H23" s="28">
        <v>3.2858151491876486E-2</v>
      </c>
      <c r="I23" s="27">
        <v>66458650</v>
      </c>
      <c r="J23" s="27">
        <v>7882000</v>
      </c>
      <c r="K23" s="28">
        <v>3.4694789554412464E-2</v>
      </c>
      <c r="L23" s="27">
        <v>66458650</v>
      </c>
      <c r="M23" s="27">
        <v>7882000</v>
      </c>
      <c r="N23" s="28">
        <v>4.1475856172250393E-2</v>
      </c>
      <c r="O23" s="27">
        <v>66458650</v>
      </c>
      <c r="P23" s="27">
        <v>7882000</v>
      </c>
      <c r="Q23" s="28">
        <v>3.6434881881213993E-2</v>
      </c>
      <c r="R23" s="27">
        <v>0</v>
      </c>
      <c r="S23" s="27">
        <v>0</v>
      </c>
      <c r="T23" s="28">
        <v>0</v>
      </c>
      <c r="U23" s="27">
        <v>0</v>
      </c>
      <c r="V23" s="27">
        <v>0</v>
      </c>
      <c r="W23" s="28">
        <v>0</v>
      </c>
      <c r="X23" s="27">
        <v>0</v>
      </c>
      <c r="Y23" s="27">
        <v>0</v>
      </c>
      <c r="Z23" s="28">
        <v>0</v>
      </c>
    </row>
    <row r="24" spans="1:26" s="15" customFormat="1" x14ac:dyDescent="0.2">
      <c r="A24" s="26">
        <v>14</v>
      </c>
      <c r="B24" s="23" t="s">
        <v>46</v>
      </c>
      <c r="C24" s="27">
        <v>11677257.42</v>
      </c>
      <c r="D24" s="27">
        <v>6065441</v>
      </c>
      <c r="E24" s="28">
        <v>4.1469502053017157E-3</v>
      </c>
      <c r="F24" s="27">
        <v>3025000</v>
      </c>
      <c r="G24" s="27">
        <v>4742000</v>
      </c>
      <c r="H24" s="28">
        <v>3.6365940747527317E-3</v>
      </c>
      <c r="I24" s="27">
        <v>8652257.4199999999</v>
      </c>
      <c r="J24" s="27">
        <v>1323441</v>
      </c>
      <c r="K24" s="28">
        <v>4.6556595528850627E-3</v>
      </c>
      <c r="L24" s="27">
        <v>8652257.4199999999</v>
      </c>
      <c r="M24" s="27">
        <v>1323441</v>
      </c>
      <c r="N24" s="28">
        <v>5.5656041867493157E-3</v>
      </c>
      <c r="O24" s="27">
        <v>5763520</v>
      </c>
      <c r="P24" s="27">
        <v>1272600</v>
      </c>
      <c r="Q24" s="28">
        <v>3.4484525101952618E-3</v>
      </c>
      <c r="R24" s="27">
        <v>2888737.42</v>
      </c>
      <c r="S24" s="27">
        <v>50841</v>
      </c>
      <c r="T24" s="28">
        <v>2.8725528518811765E-2</v>
      </c>
      <c r="U24" s="27">
        <v>0</v>
      </c>
      <c r="V24" s="27">
        <v>0</v>
      </c>
      <c r="W24" s="28">
        <v>0</v>
      </c>
      <c r="X24" s="27">
        <v>0</v>
      </c>
      <c r="Y24" s="27">
        <v>0</v>
      </c>
      <c r="Z24" s="28">
        <v>0</v>
      </c>
    </row>
    <row r="25" spans="1:26" s="15" customFormat="1" x14ac:dyDescent="0.2">
      <c r="A25" s="26">
        <v>0</v>
      </c>
      <c r="B25" s="23" t="s">
        <v>47</v>
      </c>
      <c r="C25" s="27">
        <v>0</v>
      </c>
      <c r="D25" s="27">
        <v>0</v>
      </c>
      <c r="E25" s="28">
        <v>0</v>
      </c>
      <c r="F25" s="27">
        <v>0</v>
      </c>
      <c r="G25" s="27">
        <v>0</v>
      </c>
      <c r="H25" s="28">
        <v>0</v>
      </c>
      <c r="I25" s="27">
        <v>0</v>
      </c>
      <c r="J25" s="27">
        <v>0</v>
      </c>
      <c r="K25" s="28">
        <v>0</v>
      </c>
      <c r="L25" s="27">
        <v>0</v>
      </c>
      <c r="M25" s="27">
        <v>0</v>
      </c>
      <c r="N25" s="28">
        <v>0</v>
      </c>
      <c r="O25" s="27">
        <v>0</v>
      </c>
      <c r="P25" s="27">
        <v>0</v>
      </c>
      <c r="Q25" s="28">
        <v>0</v>
      </c>
      <c r="R25" s="27">
        <v>0</v>
      </c>
      <c r="S25" s="27">
        <v>0</v>
      </c>
      <c r="T25" s="28">
        <v>0</v>
      </c>
      <c r="U25" s="27">
        <v>0</v>
      </c>
      <c r="V25" s="27">
        <v>0</v>
      </c>
      <c r="W25" s="28">
        <v>0</v>
      </c>
      <c r="X25" s="27">
        <v>0</v>
      </c>
      <c r="Y25" s="27">
        <v>0</v>
      </c>
      <c r="Z25" s="28">
        <v>0</v>
      </c>
    </row>
    <row r="26" spans="1:26" s="15" customFormat="1" x14ac:dyDescent="0.2">
      <c r="A26" s="26">
        <v>15</v>
      </c>
      <c r="B26" s="23" t="s">
        <v>48</v>
      </c>
      <c r="C26" s="27">
        <v>30000415.259999998</v>
      </c>
      <c r="D26" s="27">
        <v>54681214.980000004</v>
      </c>
      <c r="E26" s="28">
        <v>1.9792395474253457E-2</v>
      </c>
      <c r="F26" s="27">
        <v>21767000</v>
      </c>
      <c r="G26" s="27">
        <v>41319000.770000003</v>
      </c>
      <c r="H26" s="28">
        <v>2.9537553315311996E-2</v>
      </c>
      <c r="I26" s="27">
        <v>8233415.2599999998</v>
      </c>
      <c r="J26" s="27">
        <v>13362214.210000001</v>
      </c>
      <c r="K26" s="28">
        <v>1.0078682655541994E-2</v>
      </c>
      <c r="L26" s="27">
        <v>2512527</v>
      </c>
      <c r="M26" s="27">
        <v>7641325.9500000011</v>
      </c>
      <c r="N26" s="28">
        <v>5.664999492853243E-3</v>
      </c>
      <c r="O26" s="27">
        <v>7934438.2599999998</v>
      </c>
      <c r="P26" s="27">
        <v>13362214.210000001</v>
      </c>
      <c r="Q26" s="28">
        <v>1.043764101080249E-2</v>
      </c>
      <c r="R26" s="27">
        <v>298977</v>
      </c>
      <c r="S26" s="27">
        <v>0</v>
      </c>
      <c r="T26" s="28">
        <v>2.9216000095581003E-3</v>
      </c>
      <c r="U26" s="27">
        <v>5720888.2599999998</v>
      </c>
      <c r="V26" s="27">
        <v>5720888.2599999998</v>
      </c>
      <c r="W26" s="28">
        <v>3.2660942515151586E-2</v>
      </c>
      <c r="X26" s="27">
        <v>0</v>
      </c>
      <c r="Y26" s="27">
        <v>1019693.68</v>
      </c>
      <c r="Z26" s="28">
        <v>3.9578522123110789E-3</v>
      </c>
    </row>
    <row r="27" spans="1:26" s="15" customFormat="1" x14ac:dyDescent="0.2">
      <c r="A27" s="26">
        <v>0</v>
      </c>
      <c r="B27" s="23" t="s">
        <v>49</v>
      </c>
      <c r="C27" s="27">
        <v>0</v>
      </c>
      <c r="D27" s="27">
        <v>0</v>
      </c>
      <c r="E27" s="28">
        <v>0</v>
      </c>
      <c r="F27" s="27">
        <v>0</v>
      </c>
      <c r="G27" s="27">
        <v>0</v>
      </c>
      <c r="H27" s="28">
        <v>0</v>
      </c>
      <c r="I27" s="27">
        <v>0</v>
      </c>
      <c r="J27" s="27">
        <v>0</v>
      </c>
      <c r="K27" s="28">
        <v>0</v>
      </c>
      <c r="L27" s="27">
        <v>0</v>
      </c>
      <c r="M27" s="27">
        <v>0</v>
      </c>
      <c r="N27" s="28">
        <v>0</v>
      </c>
      <c r="O27" s="27">
        <v>0</v>
      </c>
      <c r="P27" s="27">
        <v>0</v>
      </c>
      <c r="Q27" s="28">
        <v>0</v>
      </c>
      <c r="R27" s="27">
        <v>0</v>
      </c>
      <c r="S27" s="27">
        <v>0</v>
      </c>
      <c r="T27" s="28">
        <v>0</v>
      </c>
      <c r="U27" s="27">
        <v>0</v>
      </c>
      <c r="V27" s="27">
        <v>0</v>
      </c>
      <c r="W27" s="28">
        <v>0</v>
      </c>
      <c r="X27" s="27">
        <v>0</v>
      </c>
      <c r="Y27" s="27">
        <v>0</v>
      </c>
      <c r="Z27" s="28">
        <v>0</v>
      </c>
    </row>
    <row r="28" spans="1:26" s="15" customFormat="1" x14ac:dyDescent="0.2">
      <c r="A28" s="26">
        <v>16</v>
      </c>
      <c r="B28" s="23" t="s">
        <v>50</v>
      </c>
      <c r="C28" s="27">
        <v>210979635.63</v>
      </c>
      <c r="D28" s="27">
        <v>219654637.61000001</v>
      </c>
      <c r="E28" s="28">
        <v>0.1006509182283995</v>
      </c>
      <c r="F28" s="27">
        <v>0</v>
      </c>
      <c r="G28" s="27">
        <v>0</v>
      </c>
      <c r="H28" s="28">
        <v>0</v>
      </c>
      <c r="I28" s="27">
        <v>210979635.63</v>
      </c>
      <c r="J28" s="27">
        <v>219654637.61000001</v>
      </c>
      <c r="K28" s="28">
        <v>0.20097706281797584</v>
      </c>
      <c r="L28" s="27">
        <v>131349754.00999999</v>
      </c>
      <c r="M28" s="27">
        <v>140142080.15000004</v>
      </c>
      <c r="N28" s="28">
        <v>0.15146970420033479</v>
      </c>
      <c r="O28" s="27">
        <v>210560737.93000001</v>
      </c>
      <c r="P28" s="27">
        <v>219504475.06</v>
      </c>
      <c r="Q28" s="28">
        <v>0.2107780230131131</v>
      </c>
      <c r="R28" s="27">
        <v>418897.7</v>
      </c>
      <c r="S28" s="27">
        <v>150162.54999999999</v>
      </c>
      <c r="T28" s="28">
        <v>5.5608506066992941E-3</v>
      </c>
      <c r="U28" s="27">
        <v>79629881.620000005</v>
      </c>
      <c r="V28" s="27">
        <v>79512557.459999993</v>
      </c>
      <c r="W28" s="28">
        <v>0.45427753683419192</v>
      </c>
      <c r="X28" s="27">
        <v>0</v>
      </c>
      <c r="Y28" s="27">
        <v>0</v>
      </c>
      <c r="Z28" s="28">
        <v>0</v>
      </c>
    </row>
    <row r="29" spans="1:26" s="15" customFormat="1" x14ac:dyDescent="0.2">
      <c r="A29" s="26">
        <v>17</v>
      </c>
      <c r="B29" s="23" t="s">
        <v>51</v>
      </c>
      <c r="C29" s="27">
        <v>2072163</v>
      </c>
      <c r="D29" s="27">
        <v>2072163</v>
      </c>
      <c r="E29" s="28">
        <v>9.6864147435231189E-4</v>
      </c>
      <c r="F29" s="27">
        <v>0</v>
      </c>
      <c r="G29" s="27">
        <v>0</v>
      </c>
      <c r="H29" s="28">
        <v>0</v>
      </c>
      <c r="I29" s="27">
        <v>2072163</v>
      </c>
      <c r="J29" s="27">
        <v>2072163</v>
      </c>
      <c r="K29" s="28">
        <v>1.93415740129902E-3</v>
      </c>
      <c r="L29" s="27">
        <v>2072163</v>
      </c>
      <c r="M29" s="27">
        <v>2072163</v>
      </c>
      <c r="N29" s="28">
        <v>2.312186792917708E-3</v>
      </c>
      <c r="O29" s="27">
        <v>2072163</v>
      </c>
      <c r="P29" s="27">
        <v>2072163</v>
      </c>
      <c r="Q29" s="28">
        <v>2.0311636808024152E-3</v>
      </c>
      <c r="R29" s="27">
        <v>0</v>
      </c>
      <c r="S29" s="27">
        <v>0</v>
      </c>
      <c r="T29" s="28">
        <v>0</v>
      </c>
      <c r="U29" s="27">
        <v>0</v>
      </c>
      <c r="V29" s="27">
        <v>0</v>
      </c>
      <c r="W29" s="28">
        <v>0</v>
      </c>
      <c r="X29" s="27">
        <v>0</v>
      </c>
      <c r="Y29" s="27">
        <v>0</v>
      </c>
      <c r="Z29" s="28">
        <v>0</v>
      </c>
    </row>
    <row r="30" spans="1:26" s="15" customFormat="1" x14ac:dyDescent="0.2">
      <c r="A30" s="29"/>
      <c r="B30" s="30" t="s">
        <v>52</v>
      </c>
      <c r="C30" s="31">
        <v>2139246620</v>
      </c>
      <c r="D30" s="32">
        <v>2139246620</v>
      </c>
      <c r="E30" s="33">
        <v>1.0000000000000002</v>
      </c>
      <c r="F30" s="31">
        <v>1067894826.91</v>
      </c>
      <c r="G30" s="32">
        <v>1067894826.91</v>
      </c>
      <c r="H30" s="33">
        <v>1</v>
      </c>
      <c r="I30" s="31">
        <v>1071351793.0899999</v>
      </c>
      <c r="J30" s="32">
        <v>1071351793.0900002</v>
      </c>
      <c r="K30" s="33">
        <v>0.99999999999999978</v>
      </c>
      <c r="L30" s="31">
        <v>896191867.51999986</v>
      </c>
      <c r="M30" s="32">
        <v>896191867.51999998</v>
      </c>
      <c r="N30" s="33">
        <v>1</v>
      </c>
      <c r="O30" s="31">
        <v>1020185138</v>
      </c>
      <c r="P30" s="32">
        <v>1020185138.0000002</v>
      </c>
      <c r="Q30" s="33">
        <v>0.99999999999999989</v>
      </c>
      <c r="R30" s="31">
        <v>51166655.090000004</v>
      </c>
      <c r="S30" s="32">
        <v>51166655.089999989</v>
      </c>
      <c r="T30" s="33">
        <v>0.99999999999999989</v>
      </c>
      <c r="U30" s="31">
        <v>175159925.56999999</v>
      </c>
      <c r="V30" s="32">
        <v>175159925.56999999</v>
      </c>
      <c r="W30" s="34">
        <v>1</v>
      </c>
      <c r="X30" s="31">
        <v>128819069.69999999</v>
      </c>
      <c r="Y30" s="32">
        <v>128819069.69999999</v>
      </c>
      <c r="Z30" s="34">
        <v>1</v>
      </c>
    </row>
    <row r="31" spans="1:26" s="15" customFormat="1" x14ac:dyDescent="0.2">
      <c r="A31" s="35"/>
      <c r="B31" s="36"/>
      <c r="C31" s="37"/>
      <c r="D31" s="37"/>
      <c r="E31" s="38"/>
      <c r="F31" s="37"/>
      <c r="G31" s="37"/>
      <c r="H31" s="38"/>
      <c r="I31" s="37"/>
      <c r="J31" s="37"/>
      <c r="K31" s="38"/>
      <c r="L31" s="37"/>
      <c r="M31" s="37"/>
      <c r="N31" s="38"/>
      <c r="O31" s="37"/>
      <c r="P31" s="37"/>
      <c r="Q31" s="38"/>
      <c r="R31" s="37"/>
      <c r="S31" s="37"/>
      <c r="T31" s="38"/>
      <c r="U31" s="37"/>
      <c r="V31" s="37"/>
      <c r="W31" s="38"/>
      <c r="X31" s="37"/>
      <c r="Y31" s="37"/>
      <c r="Z31" s="38"/>
    </row>
    <row r="32" spans="1:26" s="15" customFormat="1" x14ac:dyDescent="0.2">
      <c r="A32" s="39" t="s">
        <v>53</v>
      </c>
      <c r="B32" s="39"/>
      <c r="E32" s="40"/>
    </row>
    <row r="33" spans="3:5" s="15" customFormat="1" x14ac:dyDescent="0.2"/>
    <row r="34" spans="3:5" s="15" customFormat="1" x14ac:dyDescent="0.2"/>
    <row r="35" spans="3:5" s="15" customFormat="1" x14ac:dyDescent="0.2"/>
    <row r="36" spans="3:5" s="15" customFormat="1" x14ac:dyDescent="0.2"/>
    <row r="37" spans="3:5" s="15" customFormat="1" x14ac:dyDescent="0.2"/>
    <row r="38" spans="3:5" s="15" customFormat="1" x14ac:dyDescent="0.2"/>
    <row r="39" spans="3:5" s="15" customFormat="1" x14ac:dyDescent="0.2">
      <c r="C39" s="61" t="s">
        <v>116</v>
      </c>
      <c r="D39" s="61" t="s">
        <v>117</v>
      </c>
      <c r="E39" s="61" t="s">
        <v>118</v>
      </c>
    </row>
    <row r="40" spans="3:5" s="15" customFormat="1" x14ac:dyDescent="0.2">
      <c r="C40" s="15" t="s">
        <v>116</v>
      </c>
      <c r="D40">
        <v>83800</v>
      </c>
      <c r="E40">
        <v>85500</v>
      </c>
    </row>
    <row r="41" spans="3:5" s="15" customFormat="1" x14ac:dyDescent="0.2"/>
    <row r="42" spans="3:5" s="15" customFormat="1" x14ac:dyDescent="0.2"/>
    <row r="43" spans="3:5" s="15" customFormat="1" x14ac:dyDescent="0.2"/>
    <row r="44" spans="3:5" s="15" customFormat="1" x14ac:dyDescent="0.2"/>
    <row r="45" spans="3:5" s="15" customFormat="1" x14ac:dyDescent="0.2"/>
    <row r="46" spans="3:5" s="15" customFormat="1" x14ac:dyDescent="0.2"/>
    <row r="47" spans="3:5" s="15" customFormat="1" x14ac:dyDescent="0.2"/>
    <row r="48" spans="3:5" s="15" customFormat="1" x14ac:dyDescent="0.2"/>
    <row r="49" s="15" customFormat="1" x14ac:dyDescent="0.2"/>
    <row r="50" s="15" customFormat="1" x14ac:dyDescent="0.2"/>
    <row r="51" s="15" customFormat="1" x14ac:dyDescent="0.2"/>
    <row r="52" s="15" customFormat="1" x14ac:dyDescent="0.2"/>
    <row r="53" s="15" customFormat="1" x14ac:dyDescent="0.2"/>
    <row r="54" s="15" customFormat="1" x14ac:dyDescent="0.2"/>
    <row r="55" s="15" customFormat="1" x14ac:dyDescent="0.2"/>
    <row r="56" s="15" customFormat="1" x14ac:dyDescent="0.2"/>
    <row r="57" s="15" customFormat="1" x14ac:dyDescent="0.2"/>
    <row r="58" s="15" customFormat="1" x14ac:dyDescent="0.2"/>
    <row r="59" s="15" customFormat="1" x14ac:dyDescent="0.2"/>
    <row r="60" s="15" customFormat="1" x14ac:dyDescent="0.2"/>
    <row r="61" s="15" customFormat="1" x14ac:dyDescent="0.2"/>
    <row r="62" s="15" customFormat="1" x14ac:dyDescent="0.2"/>
    <row r="63" s="15" customFormat="1" x14ac:dyDescent="0.2"/>
    <row r="64" s="15" customFormat="1" x14ac:dyDescent="0.2"/>
    <row r="65" s="15" customFormat="1" x14ac:dyDescent="0.2"/>
    <row r="66" s="15" customFormat="1" x14ac:dyDescent="0.2"/>
    <row r="67" s="15" customFormat="1" x14ac:dyDescent="0.2"/>
    <row r="68" s="15" customFormat="1" x14ac:dyDescent="0.2"/>
    <row r="69" s="15" customFormat="1" x14ac:dyDescent="0.2"/>
    <row r="70" s="15" customFormat="1" x14ac:dyDescent="0.2"/>
    <row r="71" s="15" customFormat="1" x14ac:dyDescent="0.2"/>
    <row r="72" s="15" customFormat="1" x14ac:dyDescent="0.2"/>
    <row r="73" s="15" customFormat="1" x14ac:dyDescent="0.2"/>
    <row r="74" s="15" customFormat="1" x14ac:dyDescent="0.2"/>
    <row r="75" s="15" customFormat="1" x14ac:dyDescent="0.2"/>
    <row r="76" s="15" customFormat="1" x14ac:dyDescent="0.2"/>
    <row r="77" s="15" customFormat="1" x14ac:dyDescent="0.2"/>
    <row r="78" s="15" customFormat="1" x14ac:dyDescent="0.2"/>
    <row r="79" s="15" customFormat="1" x14ac:dyDescent="0.2"/>
    <row r="80" s="15" customFormat="1" x14ac:dyDescent="0.2"/>
    <row r="81" s="15" customFormat="1" x14ac:dyDescent="0.2"/>
    <row r="82" s="15" customFormat="1" x14ac:dyDescent="0.2"/>
    <row r="83" s="15" customFormat="1" x14ac:dyDescent="0.2"/>
    <row r="84" s="15" customFormat="1" x14ac:dyDescent="0.2"/>
    <row r="85" s="15" customFormat="1" x14ac:dyDescent="0.2"/>
  </sheetData>
  <mergeCells count="12">
    <mergeCell ref="A1:F1"/>
    <mergeCell ref="R4:T4"/>
    <mergeCell ref="U4:W4"/>
    <mergeCell ref="X4:Z4"/>
    <mergeCell ref="B4:B5"/>
    <mergeCell ref="C4:E4"/>
    <mergeCell ref="F4:H4"/>
    <mergeCell ref="I4:K4"/>
    <mergeCell ref="L4:N4"/>
    <mergeCell ref="O4:Q4"/>
    <mergeCell ref="M1:O1"/>
    <mergeCell ref="Q1:S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14"/>
  <sheetViews>
    <sheetView topLeftCell="A9" workbookViewId="0">
      <selection activeCell="C47" sqref="C47"/>
    </sheetView>
  </sheetViews>
  <sheetFormatPr baseColWidth="10" defaultRowHeight="12.75" x14ac:dyDescent="0.2"/>
  <cols>
    <col min="1" max="1" width="17.5703125" customWidth="1"/>
    <col min="2" max="2" width="14" customWidth="1"/>
    <col min="3" max="3" width="14.5703125" customWidth="1"/>
  </cols>
  <sheetData>
    <row r="2" spans="1:3" ht="15.75" x14ac:dyDescent="0.25">
      <c r="B2" s="50" t="s">
        <v>104</v>
      </c>
      <c r="C2" s="57">
        <f ca="1">TODAY()</f>
        <v>45345</v>
      </c>
    </row>
    <row r="3" spans="1:3" ht="15.75" x14ac:dyDescent="0.25">
      <c r="B3" s="49"/>
    </row>
    <row r="4" spans="1:3" ht="15.75" x14ac:dyDescent="0.25">
      <c r="B4" s="79" t="s">
        <v>103</v>
      </c>
      <c r="C4" s="79"/>
    </row>
    <row r="5" spans="1:3" x14ac:dyDescent="0.2">
      <c r="A5" s="51" t="s">
        <v>93</v>
      </c>
      <c r="B5" s="52" t="s">
        <v>105</v>
      </c>
      <c r="C5" s="52" t="s">
        <v>106</v>
      </c>
    </row>
    <row r="6" spans="1:3" x14ac:dyDescent="0.2">
      <c r="A6" s="2" t="s">
        <v>96</v>
      </c>
      <c r="B6" s="2">
        <v>20</v>
      </c>
      <c r="C6" s="2">
        <v>35</v>
      </c>
    </row>
    <row r="7" spans="1:3" x14ac:dyDescent="0.2">
      <c r="A7" s="2" t="s">
        <v>94</v>
      </c>
      <c r="B7" s="2">
        <v>31</v>
      </c>
      <c r="C7" s="2">
        <v>34</v>
      </c>
    </row>
    <row r="8" spans="1:3" x14ac:dyDescent="0.2">
      <c r="A8" s="2" t="s">
        <v>95</v>
      </c>
      <c r="B8" s="2">
        <v>1</v>
      </c>
      <c r="C8" s="2">
        <v>20</v>
      </c>
    </row>
    <row r="9" spans="1:3" x14ac:dyDescent="0.2">
      <c r="A9" s="2" t="s">
        <v>97</v>
      </c>
      <c r="B9" s="2">
        <v>14</v>
      </c>
      <c r="C9" s="2">
        <v>4</v>
      </c>
    </row>
    <row r="10" spans="1:3" x14ac:dyDescent="0.2">
      <c r="A10" s="2" t="s">
        <v>98</v>
      </c>
      <c r="B10" s="2">
        <v>88</v>
      </c>
      <c r="C10" s="2">
        <v>99</v>
      </c>
    </row>
    <row r="11" spans="1:3" x14ac:dyDescent="0.2">
      <c r="A11" s="2" t="s">
        <v>99</v>
      </c>
      <c r="B11" s="2">
        <v>20</v>
      </c>
      <c r="C11" s="2">
        <v>77</v>
      </c>
    </row>
    <row r="12" spans="1:3" x14ac:dyDescent="0.2">
      <c r="A12" s="2" t="s">
        <v>100</v>
      </c>
      <c r="B12" s="2">
        <v>9</v>
      </c>
      <c r="C12" s="2">
        <v>65</v>
      </c>
    </row>
    <row r="13" spans="1:3" x14ac:dyDescent="0.2">
      <c r="A13" s="2" t="s">
        <v>101</v>
      </c>
      <c r="B13" s="2">
        <v>15</v>
      </c>
      <c r="C13" s="2">
        <v>1</v>
      </c>
    </row>
    <row r="14" spans="1:3" x14ac:dyDescent="0.2">
      <c r="A14" s="2" t="s">
        <v>102</v>
      </c>
      <c r="B14" s="2">
        <v>33</v>
      </c>
      <c r="C14" s="2">
        <v>70</v>
      </c>
    </row>
  </sheetData>
  <mergeCells count="1">
    <mergeCell ref="B4:C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9A35-42EB-454E-90E7-7700D9E65FD4}">
  <dimension ref="C3:Q33"/>
  <sheetViews>
    <sheetView workbookViewId="0">
      <selection activeCell="E41" sqref="E41"/>
    </sheetView>
  </sheetViews>
  <sheetFormatPr baseColWidth="10" defaultRowHeight="12.75" x14ac:dyDescent="0.2"/>
  <cols>
    <col min="3" max="3" width="11.28515625" bestFit="1" customWidth="1"/>
    <col min="4" max="4" width="34.140625" customWidth="1"/>
    <col min="5" max="5" width="33.5703125" customWidth="1"/>
    <col min="6" max="6" width="33" customWidth="1"/>
    <col min="7" max="7" width="32.140625" customWidth="1"/>
    <col min="8" max="8" width="33.140625" customWidth="1"/>
    <col min="9" max="9" width="35.42578125" customWidth="1"/>
    <col min="10" max="10" width="33.5703125" customWidth="1"/>
    <col min="11" max="12" width="34.85546875" customWidth="1"/>
    <col min="13" max="13" width="37.5703125" customWidth="1"/>
    <col min="14" max="14" width="33.140625" customWidth="1"/>
    <col min="15" max="15" width="30.5703125" customWidth="1"/>
    <col min="16" max="16" width="31.85546875" customWidth="1"/>
    <col min="17" max="17" width="32" customWidth="1"/>
  </cols>
  <sheetData>
    <row r="3" spans="3:8" ht="15.75" x14ac:dyDescent="0.25">
      <c r="G3" s="80"/>
      <c r="H3" s="80"/>
    </row>
    <row r="7" spans="3:8" ht="16.5" thickBot="1" x14ac:dyDescent="0.3">
      <c r="C7" s="69" t="s">
        <v>113</v>
      </c>
      <c r="D7" s="69"/>
    </row>
    <row r="8" spans="3:8" x14ac:dyDescent="0.2">
      <c r="C8" s="63" t="s">
        <v>119</v>
      </c>
      <c r="D8" s="64" t="s">
        <v>217</v>
      </c>
      <c r="E8" s="64" t="s">
        <v>218</v>
      </c>
      <c r="F8" s="65" t="s">
        <v>219</v>
      </c>
    </row>
    <row r="9" spans="3:8" x14ac:dyDescent="0.2">
      <c r="C9" s="67" t="s">
        <v>220</v>
      </c>
      <c r="D9" s="67" t="str">
        <f>C26</f>
        <v>08:00</v>
      </c>
      <c r="E9" s="67" t="str">
        <f>C27</f>
        <v>14:00</v>
      </c>
      <c r="F9" s="67" t="str">
        <f>C28</f>
        <v>20:00</v>
      </c>
    </row>
    <row r="10" spans="3:8" x14ac:dyDescent="0.2">
      <c r="C10" s="67" t="s">
        <v>221</v>
      </c>
      <c r="D10" s="67" t="str">
        <f>D26</f>
        <v>23°
                                                                23 de FEB
                                            Hoy a las 08:00
                                        _x000D_
                                            _x000D_
Viento_x000D_
                                            _x000D_
                                                16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23°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92%_x000D_
                                            _x000D_
Prob. de precipitación_x000D_
                                            _x000D_
                                                30%_x000D_
                                            _x000D_
Radiación UV_x000D_
                                            _x000D_
                                                5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71%_x000D_
                                            _x000D_
Presión_x000D_
                                            _x000D_
                                                1012 hPa
                                            _x000D_
                                            _x000D_
Amanecer_x000D_
                                            _x000D_
06:35_x000D_
                                            _x000D_
Anochecer_x000D_
                                            _x000D_
19:39_x000D_
                                            _x000D_
Fase Lunar_x000D_
                                            _x000D_
                                                Gibosa Creciente</v>
      </c>
      <c r="E10" s="67" t="str">
        <f>D27</f>
        <v>28°
                                                                23 de FEB
                                            Hoy a las 14:00
                                        _x000D_
                                            _x000D_
Viento_x000D_
                                            _x000D_
                                                16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29°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86%_x000D_
                                            _x000D_
Prob. de precipitación_x000D_
                                            _x000D_
                                                30%_x000D_
                                            _x000D_
Radiación UV_x000D_
                                            _x000D_
                                                5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49%_x000D_
                                            _x000D_
Presión_x000D_
                                            _x000D_
                                                1013 hPa
                                            _x000D_
                                            _x000D_
Amanecer_x000D_
                                            _x000D_
06:35_x000D_
                                            _x000D_
Anochecer_x000D_
                                            _x000D_
19:39_x000D_
                                            _x000D_
Fase Lunar_x000D_
                                            _x000D_
                                                Gibosa Creciente</v>
      </c>
      <c r="F10" s="67" t="str">
        <f>D28</f>
        <v>25°
                                                                23 de FEB
                                            Hoy a las 20:00
                                        _x000D_
                                            _x000D_
Viento_x000D_
                                            _x000D_
                                                16
                                                km/h
                                            _x000D_
                                            _x000D_
Ráfagas_x000D_
                                            _x000D_
                                                                                                24
                                                km/h
                                                                                            _x000D_
                                            _x000D_
Sensación térmica_x000D_
                                            _x000D_
                                                                                                25°
                                                                                            _x000D_
                                            _x000D_
Lluvia_x000D_
                                            _x000D_
0
                                                mm_x000D_
                                            _x000D_
Nieve_x000D_
                                            _x000D_
0
                                                cm_x000D_
                                            _x000D_
Nubes_x000D_
                                            _x000D_
                                                47%_x000D_
                                            _x000D_
Prob. de precipitación_x000D_
                                            _x000D_
                                                20%_x000D_
                                            _x000D_
Radiación UV_x000D_
                                            _x000D_
                                                5 Moderada_x000D_
                                            _x000D_
Prob. de Tormenta_x000D_
                                            _x000D_
                                                0%_x000D_
                                            _x000D_
Humedad_x000D_
                                            _x000D_
                                                57%_x000D_
                                            _x000D_
Presión_x000D_
                                            _x000D_
                                                1015 hPa
                                            _x000D_
                                            _x000D_
Amanecer_x000D_
                                            _x000D_
06:35_x000D_
                                            _x000D_
Anochecer_x000D_
                                            _x000D_
19:39_x000D_
                                            _x000D_
Fase Lunar_x000D_
                                            _x000D_
                                                Gibosa Creciente</v>
      </c>
      <c r="G10" s="66"/>
    </row>
    <row r="11" spans="3:8" x14ac:dyDescent="0.2">
      <c r="C11" s="67" t="s">
        <v>165</v>
      </c>
      <c r="D11" s="67" t="str">
        <f>D31</f>
        <v>16
                            km/h</v>
      </c>
      <c r="E11" s="67" t="str">
        <f>E31</f>
        <v>27
                            km/h</v>
      </c>
      <c r="F11" s="67" t="str">
        <f>F31</f>
        <v>27
                            km/h</v>
      </c>
    </row>
    <row r="25" spans="3:17" ht="35.25" customHeight="1" x14ac:dyDescent="0.2">
      <c r="C25" s="41" t="s">
        <v>119</v>
      </c>
      <c r="D25" s="41" t="s">
        <v>203</v>
      </c>
      <c r="E25" s="41" t="s">
        <v>204</v>
      </c>
      <c r="F25" s="41" t="s">
        <v>205</v>
      </c>
      <c r="G25" s="41" t="s">
        <v>206</v>
      </c>
      <c r="H25" s="41" t="s">
        <v>207</v>
      </c>
      <c r="I25" s="41" t="s">
        <v>208</v>
      </c>
      <c r="J25" s="41" t="s">
        <v>209</v>
      </c>
      <c r="K25" s="41" t="s">
        <v>210</v>
      </c>
      <c r="L25" s="41" t="s">
        <v>211</v>
      </c>
      <c r="M25" s="41" t="s">
        <v>212</v>
      </c>
      <c r="N25" s="41" t="s">
        <v>213</v>
      </c>
      <c r="O25" s="41" t="s">
        <v>214</v>
      </c>
      <c r="P25" s="41" t="s">
        <v>215</v>
      </c>
      <c r="Q25" s="41" t="s">
        <v>216</v>
      </c>
    </row>
    <row r="26" spans="3:17" x14ac:dyDescent="0.2"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  <c r="K26" t="s">
        <v>128</v>
      </c>
      <c r="L26" t="s">
        <v>129</v>
      </c>
      <c r="M26" t="s">
        <v>130</v>
      </c>
      <c r="N26" t="s">
        <v>131</v>
      </c>
      <c r="O26" t="s">
        <v>131</v>
      </c>
      <c r="P26" t="s">
        <v>131</v>
      </c>
      <c r="Q26" t="s">
        <v>131</v>
      </c>
    </row>
    <row r="27" spans="3:17" x14ac:dyDescent="0.2"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  <c r="Q27" t="s">
        <v>146</v>
      </c>
    </row>
    <row r="28" spans="3:17" x14ac:dyDescent="0.2"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157</v>
      </c>
      <c r="N28" t="s">
        <v>131</v>
      </c>
      <c r="O28" t="s">
        <v>131</v>
      </c>
      <c r="P28" t="s">
        <v>131</v>
      </c>
      <c r="Q28" t="s">
        <v>131</v>
      </c>
    </row>
    <row r="29" spans="3:17" hidden="1" x14ac:dyDescent="0.2">
      <c r="C29" t="s">
        <v>158</v>
      </c>
      <c r="D29" t="s">
        <v>159</v>
      </c>
      <c r="E29" t="s">
        <v>159</v>
      </c>
      <c r="F29" t="s">
        <v>159</v>
      </c>
      <c r="G29" t="s">
        <v>160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161</v>
      </c>
      <c r="N29" t="s">
        <v>162</v>
      </c>
      <c r="O29" t="s">
        <v>159</v>
      </c>
      <c r="P29" t="s">
        <v>159</v>
      </c>
      <c r="Q29" t="s">
        <v>159</v>
      </c>
    </row>
    <row r="30" spans="3:17" hidden="1" x14ac:dyDescent="0.2">
      <c r="C30" t="s">
        <v>163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</row>
    <row r="31" spans="3:17" ht="25.5" x14ac:dyDescent="0.2">
      <c r="C31" t="s">
        <v>165</v>
      </c>
      <c r="D31" s="41" t="s">
        <v>166</v>
      </c>
      <c r="E31" t="s">
        <v>167</v>
      </c>
      <c r="F31" t="s">
        <v>167</v>
      </c>
      <c r="G31" t="s">
        <v>168</v>
      </c>
      <c r="H31" t="s">
        <v>169</v>
      </c>
      <c r="I31" t="s">
        <v>170</v>
      </c>
      <c r="J31" t="s">
        <v>171</v>
      </c>
      <c r="K31" t="s">
        <v>172</v>
      </c>
      <c r="L31" t="s">
        <v>170</v>
      </c>
      <c r="M31" t="s">
        <v>173</v>
      </c>
      <c r="N31" t="s">
        <v>174</v>
      </c>
      <c r="O31" t="s">
        <v>175</v>
      </c>
      <c r="P31" t="s">
        <v>173</v>
      </c>
      <c r="Q31" t="s">
        <v>169</v>
      </c>
    </row>
    <row r="32" spans="3:17" hidden="1" x14ac:dyDescent="0.2">
      <c r="C32" t="s">
        <v>131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  <c r="K32" t="s">
        <v>183</v>
      </c>
      <c r="L32" t="s">
        <v>184</v>
      </c>
      <c r="M32" t="s">
        <v>185</v>
      </c>
      <c r="N32" t="s">
        <v>185</v>
      </c>
      <c r="O32" t="s">
        <v>186</v>
      </c>
      <c r="P32" t="s">
        <v>187</v>
      </c>
      <c r="Q32" t="s">
        <v>188</v>
      </c>
    </row>
    <row r="33" spans="3:17" hidden="1" x14ac:dyDescent="0.2">
      <c r="C33" t="s">
        <v>131</v>
      </c>
      <c r="D33" t="s">
        <v>189</v>
      </c>
      <c r="E33" t="s">
        <v>190</v>
      </c>
      <c r="F33" t="s">
        <v>191</v>
      </c>
      <c r="G33" t="s">
        <v>192</v>
      </c>
      <c r="H33" t="s">
        <v>193</v>
      </c>
      <c r="I33" t="s">
        <v>194</v>
      </c>
      <c r="J33" t="s">
        <v>195</v>
      </c>
      <c r="K33" t="s">
        <v>196</v>
      </c>
      <c r="L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202</v>
      </c>
    </row>
  </sheetData>
  <mergeCells count="2">
    <mergeCell ref="C7:D7"/>
    <mergeCell ref="G3:H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selection activeCell="H17" sqref="H17"/>
    </sheetView>
  </sheetViews>
  <sheetFormatPr baseColWidth="10" defaultRowHeight="12.75" x14ac:dyDescent="0.2"/>
  <cols>
    <col min="2" max="2" width="4.5703125" customWidth="1"/>
    <col min="3" max="3" width="29.5703125" customWidth="1"/>
    <col min="4" max="4" width="10.42578125" customWidth="1"/>
    <col min="5" max="5" width="18.85546875" customWidth="1"/>
    <col min="6" max="6" width="4.85546875" customWidth="1"/>
    <col min="7" max="7" width="21.42578125" customWidth="1"/>
  </cols>
  <sheetData>
    <row r="1" spans="1:9" ht="15.75" x14ac:dyDescent="0.25">
      <c r="A1" s="42"/>
      <c r="B1" s="42"/>
      <c r="C1" s="45" t="s">
        <v>77</v>
      </c>
      <c r="D1" s="42"/>
      <c r="E1" s="42"/>
      <c r="G1" s="45" t="s">
        <v>78</v>
      </c>
    </row>
    <row r="2" spans="1:9" x14ac:dyDescent="0.2">
      <c r="C2" s="44" t="s">
        <v>79</v>
      </c>
      <c r="G2" s="44" t="s">
        <v>82</v>
      </c>
      <c r="H2" s="44"/>
    </row>
    <row r="3" spans="1:9" x14ac:dyDescent="0.2">
      <c r="B3" s="43" t="s">
        <v>54</v>
      </c>
      <c r="C3" s="43" t="s">
        <v>55</v>
      </c>
      <c r="D3" s="43" t="s">
        <v>76</v>
      </c>
      <c r="F3" s="46" t="s">
        <v>54</v>
      </c>
      <c r="G3" s="46" t="s">
        <v>80</v>
      </c>
      <c r="H3" s="43" t="s">
        <v>76</v>
      </c>
    </row>
    <row r="4" spans="1:9" x14ac:dyDescent="0.2">
      <c r="B4" s="2">
        <v>1</v>
      </c>
      <c r="C4" s="2" t="s">
        <v>56</v>
      </c>
      <c r="D4" s="2">
        <v>36</v>
      </c>
      <c r="F4" s="2">
        <v>1</v>
      </c>
      <c r="G4" s="48" t="s">
        <v>81</v>
      </c>
      <c r="H4" s="2">
        <v>9315</v>
      </c>
      <c r="I4" s="47" t="s">
        <v>83</v>
      </c>
    </row>
    <row r="5" spans="1:9" x14ac:dyDescent="0.2">
      <c r="B5" s="2">
        <v>2</v>
      </c>
      <c r="C5" s="2" t="s">
        <v>57</v>
      </c>
      <c r="D5" s="2">
        <v>33</v>
      </c>
      <c r="F5" s="2">
        <v>2</v>
      </c>
      <c r="G5" s="48" t="s">
        <v>84</v>
      </c>
      <c r="H5" s="2">
        <v>7840</v>
      </c>
    </row>
    <row r="6" spans="1:9" x14ac:dyDescent="0.2">
      <c r="B6" s="2">
        <v>3</v>
      </c>
      <c r="C6" s="2" t="s">
        <v>61</v>
      </c>
      <c r="D6" s="2">
        <v>28</v>
      </c>
      <c r="F6" s="2">
        <v>3</v>
      </c>
      <c r="G6" s="48" t="s">
        <v>85</v>
      </c>
      <c r="H6" s="2">
        <v>6475</v>
      </c>
    </row>
    <row r="7" spans="1:9" x14ac:dyDescent="0.2">
      <c r="B7" s="2">
        <v>4</v>
      </c>
      <c r="C7" s="2" t="s">
        <v>59</v>
      </c>
      <c r="D7" s="2">
        <v>27</v>
      </c>
      <c r="F7" s="2">
        <v>4</v>
      </c>
      <c r="G7" s="48" t="s">
        <v>86</v>
      </c>
      <c r="H7" s="2">
        <v>6120</v>
      </c>
    </row>
    <row r="8" spans="1:9" x14ac:dyDescent="0.2">
      <c r="B8" s="2">
        <v>5</v>
      </c>
      <c r="C8" s="2" t="s">
        <v>60</v>
      </c>
      <c r="D8" s="2">
        <v>25</v>
      </c>
      <c r="F8" s="2">
        <v>5</v>
      </c>
      <c r="G8" s="48" t="s">
        <v>87</v>
      </c>
      <c r="H8" s="2">
        <v>5060</v>
      </c>
    </row>
    <row r="9" spans="1:9" x14ac:dyDescent="0.2">
      <c r="B9" s="2">
        <v>6</v>
      </c>
      <c r="C9" s="2" t="s">
        <v>58</v>
      </c>
      <c r="D9" s="2">
        <v>24</v>
      </c>
      <c r="F9" s="2">
        <v>6</v>
      </c>
      <c r="G9" s="48" t="s">
        <v>88</v>
      </c>
      <c r="H9" s="2">
        <v>4845</v>
      </c>
    </row>
    <row r="10" spans="1:9" x14ac:dyDescent="0.2">
      <c r="B10" s="2">
        <v>7</v>
      </c>
      <c r="C10" s="2" t="s">
        <v>62</v>
      </c>
      <c r="D10" s="2">
        <v>23</v>
      </c>
      <c r="F10" s="2">
        <v>7</v>
      </c>
      <c r="G10" s="48" t="s">
        <v>89</v>
      </c>
      <c r="H10" s="2">
        <v>4110</v>
      </c>
    </row>
    <row r="11" spans="1:9" x14ac:dyDescent="0.2">
      <c r="B11" s="2">
        <v>8</v>
      </c>
      <c r="C11" s="2" t="s">
        <v>63</v>
      </c>
      <c r="D11" s="2">
        <v>23</v>
      </c>
      <c r="F11" s="2">
        <v>8</v>
      </c>
      <c r="G11" s="48" t="s">
        <v>90</v>
      </c>
      <c r="H11" s="2">
        <v>3960</v>
      </c>
    </row>
    <row r="12" spans="1:9" x14ac:dyDescent="0.2">
      <c r="B12" s="2">
        <v>9</v>
      </c>
      <c r="C12" s="2" t="s">
        <v>64</v>
      </c>
      <c r="D12" s="2">
        <v>23</v>
      </c>
      <c r="F12" s="2">
        <v>9</v>
      </c>
      <c r="G12" s="48" t="s">
        <v>91</v>
      </c>
      <c r="H12" s="2">
        <v>3600</v>
      </c>
    </row>
    <row r="13" spans="1:9" x14ac:dyDescent="0.2">
      <c r="B13" s="2">
        <v>10</v>
      </c>
      <c r="C13" s="2" t="s">
        <v>65</v>
      </c>
      <c r="D13" s="2">
        <v>21</v>
      </c>
      <c r="F13" s="2">
        <v>10</v>
      </c>
      <c r="G13" s="48" t="s">
        <v>92</v>
      </c>
      <c r="H13" s="2">
        <v>2980</v>
      </c>
    </row>
    <row r="14" spans="1:9" x14ac:dyDescent="0.2">
      <c r="B14" s="2">
        <v>11</v>
      </c>
      <c r="C14" s="2" t="s">
        <v>66</v>
      </c>
      <c r="D14" s="2">
        <v>19</v>
      </c>
    </row>
    <row r="15" spans="1:9" x14ac:dyDescent="0.2">
      <c r="B15" s="2">
        <v>12</v>
      </c>
      <c r="C15" s="2" t="s">
        <v>67</v>
      </c>
      <c r="D15" s="2">
        <v>19</v>
      </c>
    </row>
    <row r="16" spans="1:9" x14ac:dyDescent="0.2">
      <c r="B16" s="2">
        <v>13</v>
      </c>
      <c r="C16" s="2" t="s">
        <v>68</v>
      </c>
      <c r="D16" s="2">
        <v>18</v>
      </c>
    </row>
    <row r="17" spans="2:4" x14ac:dyDescent="0.2">
      <c r="B17" s="2">
        <v>14</v>
      </c>
      <c r="C17" s="2" t="s">
        <v>69</v>
      </c>
      <c r="D17" s="2">
        <v>18</v>
      </c>
    </row>
    <row r="18" spans="2:4" x14ac:dyDescent="0.2">
      <c r="B18" s="2">
        <v>15</v>
      </c>
      <c r="C18" s="2" t="s">
        <v>70</v>
      </c>
      <c r="D18" s="2">
        <v>18</v>
      </c>
    </row>
    <row r="19" spans="2:4" x14ac:dyDescent="0.2">
      <c r="B19" s="2">
        <v>16</v>
      </c>
      <c r="C19" s="2" t="s">
        <v>71</v>
      </c>
      <c r="D19" s="2">
        <v>18</v>
      </c>
    </row>
    <row r="20" spans="2:4" x14ac:dyDescent="0.2">
      <c r="B20" s="2">
        <v>17</v>
      </c>
      <c r="C20" s="2" t="s">
        <v>72</v>
      </c>
      <c r="D20" s="2">
        <v>17</v>
      </c>
    </row>
    <row r="21" spans="2:4" x14ac:dyDescent="0.2">
      <c r="B21" s="2">
        <v>18</v>
      </c>
      <c r="C21" s="2" t="s">
        <v>73</v>
      </c>
      <c r="D21" s="2">
        <v>16</v>
      </c>
    </row>
    <row r="22" spans="2:4" x14ac:dyDescent="0.2">
      <c r="B22" s="2">
        <v>19</v>
      </c>
      <c r="C22" s="2" t="s">
        <v>74</v>
      </c>
      <c r="D22" s="2">
        <v>16</v>
      </c>
    </row>
    <row r="23" spans="2:4" x14ac:dyDescent="0.2">
      <c r="B23" s="2">
        <v>20</v>
      </c>
      <c r="C23" s="2" t="s">
        <v>75</v>
      </c>
      <c r="D23" s="2">
        <v>16</v>
      </c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3" sqref="D23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CB760-B256-42AE-9DDD-40FD97C1D3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Espectáculos</vt:lpstr>
      <vt:lpstr>Económicas</vt:lpstr>
      <vt:lpstr>Policiales</vt:lpstr>
      <vt:lpstr>Meteorológicas</vt:lpstr>
      <vt:lpstr>Deportes</vt:lpstr>
      <vt:lpstr>GRAFICOS</vt:lpstr>
    </vt:vector>
  </TitlesOfParts>
  <Company>//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MFAZZARI</dc:creator>
  <cp:lastModifiedBy>CHANIVET DAN ELOY</cp:lastModifiedBy>
  <dcterms:created xsi:type="dcterms:W3CDTF">2009-11-18T15:30:03Z</dcterms:created>
  <dcterms:modified xsi:type="dcterms:W3CDTF">2024-02-23T08:46:33Z</dcterms:modified>
</cp:coreProperties>
</file>