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excel\"/>
    </mc:Choice>
  </mc:AlternateContent>
  <xr:revisionPtr revIDLastSave="0" documentId="13_ncr:1_{AC3E21B1-5780-4CE6-AF5C-E7DE022ABF96}" xr6:coauthVersionLast="47" xr6:coauthVersionMax="47" xr10:uidLastSave="{00000000-0000-0000-0000-000000000000}"/>
  <bookViews>
    <workbookView xWindow="-120" yWindow="-120" windowWidth="29040" windowHeight="15840" xr2:uid="{DF580297-8FA9-4B5E-8409-4F3A02463C1D}"/>
  </bookViews>
  <sheets>
    <sheet name="Ventas" sheetId="1" r:id="rId1"/>
    <sheet name="Grafico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L10" i="1"/>
  <c r="L9" i="1"/>
  <c r="L8" i="1"/>
  <c r="L7" i="1"/>
  <c r="L6" i="1"/>
  <c r="K14" i="1"/>
  <c r="L14" i="1" s="1"/>
  <c r="K13" i="1"/>
  <c r="L13" i="1" s="1"/>
  <c r="K12" i="1"/>
  <c r="L12" i="1" s="1"/>
  <c r="K11" i="1"/>
  <c r="L11" i="1" s="1"/>
  <c r="K10" i="1"/>
  <c r="K9" i="1"/>
  <c r="K8" i="1"/>
  <c r="K7" i="1"/>
  <c r="K6" i="1"/>
  <c r="K15" i="1" s="1"/>
  <c r="J14" i="1"/>
  <c r="J13" i="1"/>
  <c r="J12" i="1"/>
  <c r="J11" i="1"/>
  <c r="J10" i="1"/>
  <c r="J9" i="1"/>
  <c r="J8" i="1"/>
  <c r="J7" i="1"/>
  <c r="J6" i="1"/>
  <c r="I14" i="1"/>
  <c r="I13" i="1"/>
  <c r="I12" i="1"/>
  <c r="I11" i="1"/>
  <c r="I10" i="1"/>
  <c r="I9" i="1"/>
  <c r="I8" i="1"/>
  <c r="I7" i="1"/>
  <c r="I6" i="1"/>
  <c r="H14" i="1"/>
  <c r="H13" i="1"/>
  <c r="H12" i="1"/>
  <c r="H11" i="1"/>
  <c r="H10" i="1"/>
  <c r="H9" i="1"/>
  <c r="H8" i="1"/>
  <c r="H7" i="1"/>
  <c r="H6" i="1"/>
  <c r="B2" i="1"/>
  <c r="E6" i="1" s="1"/>
  <c r="L15" i="1" l="1"/>
  <c r="E10" i="1"/>
  <c r="E11" i="1"/>
  <c r="E13" i="1"/>
  <c r="E14" i="1"/>
  <c r="E12" i="1"/>
  <c r="E8" i="1"/>
  <c r="E9" i="1"/>
  <c r="E7" i="1"/>
</calcChain>
</file>

<file path=xl/sharedStrings.xml><?xml version="1.0" encoding="utf-8"?>
<sst xmlns="http://schemas.openxmlformats.org/spreadsheetml/2006/main" count="35" uniqueCount="31">
  <si>
    <t>SUPERMERCADO "CHIN EXPRESS"</t>
  </si>
  <si>
    <t>Fecha y hora</t>
  </si>
  <si>
    <t>Tasa IVA:</t>
  </si>
  <si>
    <t>Producto</t>
  </si>
  <si>
    <t>Fecha de ingreso al deposito</t>
  </si>
  <si>
    <t>Cantidad de dias en deposito</t>
  </si>
  <si>
    <t>Cantidad de productos en deposito</t>
  </si>
  <si>
    <t>Precio</t>
  </si>
  <si>
    <t>Codigo</t>
  </si>
  <si>
    <t>Rubro</t>
  </si>
  <si>
    <t>Descripcion</t>
  </si>
  <si>
    <t>Valor Unitario</t>
  </si>
  <si>
    <t>Descuento por cantidad</t>
  </si>
  <si>
    <t>Descuento por rubro</t>
  </si>
  <si>
    <t>Neto</t>
  </si>
  <si>
    <t>I.V.A</t>
  </si>
  <si>
    <t>Final</t>
  </si>
  <si>
    <t>Limpieza</t>
  </si>
  <si>
    <t>Carniceria</t>
  </si>
  <si>
    <t>Almacen</t>
  </si>
  <si>
    <t>Perfumeria</t>
  </si>
  <si>
    <t>Bebida</t>
  </si>
  <si>
    <t>Jabon "Rexona"</t>
  </si>
  <si>
    <t>Peceto</t>
  </si>
  <si>
    <t>Sopa "Maggi"</t>
  </si>
  <si>
    <t>Colonia "Paco"</t>
  </si>
  <si>
    <t>Agua lavandina</t>
  </si>
  <si>
    <t>Desodorante "Chivo"</t>
  </si>
  <si>
    <t>Jugo "Rex"</t>
  </si>
  <si>
    <t>Jabon "Glicerina"</t>
  </si>
  <si>
    <t>Yerba "Yuyo"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</si>
</sst>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/mm/yyyy;@"/>
    <numFmt numFmtId="165" formatCode="dd/mm/yyyy\ h:mm"/>
    <numFmt numFmtId="166" formatCode="0\ &quot;Dias&quot;"/>
    <numFmt numFmtId="167" formatCode="0\ &quot;Prod.&quot;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65" fontId="0" fillId="0" borderId="0" xfId="0" applyNumberFormat="1"/>
    <xf numFmtId="44" fontId="0" fillId="0" borderId="1" xfId="0" applyNumberFormat="1" applyBorder="1"/>
    <xf numFmtId="44" fontId="0" fillId="0" borderId="2" xfId="0" applyNumberFormat="1" applyBorder="1"/>
    <xf numFmtId="164" fontId="0" fillId="0" borderId="1" xfId="0" applyNumberFormat="1" applyBorder="1" applyAlignment="1">
      <alignment horizontal="right"/>
    </xf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Ventas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numRef>
              <c:f>Ventas!$A$6:$A$14</c:f>
              <c:numCache>
                <c:formatCode>General</c:formatCode>
                <c:ptCount val="9"/>
                <c:pt idx="0">
                  <c:v>235</c:v>
                </c:pt>
                <c:pt idx="1">
                  <c:v>270</c:v>
                </c:pt>
                <c:pt idx="2">
                  <c:v>360</c:v>
                </c:pt>
                <c:pt idx="3">
                  <c:v>225</c:v>
                </c:pt>
                <c:pt idx="4">
                  <c:v>303</c:v>
                </c:pt>
                <c:pt idx="5">
                  <c:v>314</c:v>
                </c:pt>
                <c:pt idx="6">
                  <c:v>178</c:v>
                </c:pt>
                <c:pt idx="7">
                  <c:v>180</c:v>
                </c:pt>
                <c:pt idx="8">
                  <c:v>195</c:v>
                </c:pt>
              </c:numCache>
            </c:numRef>
          </c:cat>
          <c:val>
            <c:numRef>
              <c:f>Ventas!$F$6:$F$14</c:f>
              <c:numCache>
                <c:formatCode>0\ "Prod."</c:formatCode>
                <c:ptCount val="9"/>
                <c:pt idx="0">
                  <c:v>6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C-4B5B-985F-3A60ED85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35980144"/>
        <c:axId val="458530224"/>
        <c:axId val="0"/>
      </c:bar3DChart>
      <c:catAx>
        <c:axId val="5359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0224"/>
        <c:crosses val="autoZero"/>
        <c:auto val="1"/>
        <c:lblAlgn val="ctr"/>
        <c:lblOffset val="100"/>
        <c:noMultiLvlLbl val="0"/>
      </c:catAx>
      <c:valAx>
        <c:axId val="458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Prod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Neto e 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BE-42AA-91EB-30FFDB3F8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BE-42AA-91EB-30FFDB3F8F5A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BE-42AA-91EB-30FFDB3F8F5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BE-42AA-91EB-30FFDB3F8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Neto</c:v>
              </c:pt>
            </c:strLit>
          </c:cat>
          <c:val>
            <c:numRef>
              <c:f>Ventas!$J$15:$K$15</c:f>
              <c:numCache>
                <c:formatCode>_("$"* #,##0.00_);_("$"* \(#,##0.00\);_("$"* "-"??_);_(@_)</c:formatCode>
                <c:ptCount val="2"/>
                <c:pt idx="0">
                  <c:v>386.46249999999998</c:v>
                </c:pt>
                <c:pt idx="1">
                  <c:v>81.157124999999994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E-42AA-91EB-30FFDB3F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178258967629043E-2"/>
          <c:y val="0.26446704578594349"/>
          <c:w val="0.16297681539807524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85C0CC-F642-45A8-B011-2B29E036F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</xdr:row>
      <xdr:rowOff>0</xdr:rowOff>
    </xdr:from>
    <xdr:to>
      <xdr:col>12</xdr:col>
      <xdr:colOff>219075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13F655-CD3F-436B-AD36-42B61E138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19A-7CCE-40BF-BD89-83A89A696853}">
  <dimension ref="A1:L15"/>
  <sheetViews>
    <sheetView tabSelected="1" workbookViewId="0">
      <selection activeCell="K9" sqref="K9"/>
    </sheetView>
  </sheetViews>
  <sheetFormatPr baseColWidth="10" defaultRowHeight="15" x14ac:dyDescent="0.25"/>
  <cols>
    <col min="1" max="1" width="13.42578125" customWidth="1"/>
    <col min="2" max="2" width="15.28515625" customWidth="1"/>
    <col min="3" max="3" width="23.140625" customWidth="1"/>
  </cols>
  <sheetData>
    <row r="1" spans="1:12" x14ac:dyDescent="0.25">
      <c r="A1" t="s">
        <v>0</v>
      </c>
    </row>
    <row r="2" spans="1:12" x14ac:dyDescent="0.25">
      <c r="A2" t="s">
        <v>1</v>
      </c>
      <c r="B2" s="2">
        <f ca="1">NOW()</f>
        <v>45338.558994907406</v>
      </c>
      <c r="H2" t="s">
        <v>2</v>
      </c>
      <c r="J2" s="1">
        <v>0.21</v>
      </c>
    </row>
    <row r="4" spans="1:12" x14ac:dyDescent="0.25">
      <c r="A4" s="12" t="s">
        <v>3</v>
      </c>
      <c r="B4" s="12"/>
      <c r="C4" s="12"/>
      <c r="D4" s="14" t="s">
        <v>4</v>
      </c>
      <c r="E4" s="15" t="s">
        <v>5</v>
      </c>
      <c r="F4" s="14" t="s">
        <v>6</v>
      </c>
      <c r="G4" s="12" t="s">
        <v>7</v>
      </c>
      <c r="H4" s="13"/>
      <c r="I4" s="13"/>
      <c r="J4" s="13"/>
      <c r="K4" s="13"/>
      <c r="L4" s="13"/>
    </row>
    <row r="5" spans="1:12" ht="45" x14ac:dyDescent="0.25">
      <c r="A5" s="11" t="s">
        <v>8</v>
      </c>
      <c r="B5" s="11" t="s">
        <v>9</v>
      </c>
      <c r="C5" s="11" t="s">
        <v>10</v>
      </c>
      <c r="D5" s="14"/>
      <c r="E5" s="15"/>
      <c r="F5" s="14"/>
      <c r="G5" s="11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1" t="s">
        <v>16</v>
      </c>
    </row>
    <row r="6" spans="1:12" x14ac:dyDescent="0.25">
      <c r="A6" s="8">
        <v>235</v>
      </c>
      <c r="B6" s="8" t="s">
        <v>17</v>
      </c>
      <c r="C6" s="8" t="s">
        <v>22</v>
      </c>
      <c r="D6" s="5">
        <v>43135</v>
      </c>
      <c r="E6" s="6">
        <f ca="1">DATEDIF(D6, B2, "d")</f>
        <v>2203</v>
      </c>
      <c r="F6" s="7">
        <v>6</v>
      </c>
      <c r="G6" s="10">
        <v>18.25</v>
      </c>
      <c r="H6" s="10">
        <f>IF(F6&gt;8,G6*15%,IF(F6&lt;5%,G6*5%,G6*15%))</f>
        <v>2.7374999999999998</v>
      </c>
      <c r="I6" s="8">
        <f>IF(B6="Limpieza",IF(F6&gt;4,G6*4%,0),0)</f>
        <v>0.73</v>
      </c>
      <c r="J6" s="9">
        <f>G6-H6-I6</f>
        <v>14.782499999999999</v>
      </c>
      <c r="K6" s="9">
        <f>J6*J$2</f>
        <v>3.1043249999999998</v>
      </c>
      <c r="L6" s="3">
        <f>(J6+K6)*F6</f>
        <v>107.32094999999998</v>
      </c>
    </row>
    <row r="7" spans="1:12" x14ac:dyDescent="0.25">
      <c r="A7" s="8">
        <v>270</v>
      </c>
      <c r="B7" s="8" t="s">
        <v>18</v>
      </c>
      <c r="C7" s="8" t="s">
        <v>23</v>
      </c>
      <c r="D7" s="5">
        <v>43133</v>
      </c>
      <c r="E7" s="6">
        <f ca="1">DATEDIF(D7, B2, "d")</f>
        <v>2205</v>
      </c>
      <c r="F7" s="7">
        <v>4</v>
      </c>
      <c r="G7" s="10">
        <v>185.5</v>
      </c>
      <c r="H7" s="10">
        <f t="shared" ref="H7:H14" si="0">IF(F7&gt;8,G7*15%,IF(F7&lt;5%,G7*5%,G7*15%))</f>
        <v>27.824999999999999</v>
      </c>
      <c r="I7" s="8">
        <f t="shared" ref="I7:I14" si="1">IF(B7="Limpieza",IF(F7&gt;4,G7*4%,0),0)</f>
        <v>0</v>
      </c>
      <c r="J7" s="9">
        <f t="shared" ref="J7:J14" si="2">G7-H7-I7</f>
        <v>157.67500000000001</v>
      </c>
      <c r="K7" s="9">
        <f t="shared" ref="K7:K14" si="3">J7*J$2</f>
        <v>33.111750000000001</v>
      </c>
      <c r="L7" s="3">
        <f t="shared" ref="L7:L14" si="4">(J7+K7)*F7</f>
        <v>763.14700000000005</v>
      </c>
    </row>
    <row r="8" spans="1:12" x14ac:dyDescent="0.25">
      <c r="A8" s="8">
        <v>360</v>
      </c>
      <c r="B8" s="8" t="s">
        <v>19</v>
      </c>
      <c r="C8" s="8" t="s">
        <v>24</v>
      </c>
      <c r="D8" s="5">
        <v>43155</v>
      </c>
      <c r="E8" s="6">
        <f ca="1">DATEDIF(D8,B2, "D")</f>
        <v>2183</v>
      </c>
      <c r="F8" s="7">
        <v>12</v>
      </c>
      <c r="G8" s="10">
        <v>12.8</v>
      </c>
      <c r="H8" s="10">
        <f t="shared" si="0"/>
        <v>1.92</v>
      </c>
      <c r="I8" s="8">
        <f t="shared" si="1"/>
        <v>0</v>
      </c>
      <c r="J8" s="9">
        <f t="shared" si="2"/>
        <v>10.88</v>
      </c>
      <c r="K8" s="9">
        <f t="shared" si="3"/>
        <v>2.2848000000000002</v>
      </c>
      <c r="L8" s="3">
        <f t="shared" si="4"/>
        <v>157.97760000000002</v>
      </c>
    </row>
    <row r="9" spans="1:12" x14ac:dyDescent="0.25">
      <c r="A9" s="8">
        <v>225</v>
      </c>
      <c r="B9" s="8" t="s">
        <v>20</v>
      </c>
      <c r="C9" s="8" t="s">
        <v>25</v>
      </c>
      <c r="D9" s="5">
        <v>43212</v>
      </c>
      <c r="E9" s="6">
        <f ca="1">DATEDIF(D9, B2, "d")</f>
        <v>2126</v>
      </c>
      <c r="F9" s="7">
        <v>5</v>
      </c>
      <c r="G9" s="10">
        <v>48</v>
      </c>
      <c r="H9" s="10">
        <f t="shared" si="0"/>
        <v>7.1999999999999993</v>
      </c>
      <c r="I9" s="8">
        <f t="shared" si="1"/>
        <v>0</v>
      </c>
      <c r="J9" s="9">
        <f t="shared" si="2"/>
        <v>40.799999999999997</v>
      </c>
      <c r="K9" s="9">
        <f t="shared" si="3"/>
        <v>8.5679999999999996</v>
      </c>
      <c r="L9" s="3">
        <f t="shared" si="4"/>
        <v>246.83999999999997</v>
      </c>
    </row>
    <row r="10" spans="1:12" x14ac:dyDescent="0.25">
      <c r="A10" s="8">
        <v>303</v>
      </c>
      <c r="B10" s="8" t="s">
        <v>17</v>
      </c>
      <c r="C10" s="8" t="s">
        <v>26</v>
      </c>
      <c r="D10" s="5">
        <v>43304</v>
      </c>
      <c r="E10" s="6">
        <f ca="1">DATEDIF(D10, B2, "d")</f>
        <v>2034</v>
      </c>
      <c r="F10" s="7">
        <v>3</v>
      </c>
      <c r="G10" s="10">
        <v>20.5</v>
      </c>
      <c r="H10" s="10">
        <f t="shared" si="0"/>
        <v>3.0749999999999997</v>
      </c>
      <c r="I10" s="8">
        <f t="shared" si="1"/>
        <v>0</v>
      </c>
      <c r="J10" s="9">
        <f t="shared" si="2"/>
        <v>17.425000000000001</v>
      </c>
      <c r="K10" s="9">
        <f t="shared" si="3"/>
        <v>3.6592500000000001</v>
      </c>
      <c r="L10" s="3">
        <f t="shared" si="4"/>
        <v>63.252750000000006</v>
      </c>
    </row>
    <row r="11" spans="1:12" x14ac:dyDescent="0.25">
      <c r="A11" s="8">
        <v>314</v>
      </c>
      <c r="B11" s="8" t="s">
        <v>20</v>
      </c>
      <c r="C11" s="8" t="s">
        <v>27</v>
      </c>
      <c r="D11" s="5">
        <v>43388</v>
      </c>
      <c r="E11" s="6">
        <f ca="1">DATEDIF(D11, B2, "d")</f>
        <v>1950</v>
      </c>
      <c r="F11" s="7">
        <v>5</v>
      </c>
      <c r="G11" s="8">
        <v>45.75</v>
      </c>
      <c r="H11" s="10">
        <f t="shared" si="0"/>
        <v>6.8624999999999998</v>
      </c>
      <c r="I11" s="8">
        <f t="shared" si="1"/>
        <v>0</v>
      </c>
      <c r="J11" s="9">
        <f t="shared" si="2"/>
        <v>38.887500000000003</v>
      </c>
      <c r="K11" s="9">
        <f t="shared" si="3"/>
        <v>8.1663750000000004</v>
      </c>
      <c r="L11" s="3">
        <f t="shared" si="4"/>
        <v>235.26937500000003</v>
      </c>
    </row>
    <row r="12" spans="1:12" x14ac:dyDescent="0.25">
      <c r="A12" s="8">
        <v>178</v>
      </c>
      <c r="B12" s="8" t="s">
        <v>21</v>
      </c>
      <c r="C12" s="8" t="s">
        <v>28</v>
      </c>
      <c r="D12" s="5">
        <v>43135</v>
      </c>
      <c r="E12" s="6">
        <f ca="1">DATEDIF(D12, B2, "d")</f>
        <v>2203</v>
      </c>
      <c r="F12" s="7">
        <v>10</v>
      </c>
      <c r="G12" s="8">
        <v>15.25</v>
      </c>
      <c r="H12" s="10">
        <f t="shared" si="0"/>
        <v>2.2875000000000001</v>
      </c>
      <c r="I12" s="8">
        <f t="shared" si="1"/>
        <v>0</v>
      </c>
      <c r="J12" s="9">
        <f t="shared" si="2"/>
        <v>12.9625</v>
      </c>
      <c r="K12" s="9">
        <f t="shared" si="3"/>
        <v>2.7221250000000001</v>
      </c>
      <c r="L12" s="3">
        <f t="shared" si="4"/>
        <v>156.84625</v>
      </c>
    </row>
    <row r="13" spans="1:12" x14ac:dyDescent="0.25">
      <c r="A13" s="8">
        <v>180</v>
      </c>
      <c r="B13" s="8" t="s">
        <v>17</v>
      </c>
      <c r="C13" s="8" t="s">
        <v>29</v>
      </c>
      <c r="D13" s="5">
        <v>43129</v>
      </c>
      <c r="E13" s="6">
        <f ca="1">DATEDIF(D13, B2, "d")</f>
        <v>2209</v>
      </c>
      <c r="F13" s="7">
        <v>15</v>
      </c>
      <c r="G13" s="8">
        <v>32.5</v>
      </c>
      <c r="H13" s="10">
        <f t="shared" si="0"/>
        <v>4.875</v>
      </c>
      <c r="I13" s="10">
        <f t="shared" si="1"/>
        <v>1.3</v>
      </c>
      <c r="J13" s="9">
        <f t="shared" si="2"/>
        <v>26.324999999999999</v>
      </c>
      <c r="K13" s="9">
        <f t="shared" si="3"/>
        <v>5.5282499999999999</v>
      </c>
      <c r="L13" s="3">
        <f t="shared" si="4"/>
        <v>477.79874999999998</v>
      </c>
    </row>
    <row r="14" spans="1:12" x14ac:dyDescent="0.25">
      <c r="A14" s="8">
        <v>195</v>
      </c>
      <c r="B14" s="8" t="s">
        <v>19</v>
      </c>
      <c r="C14" s="8" t="s">
        <v>30</v>
      </c>
      <c r="D14" s="5">
        <v>43169</v>
      </c>
      <c r="E14" s="6">
        <f ca="1">DATEDIF(D14, B2, "d")</f>
        <v>2169</v>
      </c>
      <c r="F14" s="7">
        <v>2</v>
      </c>
      <c r="G14" s="8">
        <v>78.5</v>
      </c>
      <c r="H14" s="10">
        <f t="shared" si="0"/>
        <v>11.775</v>
      </c>
      <c r="I14" s="8">
        <f t="shared" si="1"/>
        <v>0</v>
      </c>
      <c r="J14" s="9">
        <f t="shared" si="2"/>
        <v>66.724999999999994</v>
      </c>
      <c r="K14" s="9">
        <f t="shared" si="3"/>
        <v>14.012249999999998</v>
      </c>
      <c r="L14" s="3">
        <f t="shared" si="4"/>
        <v>161.47449999999998</v>
      </c>
    </row>
    <row r="15" spans="1:12" x14ac:dyDescent="0.25">
      <c r="J15" s="4">
        <f>SUM(J6:J14)</f>
        <v>386.46249999999998</v>
      </c>
      <c r="K15" s="4">
        <f>SUM(K6:K14)</f>
        <v>81.157124999999994</v>
      </c>
      <c r="L15" s="4">
        <f>SUM(L6:L14)</f>
        <v>2369.9271749999998</v>
      </c>
    </row>
  </sheetData>
  <mergeCells count="5">
    <mergeCell ref="G4:L4"/>
    <mergeCell ref="D4:D5"/>
    <mergeCell ref="E4:E5"/>
    <mergeCell ref="F4:F5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F14C-D0C6-4CAC-A7D7-72821DDECE76}">
  <dimension ref="A1"/>
  <sheetViews>
    <sheetView topLeftCell="A16"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CHANIVET DAN ELOY</dc:creator>
  <cp:lastModifiedBy>CHANIVET DAN ELOY</cp:lastModifiedBy>
  <dcterms:created xsi:type="dcterms:W3CDTF">2024-02-14T22:48:12Z</dcterms:created>
  <dcterms:modified xsi:type="dcterms:W3CDTF">2024-02-16T16:24:57Z</dcterms:modified>
</cp:coreProperties>
</file>