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krempl/Documents/TRI ORR/Data/DFT/"/>
    </mc:Choice>
  </mc:AlternateContent>
  <xr:revisionPtr revIDLastSave="0" documentId="13_ncr:1_{0F8E1FE9-261D-024C-B359-B3F7A8B726C5}" xr6:coauthVersionLast="40" xr6:coauthVersionMax="40" xr10:uidLastSave="{00000000-0000-0000-0000-000000000000}"/>
  <bookViews>
    <workbookView xWindow="0" yWindow="0" windowWidth="28800" windowHeight="18000" activeTab="1" xr2:uid="{4048BA77-A555-4A4B-8B58-A70623B0558E}"/>
  </bookViews>
  <sheets>
    <sheet name="Lattice matching" sheetId="1" r:id="rId1"/>
    <sheet name="kpts" sheetId="2" r:id="rId2"/>
    <sheet name="vacuum" sheetId="4" r:id="rId3"/>
    <sheet name="layers" sheetId="5" r:id="rId4"/>
    <sheet name="pwcutoff 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" i="2" l="1"/>
  <c r="O39" i="2"/>
  <c r="O27" i="2"/>
  <c r="P27" i="2"/>
  <c r="O31" i="2"/>
  <c r="P31" i="2"/>
  <c r="O35" i="2"/>
  <c r="P35" i="2"/>
  <c r="O64" i="2"/>
  <c r="P64" i="2"/>
  <c r="O6" i="5"/>
  <c r="N6" i="5"/>
  <c r="P20" i="2"/>
  <c r="O20" i="2"/>
  <c r="O7" i="4"/>
  <c r="N7" i="4"/>
  <c r="P13" i="2"/>
  <c r="P17" i="2"/>
  <c r="P24" i="2"/>
  <c r="P5" i="2"/>
  <c r="P9" i="2"/>
  <c r="O17" i="2"/>
  <c r="O24" i="2"/>
  <c r="O13" i="2"/>
  <c r="O9" i="2"/>
  <c r="O5" i="2"/>
</calcChain>
</file>

<file path=xl/sharedStrings.xml><?xml version="1.0" encoding="utf-8"?>
<sst xmlns="http://schemas.openxmlformats.org/spreadsheetml/2006/main" count="113" uniqueCount="43">
  <si>
    <t>001</t>
  </si>
  <si>
    <t>Surface</t>
  </si>
  <si>
    <t>max_mismatch</t>
  </si>
  <si>
    <t>max_angle_dif</t>
  </si>
  <si>
    <t>r1r2tol</t>
  </si>
  <si>
    <t>area</t>
  </si>
  <si>
    <t>len(u)</t>
  </si>
  <si>
    <t>len(v)</t>
  </si>
  <si>
    <t>u_mismatch</t>
  </si>
  <si>
    <t>v_mismatch</t>
  </si>
  <si>
    <t>angle_dif</t>
  </si>
  <si>
    <t>comment</t>
  </si>
  <si>
    <t>Co hcp</t>
  </si>
  <si>
    <t>Ni fcc</t>
  </si>
  <si>
    <t>Rh fcc</t>
  </si>
  <si>
    <t>Ru hcp</t>
  </si>
  <si>
    <t>Mo bcc</t>
  </si>
  <si>
    <t>W bcc</t>
  </si>
  <si>
    <t>Co_hcp0001</t>
  </si>
  <si>
    <t>bare</t>
  </si>
  <si>
    <t>oh</t>
  </si>
  <si>
    <t xml:space="preserve">bare </t>
  </si>
  <si>
    <t>Co_hcp21-30</t>
  </si>
  <si>
    <t>r</t>
  </si>
  <si>
    <t>scf conv</t>
  </si>
  <si>
    <t>fmax</t>
  </si>
  <si>
    <t>pw</t>
  </si>
  <si>
    <t>elec.e out</t>
  </si>
  <si>
    <t>bader failed</t>
  </si>
  <si>
    <t>bader per C</t>
  </si>
  <si>
    <t>*OH</t>
  </si>
  <si>
    <t>bader C ontop</t>
  </si>
  <si>
    <t>bader C trifold</t>
  </si>
  <si>
    <t>fin</t>
  </si>
  <si>
    <t xml:space="preserve">run </t>
  </si>
  <si>
    <t>fin (fail)</t>
  </si>
  <si>
    <t>elec.e out dipole off</t>
  </si>
  <si>
    <t>elec.e out dipole on</t>
  </si>
  <si>
    <t>bulk bader weird</t>
  </si>
  <si>
    <t>check bulk magmoms</t>
  </si>
  <si>
    <t xml:space="preserve">vacuum </t>
  </si>
  <si>
    <t>kpts</t>
  </si>
  <si>
    <t>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</si>
</sst>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 applyAlignment="1">
      <alignment horizontal="right"/>
    </xf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21" fontId="0" fillId="0" borderId="0" xfId="0" applyNumberForma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3174-99F6-A54F-9056-59F666BF7275}">
  <dimension ref="B2:L47"/>
  <sheetViews>
    <sheetView zoomScale="75" workbookViewId="0">
      <selection activeCell="A44" sqref="A44"/>
    </sheetView>
  </sheetViews>
  <sheetFormatPr baseColWidth="10" defaultRowHeight="16" x14ac:dyDescent="0.2"/>
  <cols>
    <col min="3" max="3" width="21.6640625" customWidth="1"/>
    <col min="4" max="4" width="15" customWidth="1"/>
    <col min="6" max="6" width="16" customWidth="1"/>
    <col min="7" max="7" width="15" customWidth="1"/>
    <col min="8" max="8" width="16.1640625" customWidth="1"/>
    <col min="9" max="9" width="21.33203125" customWidth="1"/>
    <col min="10" max="10" width="17.6640625" customWidth="1"/>
    <col min="11" max="11" width="12.6640625" bestFit="1" customWidth="1"/>
    <col min="12" max="12" width="19" customWidth="1"/>
  </cols>
  <sheetData>
    <row r="2" spans="2:12" x14ac:dyDescent="0.2"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7</v>
      </c>
      <c r="H2" t="s">
        <v>5</v>
      </c>
      <c r="I2" t="s">
        <v>8</v>
      </c>
      <c r="J2" t="s">
        <v>9</v>
      </c>
      <c r="K2" t="s">
        <v>10</v>
      </c>
      <c r="L2" t="s">
        <v>11</v>
      </c>
    </row>
    <row r="4" spans="2:12" x14ac:dyDescent="0.2">
      <c r="B4" t="s">
        <v>12</v>
      </c>
    </row>
    <row r="5" spans="2:12" x14ac:dyDescent="0.2">
      <c r="B5" s="1" t="s">
        <v>0</v>
      </c>
      <c r="C5">
        <v>0.02</v>
      </c>
      <c r="D5">
        <v>0.5</v>
      </c>
      <c r="E5">
        <v>0.01</v>
      </c>
      <c r="F5" s="2">
        <v>2.4901187</v>
      </c>
      <c r="G5" s="2">
        <v>2.4901187</v>
      </c>
      <c r="H5" s="2">
        <v>5.2660084653072703</v>
      </c>
      <c r="I5" s="3">
        <v>-8.9264542162520392E-3</v>
      </c>
      <c r="J5" s="3">
        <v>-8.9264542162524798E-3</v>
      </c>
      <c r="K5" s="4">
        <v>59.999999999999901</v>
      </c>
    </row>
    <row r="6" spans="2:12" x14ac:dyDescent="0.2">
      <c r="B6">
        <v>100</v>
      </c>
      <c r="C6">
        <v>0.02</v>
      </c>
      <c r="D6">
        <v>0.5</v>
      </c>
      <c r="E6">
        <v>0.01</v>
      </c>
      <c r="F6" s="2">
        <v>6.4609920000000001</v>
      </c>
      <c r="G6" s="2">
        <v>19.255064099999998</v>
      </c>
      <c r="H6" s="2">
        <v>123.038432841599</v>
      </c>
      <c r="I6" s="3">
        <v>9.7765436880283794E-3</v>
      </c>
      <c r="J6" s="3">
        <v>1.6484513939999099E-2</v>
      </c>
      <c r="K6" s="4">
        <v>0.29264690570200003</v>
      </c>
    </row>
    <row r="7" spans="2:12" x14ac:dyDescent="0.2">
      <c r="B7">
        <v>101</v>
      </c>
      <c r="C7">
        <v>0.02</v>
      </c>
      <c r="D7">
        <v>0.5</v>
      </c>
      <c r="E7">
        <v>0.01</v>
      </c>
      <c r="F7" s="2">
        <v>2.4901187</v>
      </c>
      <c r="G7" s="2">
        <v>23.284424699999999</v>
      </c>
      <c r="H7" s="2">
        <v>57.8514608956351</v>
      </c>
      <c r="I7" s="3">
        <v>-8.9264542162524798E-3</v>
      </c>
      <c r="J7" s="3">
        <v>1.02541519206751E-2</v>
      </c>
      <c r="K7" s="4">
        <v>5.8201933957306502E-2</v>
      </c>
    </row>
    <row r="8" spans="2:12" x14ac:dyDescent="0.2">
      <c r="B8">
        <v>110</v>
      </c>
      <c r="C8">
        <v>0.02</v>
      </c>
      <c r="D8">
        <v>0.5</v>
      </c>
      <c r="E8">
        <v>0.01</v>
      </c>
      <c r="F8" s="2">
        <v>4.3095299999999996</v>
      </c>
      <c r="G8">
        <v>12.3626</v>
      </c>
      <c r="H8" s="2">
        <v>52.660084653072602</v>
      </c>
      <c r="I8" s="3">
        <v>-8.9264542162528198E-3</v>
      </c>
      <c r="J8" s="3">
        <v>-2.6806572059039301E-3</v>
      </c>
      <c r="K8" s="4">
        <v>1.4210854715202001E-14</v>
      </c>
    </row>
    <row r="9" spans="2:12" x14ac:dyDescent="0.2">
      <c r="B9">
        <v>210</v>
      </c>
      <c r="C9">
        <v>0.02</v>
      </c>
      <c r="D9">
        <v>0.5</v>
      </c>
      <c r="E9">
        <v>0.01</v>
      </c>
      <c r="F9" s="2">
        <v>10.548054199999999</v>
      </c>
      <c r="G9" s="2">
        <v>21.096108399999999</v>
      </c>
      <c r="H9" s="2">
        <v>217.019396667997</v>
      </c>
      <c r="I9" s="3">
        <v>1.9013430954116999E-2</v>
      </c>
      <c r="J9" s="3">
        <v>-1.3011676374505799E-3</v>
      </c>
      <c r="K9" s="4">
        <v>0.36505132780217697</v>
      </c>
    </row>
    <row r="10" spans="2:12" x14ac:dyDescent="0.2">
      <c r="B10" t="s">
        <v>13</v>
      </c>
      <c r="F10" s="2"/>
      <c r="G10" s="2"/>
      <c r="H10" s="2"/>
      <c r="I10" s="2"/>
      <c r="J10" s="2"/>
      <c r="K10" s="2"/>
    </row>
    <row r="11" spans="2:12" x14ac:dyDescent="0.2">
      <c r="B11">
        <v>100</v>
      </c>
      <c r="C11">
        <v>0.02</v>
      </c>
      <c r="D11">
        <v>0.5</v>
      </c>
      <c r="E11">
        <v>0.01</v>
      </c>
      <c r="F11" s="2">
        <v>4.98942</v>
      </c>
      <c r="G11" s="2">
        <v>29.936520000000002</v>
      </c>
      <c r="H11" s="2">
        <v>147.44823702860299</v>
      </c>
      <c r="I11" s="3">
        <v>-1.1548436491616699E-2</v>
      </c>
      <c r="J11" s="3">
        <v>-1.3051415231738401E-3</v>
      </c>
      <c r="K11" s="2">
        <v>0</v>
      </c>
    </row>
    <row r="12" spans="2:12" x14ac:dyDescent="0.2">
      <c r="B12">
        <v>110</v>
      </c>
      <c r="C12">
        <v>0.02</v>
      </c>
      <c r="D12">
        <v>0.5</v>
      </c>
      <c r="E12">
        <v>0.01</v>
      </c>
      <c r="F12" s="2">
        <v>8.6419288999999999</v>
      </c>
      <c r="G12" s="2">
        <v>12.2215331</v>
      </c>
      <c r="H12" s="2">
        <v>105.320169306145</v>
      </c>
      <c r="I12" s="3">
        <v>-1.15484364916169E-2</v>
      </c>
      <c r="J12" s="3">
        <v>8.8341525215758204E-3</v>
      </c>
      <c r="K12" s="2">
        <v>2.8421709430404001E-14</v>
      </c>
    </row>
    <row r="13" spans="2:12" x14ac:dyDescent="0.2">
      <c r="B13">
        <v>111</v>
      </c>
      <c r="C13">
        <v>0.02</v>
      </c>
      <c r="D13">
        <v>0.5</v>
      </c>
      <c r="E13">
        <v>0.01</v>
      </c>
      <c r="F13" s="2">
        <v>4.98942</v>
      </c>
      <c r="G13" s="2">
        <v>4.98942</v>
      </c>
      <c r="H13" s="2">
        <v>21.064033861228999</v>
      </c>
      <c r="I13" s="3">
        <v>-1.15484364916162E-2</v>
      </c>
      <c r="J13" s="3">
        <v>-1.1548436491616401E-2</v>
      </c>
      <c r="K13" s="2">
        <v>0</v>
      </c>
    </row>
    <row r="14" spans="2:12" x14ac:dyDescent="0.2">
      <c r="B14">
        <v>221</v>
      </c>
      <c r="C14">
        <v>0.02</v>
      </c>
      <c r="D14">
        <v>0.5</v>
      </c>
      <c r="E14">
        <v>0.01</v>
      </c>
      <c r="F14" s="2">
        <v>4.98942</v>
      </c>
      <c r="G14" s="2">
        <v>29.936520000000002</v>
      </c>
      <c r="H14" s="2">
        <v>147.44823702860299</v>
      </c>
      <c r="I14" s="3">
        <v>-1.15484364916169E-2</v>
      </c>
      <c r="J14" s="3">
        <v>-1.30514152317395E-3</v>
      </c>
      <c r="K14" s="2">
        <v>1.4210854715202001E-14</v>
      </c>
    </row>
    <row r="15" spans="2:12" x14ac:dyDescent="0.2">
      <c r="B15">
        <v>322</v>
      </c>
      <c r="C15">
        <v>0.02</v>
      </c>
      <c r="D15">
        <v>0.5</v>
      </c>
      <c r="E15">
        <v>0.01</v>
      </c>
      <c r="F15" s="2">
        <v>4.98942</v>
      </c>
      <c r="G15" s="2">
        <v>51.490234200000003</v>
      </c>
      <c r="H15" s="2">
        <v>252.76840633474899</v>
      </c>
      <c r="I15" s="3">
        <v>-1.15484364916162E-2</v>
      </c>
      <c r="J15" s="3">
        <v>-3.4604455068828399E-3</v>
      </c>
      <c r="K15" s="2">
        <v>2.25564187795868E-2</v>
      </c>
    </row>
    <row r="16" spans="2:12" x14ac:dyDescent="0.2">
      <c r="B16">
        <v>332</v>
      </c>
      <c r="C16">
        <v>0.02</v>
      </c>
      <c r="D16">
        <v>0.5</v>
      </c>
      <c r="E16">
        <v>0.01</v>
      </c>
      <c r="F16" s="2">
        <v>4.98942</v>
      </c>
      <c r="G16" s="2">
        <v>46.804908400000002</v>
      </c>
      <c r="H16" s="2">
        <v>231.70437247351899</v>
      </c>
      <c r="I16" s="3">
        <v>-1.15484364916176E-2</v>
      </c>
      <c r="J16" s="3">
        <v>3.7773078830720601E-3</v>
      </c>
      <c r="K16" s="2">
        <v>4.2632564145605999E-14</v>
      </c>
    </row>
    <row r="17" spans="2:11" x14ac:dyDescent="0.2">
      <c r="B17" t="s">
        <v>14</v>
      </c>
      <c r="F17" s="2"/>
      <c r="G17" s="2"/>
      <c r="H17" s="2"/>
      <c r="I17" s="3"/>
      <c r="J17" s="3"/>
      <c r="K17" s="2"/>
    </row>
    <row r="18" spans="2:11" x14ac:dyDescent="0.2">
      <c r="B18">
        <v>100</v>
      </c>
      <c r="C18">
        <v>0.02</v>
      </c>
      <c r="D18">
        <v>0.5</v>
      </c>
      <c r="E18">
        <v>0.01</v>
      </c>
      <c r="F18" s="2">
        <v>8.6347573000000004</v>
      </c>
      <c r="G18" s="2">
        <v>17.2695145</v>
      </c>
      <c r="H18" s="2">
        <v>147.44823702860299</v>
      </c>
      <c r="I18" s="3">
        <v>-1.0727469153108699E-2</v>
      </c>
      <c r="J18" s="3">
        <v>-4.7566652387964699E-4</v>
      </c>
      <c r="K18" s="2">
        <v>2.8421709430404001E-14</v>
      </c>
    </row>
    <row r="19" spans="2:11" x14ac:dyDescent="0.2">
      <c r="B19">
        <v>110</v>
      </c>
      <c r="C19">
        <v>0.02</v>
      </c>
      <c r="D19">
        <v>0.5</v>
      </c>
      <c r="E19">
        <v>0.01</v>
      </c>
      <c r="F19" s="2">
        <v>18.112400000000001</v>
      </c>
      <c r="G19" s="2">
        <v>19.3079</v>
      </c>
      <c r="H19" s="2">
        <v>315.96050791843601</v>
      </c>
      <c r="I19" s="3">
        <v>-1.82505633592384E-2</v>
      </c>
      <c r="J19" s="3">
        <v>1.3702691770434299E-2</v>
      </c>
      <c r="K19" s="2">
        <v>0.44812092353400601</v>
      </c>
    </row>
    <row r="20" spans="2:11" x14ac:dyDescent="0.2">
      <c r="B20">
        <v>111</v>
      </c>
      <c r="C20">
        <v>0.02</v>
      </c>
      <c r="D20">
        <v>0.5</v>
      </c>
      <c r="E20">
        <v>0.01</v>
      </c>
      <c r="F20" s="2">
        <v>10.9222</v>
      </c>
      <c r="G20" s="2">
        <v>10.9222</v>
      </c>
      <c r="H20" s="2">
        <v>100.05416084083799</v>
      </c>
      <c r="I20" s="3">
        <v>-1.5893418461761701E-2</v>
      </c>
      <c r="J20" s="3">
        <v>-1.5893418461761899E-2</v>
      </c>
      <c r="K20" s="2">
        <v>2.1316282072802999E-14</v>
      </c>
    </row>
    <row r="21" spans="2:11" x14ac:dyDescent="0.2">
      <c r="B21">
        <v>221</v>
      </c>
      <c r="C21">
        <v>0.02</v>
      </c>
      <c r="D21">
        <v>0.5</v>
      </c>
      <c r="E21">
        <v>0.01</v>
      </c>
      <c r="F21" s="2">
        <v>10.9222</v>
      </c>
      <c r="G21" s="2">
        <v>24.726099999999999</v>
      </c>
      <c r="H21" s="2">
        <v>263.30042326536301</v>
      </c>
      <c r="I21" s="3">
        <v>-1.5893418461761899E-2</v>
      </c>
      <c r="J21" s="3">
        <v>-2.717034487689E-3</v>
      </c>
      <c r="K21" s="2">
        <v>0.24658380771960201</v>
      </c>
    </row>
    <row r="22" spans="2:11" x14ac:dyDescent="0.2">
      <c r="B22">
        <v>322</v>
      </c>
      <c r="C22">
        <v>0.02</v>
      </c>
      <c r="D22">
        <v>0.5</v>
      </c>
      <c r="E22">
        <v>0.01</v>
      </c>
      <c r="F22" s="2">
        <v>10.9222</v>
      </c>
      <c r="G22" s="2">
        <v>33.885199999999998</v>
      </c>
      <c r="H22" s="2">
        <v>363.35458410619998</v>
      </c>
      <c r="I22" s="3">
        <v>-1.5893418461762399E-2</v>
      </c>
      <c r="J22" s="3">
        <v>4.5110635345490998E-4</v>
      </c>
      <c r="K22" s="2">
        <v>0.31541783033580301</v>
      </c>
    </row>
    <row r="23" spans="2:11" x14ac:dyDescent="0.2">
      <c r="B23">
        <v>332</v>
      </c>
      <c r="C23">
        <v>0.02</v>
      </c>
      <c r="D23">
        <v>0.5</v>
      </c>
      <c r="E23">
        <v>0.01</v>
      </c>
      <c r="F23" s="2">
        <v>13.923126999999999</v>
      </c>
      <c r="G23" s="2">
        <v>20.795248999999998</v>
      </c>
      <c r="H23" s="2">
        <v>279.09844866128299</v>
      </c>
      <c r="I23" s="3">
        <v>-1.39033121187045E-2</v>
      </c>
      <c r="J23" s="3">
        <v>1.31476943613164E-2</v>
      </c>
      <c r="K23" s="2">
        <v>0.31164939805302</v>
      </c>
    </row>
    <row r="24" spans="2:11" x14ac:dyDescent="0.2">
      <c r="B24" t="s">
        <v>15</v>
      </c>
      <c r="F24" s="2"/>
      <c r="G24" s="2"/>
      <c r="H24" s="2"/>
      <c r="I24" s="3"/>
      <c r="J24" s="3"/>
      <c r="K24" s="2"/>
    </row>
    <row r="25" spans="2:11" x14ac:dyDescent="0.2">
      <c r="B25" s="1" t="s">
        <v>0</v>
      </c>
      <c r="C25">
        <v>0.02</v>
      </c>
      <c r="D25">
        <v>0.5</v>
      </c>
      <c r="E25">
        <v>0.01</v>
      </c>
      <c r="F25" s="2">
        <v>9.8725400000000008</v>
      </c>
      <c r="G25" s="2">
        <v>9.8725400000000008</v>
      </c>
      <c r="H25" s="2">
        <v>84.256135444916296</v>
      </c>
      <c r="I25" s="3">
        <v>-9.0556479974235305E-4</v>
      </c>
      <c r="J25" s="3">
        <v>-9.0556479974246396E-4</v>
      </c>
      <c r="K25" s="2">
        <v>59.999999999999901</v>
      </c>
    </row>
    <row r="26" spans="2:11" x14ac:dyDescent="0.2">
      <c r="B26">
        <v>100</v>
      </c>
      <c r="C26">
        <v>0.02</v>
      </c>
      <c r="D26">
        <v>0.5</v>
      </c>
      <c r="E26">
        <v>0.01</v>
      </c>
      <c r="F26" s="2">
        <v>4.28064</v>
      </c>
      <c r="G26" s="2">
        <v>21.905200000000001</v>
      </c>
      <c r="H26" s="2">
        <v>93.768275327999902</v>
      </c>
      <c r="I26" s="3">
        <v>-2.23702848543783E-3</v>
      </c>
      <c r="J26" s="3">
        <v>1.3142998009604501E-2</v>
      </c>
      <c r="K26" s="2">
        <v>0</v>
      </c>
    </row>
    <row r="27" spans="2:11" x14ac:dyDescent="0.2">
      <c r="B27">
        <v>101</v>
      </c>
      <c r="C27">
        <v>0.02</v>
      </c>
      <c r="D27">
        <v>0.5</v>
      </c>
      <c r="E27">
        <v>0.01</v>
      </c>
      <c r="F27" s="2">
        <v>13.2578525</v>
      </c>
      <c r="G27" s="2">
        <v>16.1982085</v>
      </c>
      <c r="H27" s="2">
        <v>210.64033861229001</v>
      </c>
      <c r="I27" s="3">
        <v>-1.5804684474156699E-2</v>
      </c>
      <c r="J27" s="3">
        <v>-1.74222223144293E-3</v>
      </c>
      <c r="K27" s="2">
        <v>3.4038896278175898E-2</v>
      </c>
    </row>
    <row r="28" spans="2:11" x14ac:dyDescent="0.2">
      <c r="B28">
        <v>102</v>
      </c>
      <c r="C28">
        <v>0.02</v>
      </c>
      <c r="D28">
        <v>0.5</v>
      </c>
      <c r="E28">
        <v>0.01</v>
      </c>
      <c r="F28" s="2">
        <v>10.9526</v>
      </c>
      <c r="G28" s="2">
        <v>13.067615</v>
      </c>
      <c r="H28" s="2">
        <v>136.916220097989</v>
      </c>
      <c r="I28" s="3">
        <v>-1.8624901404510601E-2</v>
      </c>
      <c r="J28" s="3">
        <v>-1.47684445291496E-3</v>
      </c>
      <c r="K28" s="2">
        <v>0.42460410656207098</v>
      </c>
    </row>
    <row r="29" spans="2:11" x14ac:dyDescent="0.2">
      <c r="B29">
        <v>212</v>
      </c>
      <c r="C29">
        <v>0.02</v>
      </c>
      <c r="D29">
        <v>0.5</v>
      </c>
      <c r="E29">
        <v>0.01</v>
      </c>
      <c r="F29" s="2">
        <v>13.257849999999999</v>
      </c>
      <c r="G29" s="2">
        <v>18.591999999999999</v>
      </c>
      <c r="H29" s="2">
        <v>231.70437247351899</v>
      </c>
      <c r="I29" s="3">
        <v>-1.5804684474156099E-2</v>
      </c>
      <c r="J29" s="3">
        <v>1.3493320800772499E-3</v>
      </c>
      <c r="K29" s="2">
        <v>0.18129308995007401</v>
      </c>
    </row>
    <row r="30" spans="2:11" x14ac:dyDescent="0.2">
      <c r="B30" t="s">
        <v>16</v>
      </c>
      <c r="F30" s="2"/>
      <c r="G30" s="2"/>
      <c r="H30" s="2"/>
      <c r="I30" s="3"/>
      <c r="J30" s="3"/>
      <c r="K30" s="2"/>
    </row>
    <row r="31" spans="2:11" x14ac:dyDescent="0.2">
      <c r="B31">
        <v>100</v>
      </c>
      <c r="C31">
        <v>0.02</v>
      </c>
      <c r="D31">
        <v>0.5</v>
      </c>
      <c r="E31">
        <v>0.01</v>
      </c>
      <c r="F31" s="2">
        <v>12.644</v>
      </c>
      <c r="G31" s="2">
        <v>17.022600000000001</v>
      </c>
      <c r="H31" s="2">
        <v>199.84150831259601</v>
      </c>
      <c r="I31" s="3">
        <v>1.3373398643921E-2</v>
      </c>
      <c r="J31" s="3">
        <v>1.40203016135043E-2</v>
      </c>
      <c r="K31" s="2">
        <v>1.462018809E-2</v>
      </c>
    </row>
    <row r="32" spans="2:11" x14ac:dyDescent="0.2">
      <c r="B32">
        <v>110</v>
      </c>
      <c r="C32">
        <v>0.02</v>
      </c>
      <c r="D32">
        <v>0.5</v>
      </c>
      <c r="E32">
        <v>0.01</v>
      </c>
      <c r="F32" s="2">
        <v>13.033200000000001</v>
      </c>
      <c r="G32" s="2">
        <v>16.4251</v>
      </c>
      <c r="H32" s="2">
        <v>205.374330146983</v>
      </c>
      <c r="I32" s="3">
        <v>-1.6883397458812399E-2</v>
      </c>
      <c r="J32" s="3">
        <v>-1.55357387006681E-2</v>
      </c>
      <c r="K32" s="2">
        <v>0.46037750655330001</v>
      </c>
    </row>
    <row r="33" spans="2:11" x14ac:dyDescent="0.2">
      <c r="B33">
        <v>111</v>
      </c>
      <c r="C33">
        <v>0.02</v>
      </c>
      <c r="D33">
        <v>0.5</v>
      </c>
      <c r="E33">
        <v>0.01</v>
      </c>
      <c r="F33" s="2">
        <v>8.9407200000000007</v>
      </c>
      <c r="G33" s="2">
        <v>8.9407200000000007</v>
      </c>
      <c r="H33" s="2">
        <v>68.458110048994499</v>
      </c>
      <c r="I33" s="3">
        <v>-5.5698305421072397E-3</v>
      </c>
      <c r="J33" s="3">
        <v>-5.5698305421072397E-3</v>
      </c>
      <c r="K33" s="2">
        <v>0</v>
      </c>
    </row>
    <row r="34" spans="2:11" x14ac:dyDescent="0.2">
      <c r="B34">
        <v>320</v>
      </c>
      <c r="C34">
        <v>0.02</v>
      </c>
      <c r="D34">
        <v>0.5</v>
      </c>
      <c r="E34">
        <v>0.01</v>
      </c>
      <c r="F34" s="2">
        <v>14.826000000000001</v>
      </c>
      <c r="G34" s="2">
        <v>19.485800000000001</v>
      </c>
      <c r="H34" s="2">
        <v>284.36445712659201</v>
      </c>
      <c r="I34" s="3">
        <v>-2.0988595370090499E-3</v>
      </c>
      <c r="J34" s="3">
        <v>-1.1627329561456999E-2</v>
      </c>
      <c r="K34" s="2">
        <v>0.295902728782934</v>
      </c>
    </row>
    <row r="35" spans="2:11" x14ac:dyDescent="0.2">
      <c r="B35">
        <v>321</v>
      </c>
      <c r="C35">
        <v>0.02</v>
      </c>
      <c r="D35">
        <v>0.5</v>
      </c>
      <c r="E35">
        <v>0.01</v>
      </c>
      <c r="F35" s="2">
        <v>13.77858</v>
      </c>
      <c r="G35" s="2">
        <v>19.485800000000001</v>
      </c>
      <c r="H35" s="2">
        <v>258.03441480005603</v>
      </c>
      <c r="I35" s="3">
        <v>-3.5588473568554102E-3</v>
      </c>
      <c r="J35" s="3">
        <v>-1.16273295614571E-2</v>
      </c>
      <c r="K35" s="2">
        <v>0.28397659492400001</v>
      </c>
    </row>
    <row r="36" spans="2:11" x14ac:dyDescent="0.2">
      <c r="B36">
        <v>331</v>
      </c>
      <c r="C36">
        <v>0.02</v>
      </c>
      <c r="D36">
        <v>0.5</v>
      </c>
      <c r="E36">
        <v>0.01</v>
      </c>
      <c r="F36" s="2">
        <v>9.9960000000000004</v>
      </c>
      <c r="G36" s="2">
        <v>22.35181</v>
      </c>
      <c r="H36" s="2">
        <v>210.64033861229001</v>
      </c>
      <c r="I36" s="3">
        <v>-1.3248942910312001E-2</v>
      </c>
      <c r="J36" s="3">
        <v>-1.9435530901065302E-2</v>
      </c>
      <c r="K36" s="2">
        <v>8.2945561239171101E-2</v>
      </c>
    </row>
    <row r="37" spans="2:11" x14ac:dyDescent="0.2">
      <c r="B37">
        <v>332</v>
      </c>
      <c r="C37">
        <v>0.02</v>
      </c>
      <c r="D37">
        <v>0.5</v>
      </c>
      <c r="E37">
        <v>0.01</v>
      </c>
      <c r="F37" s="2">
        <v>17.021999999999998</v>
      </c>
      <c r="G37" s="2">
        <v>17.021999999999998</v>
      </c>
      <c r="H37" s="2">
        <v>281.201928016887</v>
      </c>
      <c r="I37" s="3">
        <v>1.4020301613502499E-2</v>
      </c>
      <c r="J37" s="3">
        <v>1.4020301613501601E-2</v>
      </c>
      <c r="K37" s="2">
        <v>0.39438407812769999</v>
      </c>
    </row>
    <row r="38" spans="2:11" x14ac:dyDescent="0.2">
      <c r="B38" t="s">
        <v>17</v>
      </c>
      <c r="F38" s="2"/>
      <c r="G38" s="2"/>
      <c r="H38" s="2"/>
      <c r="I38" s="3"/>
      <c r="J38" s="3"/>
      <c r="K38" s="2"/>
    </row>
    <row r="39" spans="2:11" x14ac:dyDescent="0.2">
      <c r="B39">
        <v>100</v>
      </c>
      <c r="C39">
        <v>0.02</v>
      </c>
      <c r="D39">
        <v>0.5</v>
      </c>
      <c r="E39">
        <v>0.01</v>
      </c>
      <c r="F39" s="2">
        <v>9.0009999999999994</v>
      </c>
      <c r="G39" s="2">
        <v>15.913</v>
      </c>
      <c r="H39" s="2">
        <v>141.807776767836</v>
      </c>
      <c r="I39" s="3">
        <v>-1.23202789700529E-2</v>
      </c>
      <c r="J39" s="3">
        <v>1.61403046351795E-2</v>
      </c>
      <c r="K39" s="2">
        <v>0.38292192885509702</v>
      </c>
    </row>
    <row r="40" spans="2:11" x14ac:dyDescent="0.2">
      <c r="B40">
        <v>110</v>
      </c>
      <c r="C40">
        <v>0.02</v>
      </c>
      <c r="D40">
        <v>0.5</v>
      </c>
      <c r="E40">
        <v>0.01</v>
      </c>
      <c r="F40" s="2">
        <v>12.73</v>
      </c>
      <c r="G40" s="2">
        <v>14.927852</v>
      </c>
      <c r="H40" s="2">
        <v>171.89698384718599</v>
      </c>
      <c r="I40" s="3">
        <v>6.4943586912951101E-3</v>
      </c>
      <c r="J40" s="3">
        <v>4.7984950457298199E-3</v>
      </c>
      <c r="K40" s="2">
        <v>4.5594225372795401E-2</v>
      </c>
    </row>
    <row r="41" spans="2:11" x14ac:dyDescent="0.2">
      <c r="B41">
        <v>111</v>
      </c>
      <c r="C41">
        <v>0.02</v>
      </c>
      <c r="D41">
        <v>0.5</v>
      </c>
      <c r="E41">
        <v>0.01</v>
      </c>
      <c r="F41" s="2">
        <v>9.0018340000000006</v>
      </c>
      <c r="G41" s="2">
        <v>9.0018340000000006</v>
      </c>
      <c r="H41" s="2">
        <v>68.458110048994499</v>
      </c>
      <c r="I41" s="3">
        <v>-1.23202789700535E-2</v>
      </c>
      <c r="J41" s="3">
        <v>-1.23202789700533E-2</v>
      </c>
      <c r="K41" s="2">
        <v>59.999999999999901</v>
      </c>
    </row>
    <row r="42" spans="2:11" x14ac:dyDescent="0.2">
      <c r="B42">
        <v>211</v>
      </c>
      <c r="C42">
        <v>0.02</v>
      </c>
      <c r="D42">
        <v>0.5</v>
      </c>
      <c r="E42">
        <v>0.01</v>
      </c>
      <c r="F42" s="2">
        <v>17.138000000000002</v>
      </c>
      <c r="G42" s="2">
        <v>18.828600000000002</v>
      </c>
      <c r="H42" s="2">
        <v>321.22651638374299</v>
      </c>
      <c r="I42" s="3">
        <v>7.1368703167005096E-3</v>
      </c>
      <c r="J42" s="3">
        <v>-1.12355123377465E-2</v>
      </c>
      <c r="K42" s="2">
        <v>0.172274026209251</v>
      </c>
    </row>
    <row r="43" spans="2:11" x14ac:dyDescent="0.2">
      <c r="B43">
        <v>321</v>
      </c>
      <c r="C43">
        <v>0.02</v>
      </c>
      <c r="D43">
        <v>0.5</v>
      </c>
      <c r="E43">
        <v>0.01</v>
      </c>
      <c r="F43" s="2">
        <v>13.872</v>
      </c>
      <c r="G43" s="2">
        <v>19.619</v>
      </c>
      <c r="H43" s="2">
        <v>258.03441480005603</v>
      </c>
      <c r="I43" s="3">
        <v>-1.0322946857242599E-2</v>
      </c>
      <c r="J43" s="3">
        <v>-1.8336658123988499E-2</v>
      </c>
      <c r="K43" s="2">
        <v>0.283976594924226</v>
      </c>
    </row>
    <row r="44" spans="2:11" x14ac:dyDescent="0.2">
      <c r="B44">
        <v>331</v>
      </c>
      <c r="C44">
        <v>0.02</v>
      </c>
      <c r="D44">
        <v>0.5</v>
      </c>
      <c r="E44">
        <v>0.01</v>
      </c>
      <c r="F44" s="2">
        <v>9.00183</v>
      </c>
      <c r="G44" s="2">
        <v>39.238079999999997</v>
      </c>
      <c r="H44" s="2">
        <v>352.82256717558499</v>
      </c>
      <c r="I44" s="3">
        <v>-1.2320278970055901E-2</v>
      </c>
      <c r="J44" s="3">
        <v>1.1387408234965601E-2</v>
      </c>
      <c r="K44" s="2">
        <v>0.49371514890667301</v>
      </c>
    </row>
    <row r="45" spans="2:11" x14ac:dyDescent="0.2">
      <c r="B45">
        <v>332</v>
      </c>
      <c r="C45">
        <v>0.02</v>
      </c>
      <c r="D45">
        <v>0.5</v>
      </c>
      <c r="E45">
        <v>0.01</v>
      </c>
      <c r="F45" s="2">
        <v>17.1389</v>
      </c>
      <c r="G45" s="2">
        <v>17.1389</v>
      </c>
      <c r="H45" s="2">
        <v>285.05889900745001</v>
      </c>
      <c r="I45" s="3">
        <v>7.1368703166994002E-3</v>
      </c>
      <c r="J45" s="3">
        <v>7.1368703166980697E-3</v>
      </c>
      <c r="K45" s="2">
        <v>0.394384078127686</v>
      </c>
    </row>
    <row r="46" spans="2:11" x14ac:dyDescent="0.2">
      <c r="F46" s="2"/>
      <c r="G46" s="2"/>
      <c r="H46" s="2"/>
      <c r="I46" s="2"/>
      <c r="J46" s="2"/>
      <c r="K46" s="2"/>
    </row>
    <row r="47" spans="2:11" x14ac:dyDescent="0.2">
      <c r="F47" s="2"/>
      <c r="G47" s="2"/>
      <c r="H47" s="2"/>
      <c r="I47" s="2"/>
      <c r="J47" s="2"/>
      <c r="K47" s="2"/>
    </row>
  </sheetData>
  <conditionalFormatting sqref="H5:H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F605-3F2C-8949-A07B-2C4748B8A05E}">
  <dimension ref="B2:U92"/>
  <sheetViews>
    <sheetView tabSelected="1" workbookViewId="0">
      <selection activeCell="Q43" sqref="Q43"/>
    </sheetView>
  </sheetViews>
  <sheetFormatPr baseColWidth="10" defaultRowHeight="16" x14ac:dyDescent="0.2"/>
  <cols>
    <col min="2" max="2" width="17.83203125" customWidth="1"/>
    <col min="12" max="12" width="11.33203125" customWidth="1"/>
    <col min="13" max="13" width="14.5" customWidth="1"/>
    <col min="14" max="14" width="13.33203125" customWidth="1"/>
    <col min="20" max="20" width="30.83203125" customWidth="1"/>
  </cols>
  <sheetData>
    <row r="2" spans="2:21" x14ac:dyDescent="0.2">
      <c r="B2" t="s">
        <v>18</v>
      </c>
    </row>
    <row r="4" spans="2:21" x14ac:dyDescent="0.2">
      <c r="B4">
        <v>331</v>
      </c>
      <c r="D4" t="s">
        <v>34</v>
      </c>
      <c r="E4" t="s">
        <v>24</v>
      </c>
      <c r="F4" t="s">
        <v>25</v>
      </c>
      <c r="G4" t="s">
        <v>26</v>
      </c>
      <c r="H4" t="s">
        <v>40</v>
      </c>
      <c r="I4" t="s">
        <v>42</v>
      </c>
      <c r="K4" t="s">
        <v>37</v>
      </c>
      <c r="L4" t="s">
        <v>36</v>
      </c>
      <c r="M4" t="s">
        <v>31</v>
      </c>
      <c r="N4" t="s">
        <v>32</v>
      </c>
      <c r="O4" t="s">
        <v>29</v>
      </c>
      <c r="P4" t="s">
        <v>30</v>
      </c>
      <c r="Q4" t="s">
        <v>11</v>
      </c>
    </row>
    <row r="5" spans="2:21" x14ac:dyDescent="0.2">
      <c r="B5" t="s">
        <v>19</v>
      </c>
      <c r="C5" t="s">
        <v>33</v>
      </c>
      <c r="D5">
        <v>3</v>
      </c>
      <c r="E5" s="6">
        <v>1.9999999999999999E-7</v>
      </c>
      <c r="F5">
        <v>0.01</v>
      </c>
      <c r="G5">
        <v>800</v>
      </c>
      <c r="H5">
        <v>10</v>
      </c>
      <c r="I5">
        <v>6</v>
      </c>
      <c r="K5">
        <v>-24768.6594405</v>
      </c>
      <c r="L5">
        <v>-24768.660728499999</v>
      </c>
      <c r="M5">
        <v>0.19950000000000001</v>
      </c>
      <c r="N5">
        <v>-0.33929999999999999</v>
      </c>
      <c r="O5">
        <f>AVERAGE(M5:N5)</f>
        <v>-6.989999999999999E-2</v>
      </c>
      <c r="P5" s="2">
        <f t="shared" ref="P5:P24" si="0">K6-K5</f>
        <v>-458.35122749999937</v>
      </c>
    </row>
    <row r="6" spans="2:21" x14ac:dyDescent="0.2">
      <c r="B6" t="s">
        <v>20</v>
      </c>
      <c r="C6" t="s">
        <v>33</v>
      </c>
      <c r="D6">
        <v>5</v>
      </c>
      <c r="E6" s="6">
        <v>1.9999999999999999E-7</v>
      </c>
      <c r="F6">
        <v>0.01</v>
      </c>
      <c r="G6">
        <v>800</v>
      </c>
      <c r="H6">
        <v>10</v>
      </c>
      <c r="I6">
        <v>6</v>
      </c>
      <c r="K6">
        <v>-25227.010667999999</v>
      </c>
      <c r="L6">
        <v>-25227.010756200001</v>
      </c>
      <c r="P6" s="2"/>
      <c r="R6" s="5"/>
    </row>
    <row r="7" spans="2:21" x14ac:dyDescent="0.2">
      <c r="P7" s="2"/>
      <c r="T7" s="5"/>
    </row>
    <row r="8" spans="2:21" x14ac:dyDescent="0.2">
      <c r="B8">
        <v>441</v>
      </c>
      <c r="P8" s="2"/>
      <c r="T8" s="5"/>
    </row>
    <row r="9" spans="2:21" x14ac:dyDescent="0.2">
      <c r="B9" t="s">
        <v>21</v>
      </c>
      <c r="C9" t="s">
        <v>33</v>
      </c>
      <c r="D9">
        <v>3</v>
      </c>
      <c r="E9" s="6">
        <v>1.9999999999999999E-7</v>
      </c>
      <c r="F9">
        <v>0.01</v>
      </c>
      <c r="G9">
        <v>800</v>
      </c>
      <c r="H9">
        <v>10</v>
      </c>
      <c r="I9">
        <v>6</v>
      </c>
      <c r="K9">
        <v>-24768.372257899999</v>
      </c>
      <c r="L9">
        <v>-24768.828149699999</v>
      </c>
      <c r="M9">
        <v>0.20730000000000001</v>
      </c>
      <c r="N9">
        <v>-0.33379999999999999</v>
      </c>
      <c r="O9">
        <f t="shared" ref="O9:O24" si="1">AVERAGE(M9:N9)</f>
        <v>-6.3249999999999987E-2</v>
      </c>
      <c r="P9" s="2">
        <f>K10-K9</f>
        <v>-458.82965360000162</v>
      </c>
      <c r="Q9" t="s">
        <v>38</v>
      </c>
      <c r="T9" s="5"/>
      <c r="U9" s="5"/>
    </row>
    <row r="10" spans="2:21" x14ac:dyDescent="0.2">
      <c r="B10" t="s">
        <v>20</v>
      </c>
      <c r="C10" t="s">
        <v>35</v>
      </c>
      <c r="D10">
        <v>3</v>
      </c>
      <c r="E10" s="6">
        <v>1.9999999999999999E-7</v>
      </c>
      <c r="F10">
        <v>0.01</v>
      </c>
      <c r="G10">
        <v>800</v>
      </c>
      <c r="H10">
        <v>10</v>
      </c>
      <c r="I10">
        <v>6</v>
      </c>
      <c r="K10">
        <v>-25227.2019115</v>
      </c>
      <c r="L10">
        <v>-25227.201683200001</v>
      </c>
      <c r="P10" s="2"/>
      <c r="Q10" t="s">
        <v>28</v>
      </c>
      <c r="T10" s="5"/>
      <c r="U10" s="5"/>
    </row>
    <row r="11" spans="2:21" x14ac:dyDescent="0.2">
      <c r="P11" s="2"/>
      <c r="T11" s="5"/>
      <c r="U11" s="5"/>
    </row>
    <row r="12" spans="2:21" x14ac:dyDescent="0.2">
      <c r="B12">
        <v>661</v>
      </c>
      <c r="P12" s="2"/>
      <c r="T12" s="5"/>
      <c r="U12" s="5"/>
    </row>
    <row r="13" spans="2:21" x14ac:dyDescent="0.2">
      <c r="B13" t="s">
        <v>19</v>
      </c>
      <c r="C13" t="s">
        <v>33</v>
      </c>
      <c r="D13">
        <v>2</v>
      </c>
      <c r="E13" s="6">
        <v>1.9999999999999999E-7</v>
      </c>
      <c r="F13">
        <v>0.01</v>
      </c>
      <c r="G13">
        <v>800</v>
      </c>
      <c r="H13">
        <v>10</v>
      </c>
      <c r="I13">
        <v>6</v>
      </c>
      <c r="K13" s="2">
        <v>-24768.9690018</v>
      </c>
      <c r="L13">
        <v>-24768.9700591</v>
      </c>
      <c r="M13">
        <v>0.19800000000000001</v>
      </c>
      <c r="N13">
        <v>-0.33660000000000001</v>
      </c>
      <c r="O13">
        <f t="shared" si="1"/>
        <v>-6.93E-2</v>
      </c>
      <c r="P13" s="2">
        <f t="shared" si="0"/>
        <v>-458.38072390000161</v>
      </c>
      <c r="T13" s="5"/>
      <c r="U13" s="5"/>
    </row>
    <row r="14" spans="2:21" x14ac:dyDescent="0.2">
      <c r="B14" t="s">
        <v>20</v>
      </c>
      <c r="C14" t="s">
        <v>33</v>
      </c>
      <c r="D14">
        <v>6</v>
      </c>
      <c r="E14" s="6">
        <v>1.9999999999999999E-7</v>
      </c>
      <c r="F14">
        <v>0.01</v>
      </c>
      <c r="G14">
        <v>800</v>
      </c>
      <c r="H14">
        <v>10</v>
      </c>
      <c r="I14">
        <v>6</v>
      </c>
      <c r="K14">
        <v>-25227.349725700002</v>
      </c>
      <c r="L14">
        <v>-25227.349728900001</v>
      </c>
      <c r="P14" s="2"/>
      <c r="T14" s="5"/>
      <c r="U14" s="5"/>
    </row>
    <row r="15" spans="2:21" x14ac:dyDescent="0.2">
      <c r="P15" s="2"/>
      <c r="T15" s="5"/>
      <c r="U15" s="5"/>
    </row>
    <row r="16" spans="2:21" x14ac:dyDescent="0.2">
      <c r="B16">
        <v>881</v>
      </c>
      <c r="P16" s="2"/>
      <c r="T16" s="5"/>
      <c r="U16" s="5"/>
    </row>
    <row r="17" spans="2:21" x14ac:dyDescent="0.2">
      <c r="B17" t="s">
        <v>19</v>
      </c>
      <c r="C17" t="s">
        <v>33</v>
      </c>
      <c r="D17">
        <v>6</v>
      </c>
      <c r="E17" s="6">
        <v>1.9999999999999999E-7</v>
      </c>
      <c r="F17">
        <v>0.01</v>
      </c>
      <c r="G17">
        <v>800</v>
      </c>
      <c r="H17">
        <v>10</v>
      </c>
      <c r="I17">
        <v>6</v>
      </c>
      <c r="K17">
        <v>-24768.860129199998</v>
      </c>
      <c r="L17">
        <v>-24768.861915099998</v>
      </c>
      <c r="M17">
        <v>0.20250000000000001</v>
      </c>
      <c r="N17">
        <v>-0.3301</v>
      </c>
      <c r="O17">
        <f t="shared" si="1"/>
        <v>-6.3799999999999996E-2</v>
      </c>
      <c r="P17" s="2">
        <f t="shared" si="0"/>
        <v>-458.42419820000214</v>
      </c>
      <c r="T17" s="5"/>
      <c r="U17" s="5"/>
    </row>
    <row r="18" spans="2:21" x14ac:dyDescent="0.2">
      <c r="B18" t="s">
        <v>20</v>
      </c>
      <c r="C18" t="s">
        <v>33</v>
      </c>
      <c r="D18">
        <v>3</v>
      </c>
      <c r="E18" s="6">
        <v>1.9999999999999999E-7</v>
      </c>
      <c r="F18">
        <v>0.01</v>
      </c>
      <c r="G18">
        <v>800</v>
      </c>
      <c r="H18">
        <v>10</v>
      </c>
      <c r="I18">
        <v>6</v>
      </c>
      <c r="K18">
        <v>-25227.284327400001</v>
      </c>
      <c r="L18">
        <v>-25227.284586599999</v>
      </c>
      <c r="P18" s="2"/>
      <c r="T18" s="5"/>
      <c r="U18" s="5"/>
    </row>
    <row r="19" spans="2:21" x14ac:dyDescent="0.2">
      <c r="E19" s="6"/>
      <c r="P19" s="2"/>
      <c r="T19" s="5"/>
      <c r="U19" s="5"/>
    </row>
    <row r="20" spans="2:21" x14ac:dyDescent="0.2">
      <c r="B20" t="s">
        <v>19</v>
      </c>
      <c r="C20" t="s">
        <v>33</v>
      </c>
      <c r="D20">
        <v>1</v>
      </c>
      <c r="E20" s="6">
        <v>1.9999999999999999E-7</v>
      </c>
      <c r="F20">
        <v>0.01</v>
      </c>
      <c r="G20">
        <v>800</v>
      </c>
      <c r="H20">
        <v>5</v>
      </c>
      <c r="I20">
        <v>3</v>
      </c>
      <c r="K20">
        <v>-12541.6571527</v>
      </c>
      <c r="M20">
        <v>0.19500000000000001</v>
      </c>
      <c r="N20">
        <v>-0.33040000000000003</v>
      </c>
      <c r="O20">
        <f t="shared" si="1"/>
        <v>-6.770000000000001E-2</v>
      </c>
      <c r="P20" s="2">
        <f t="shared" si="0"/>
        <v>-458.43829080000069</v>
      </c>
      <c r="T20" s="5"/>
      <c r="U20" s="5"/>
    </row>
    <row r="21" spans="2:21" x14ac:dyDescent="0.2">
      <c r="B21" t="s">
        <v>20</v>
      </c>
      <c r="C21" t="s">
        <v>33</v>
      </c>
      <c r="D21">
        <v>1</v>
      </c>
      <c r="E21" s="6">
        <v>1.9999999999999999E-7</v>
      </c>
      <c r="F21">
        <v>0.01</v>
      </c>
      <c r="G21">
        <v>800</v>
      </c>
      <c r="H21">
        <v>5</v>
      </c>
      <c r="I21">
        <v>3</v>
      </c>
      <c r="K21">
        <v>-13000.0954435</v>
      </c>
      <c r="P21" s="2"/>
      <c r="T21" s="5"/>
      <c r="U21" s="5"/>
    </row>
    <row r="22" spans="2:21" x14ac:dyDescent="0.2">
      <c r="P22" s="2"/>
      <c r="T22" s="5"/>
      <c r="U22" s="5"/>
    </row>
    <row r="23" spans="2:21" x14ac:dyDescent="0.2">
      <c r="B23">
        <v>10101</v>
      </c>
      <c r="P23" s="2"/>
      <c r="T23" s="5"/>
      <c r="U23" s="5"/>
    </row>
    <row r="24" spans="2:21" x14ac:dyDescent="0.2">
      <c r="B24" t="s">
        <v>19</v>
      </c>
      <c r="C24" t="s">
        <v>33</v>
      </c>
      <c r="D24">
        <v>2</v>
      </c>
      <c r="E24" s="6">
        <v>1.9999999999999999E-7</v>
      </c>
      <c r="F24">
        <v>0.01</v>
      </c>
      <c r="G24">
        <v>800</v>
      </c>
      <c r="H24">
        <v>10</v>
      </c>
      <c r="I24">
        <v>6</v>
      </c>
      <c r="K24">
        <v>-24768.837360099998</v>
      </c>
      <c r="L24">
        <v>-24768.838887400001</v>
      </c>
      <c r="M24">
        <v>9.2200000000000004E-2</v>
      </c>
      <c r="N24">
        <v>-0.22670000000000001</v>
      </c>
      <c r="O24">
        <f t="shared" si="1"/>
        <v>-6.7250000000000004E-2</v>
      </c>
      <c r="P24" s="2">
        <f t="shared" si="0"/>
        <v>-457.64924070000052</v>
      </c>
      <c r="T24" s="5"/>
      <c r="U24" s="5"/>
    </row>
    <row r="25" spans="2:21" x14ac:dyDescent="0.2">
      <c r="B25" t="s">
        <v>20</v>
      </c>
      <c r="C25" t="s">
        <v>33</v>
      </c>
      <c r="D25">
        <v>4</v>
      </c>
      <c r="E25" s="6">
        <v>1.9999999999999999E-7</v>
      </c>
      <c r="F25">
        <v>0.01</v>
      </c>
      <c r="G25">
        <v>800</v>
      </c>
      <c r="H25">
        <v>10</v>
      </c>
      <c r="I25">
        <v>6</v>
      </c>
      <c r="K25">
        <v>-25226.486600799999</v>
      </c>
      <c r="P25" s="2"/>
      <c r="T25" s="5"/>
      <c r="U25" s="5"/>
    </row>
    <row r="26" spans="2:21" x14ac:dyDescent="0.2">
      <c r="P26" s="2"/>
      <c r="T26" s="5"/>
      <c r="U26" s="5"/>
    </row>
    <row r="27" spans="2:21" x14ac:dyDescent="0.2">
      <c r="B27" t="s">
        <v>19</v>
      </c>
      <c r="C27" t="s">
        <v>33</v>
      </c>
      <c r="D27">
        <v>3</v>
      </c>
      <c r="E27" s="6">
        <v>1.9999999999999999E-7</v>
      </c>
      <c r="F27">
        <v>0.01</v>
      </c>
      <c r="G27">
        <v>800</v>
      </c>
      <c r="H27">
        <v>5</v>
      </c>
      <c r="I27">
        <v>3</v>
      </c>
      <c r="K27">
        <v>-12541.6526529</v>
      </c>
      <c r="M27">
        <v>0.21590000000000001</v>
      </c>
      <c r="N27">
        <v>-0.33929999999999999</v>
      </c>
      <c r="O27">
        <f t="shared" ref="O27:O64" si="2">AVERAGE(M27:N27)</f>
        <v>-6.1699999999999991E-2</v>
      </c>
      <c r="P27" s="2">
        <f t="shared" ref="P27:P64" si="3">K28-K27</f>
        <v>-458.42866569999933</v>
      </c>
      <c r="T27" s="5"/>
      <c r="U27" s="5"/>
    </row>
    <row r="28" spans="2:21" x14ac:dyDescent="0.2">
      <c r="B28" t="s">
        <v>20</v>
      </c>
      <c r="C28" t="s">
        <v>33</v>
      </c>
      <c r="D28">
        <v>5</v>
      </c>
      <c r="E28" s="6">
        <v>1.9999999999999999E-7</v>
      </c>
      <c r="F28">
        <v>0.01</v>
      </c>
      <c r="G28">
        <v>800</v>
      </c>
      <c r="H28">
        <v>5</v>
      </c>
      <c r="I28">
        <v>3</v>
      </c>
      <c r="K28">
        <v>-13000.0813186</v>
      </c>
      <c r="P28" s="2"/>
      <c r="T28" s="5"/>
      <c r="U28" s="5"/>
    </row>
    <row r="29" spans="2:21" x14ac:dyDescent="0.2">
      <c r="P29" s="2"/>
      <c r="T29" s="5"/>
      <c r="U29" s="5"/>
    </row>
    <row r="30" spans="2:21" x14ac:dyDescent="0.2">
      <c r="B30">
        <v>12121</v>
      </c>
      <c r="P30" s="2"/>
      <c r="T30" s="5"/>
      <c r="U30" s="5"/>
    </row>
    <row r="31" spans="2:21" x14ac:dyDescent="0.2">
      <c r="B31" t="s">
        <v>21</v>
      </c>
      <c r="C31" t="s">
        <v>33</v>
      </c>
      <c r="D31">
        <v>1</v>
      </c>
      <c r="E31" s="6">
        <v>1.9999999999999999E-7</v>
      </c>
      <c r="F31">
        <v>0.01</v>
      </c>
      <c r="G31">
        <v>800</v>
      </c>
      <c r="H31">
        <v>5</v>
      </c>
      <c r="I31">
        <v>3</v>
      </c>
      <c r="K31">
        <v>-12541.6332272</v>
      </c>
      <c r="M31">
        <v>0.21709999999999999</v>
      </c>
      <c r="N31">
        <v>-0.33489999999999998</v>
      </c>
      <c r="O31">
        <f t="shared" si="2"/>
        <v>-5.8899999999999994E-2</v>
      </c>
      <c r="P31" s="2">
        <f t="shared" si="3"/>
        <v>-458.43399979999958</v>
      </c>
      <c r="T31" s="5"/>
      <c r="U31" s="5"/>
    </row>
    <row r="32" spans="2:21" x14ac:dyDescent="0.2">
      <c r="B32" t="s">
        <v>20</v>
      </c>
      <c r="C32" t="s">
        <v>33</v>
      </c>
      <c r="D32">
        <v>2</v>
      </c>
      <c r="E32" s="6">
        <v>1.9999999999999999E-7</v>
      </c>
      <c r="F32">
        <v>0.01</v>
      </c>
      <c r="G32">
        <v>800</v>
      </c>
      <c r="H32">
        <v>5</v>
      </c>
      <c r="I32">
        <v>3</v>
      </c>
      <c r="K32">
        <v>-13000.067227</v>
      </c>
      <c r="P32" s="2"/>
      <c r="T32" s="5"/>
      <c r="U32" s="5"/>
    </row>
    <row r="33" spans="2:21" x14ac:dyDescent="0.2">
      <c r="P33" s="2"/>
      <c r="T33" s="5"/>
      <c r="U33" s="5"/>
    </row>
    <row r="34" spans="2:21" x14ac:dyDescent="0.2">
      <c r="B34">
        <v>16161</v>
      </c>
      <c r="P34" s="2"/>
      <c r="T34" s="5"/>
      <c r="U34" s="5"/>
    </row>
    <row r="35" spans="2:21" x14ac:dyDescent="0.2">
      <c r="B35" t="s">
        <v>19</v>
      </c>
      <c r="C35" t="s">
        <v>33</v>
      </c>
      <c r="D35">
        <v>1</v>
      </c>
      <c r="E35" s="6">
        <v>1.9999999999999999E-7</v>
      </c>
      <c r="F35">
        <v>0.01</v>
      </c>
      <c r="G35">
        <v>800</v>
      </c>
      <c r="H35">
        <v>5</v>
      </c>
      <c r="I35">
        <v>3</v>
      </c>
      <c r="K35">
        <v>-12541.630563999999</v>
      </c>
      <c r="M35">
        <v>-1.0200000000000001E-2</v>
      </c>
      <c r="N35">
        <v>-0.12479999999999999</v>
      </c>
      <c r="O35">
        <f t="shared" si="2"/>
        <v>-6.7500000000000004E-2</v>
      </c>
      <c r="P35" s="2">
        <f t="shared" si="3"/>
        <v>-458.45270160000109</v>
      </c>
      <c r="T35" s="5"/>
      <c r="U35" s="5"/>
    </row>
    <row r="36" spans="2:21" x14ac:dyDescent="0.2">
      <c r="B36" t="s">
        <v>20</v>
      </c>
      <c r="C36" t="s">
        <v>33</v>
      </c>
      <c r="D36">
        <v>3</v>
      </c>
      <c r="E36" s="6">
        <v>1.9999999999999999E-7</v>
      </c>
      <c r="F36">
        <v>0.01</v>
      </c>
      <c r="G36">
        <v>800</v>
      </c>
      <c r="H36">
        <v>5</v>
      </c>
      <c r="I36">
        <v>3</v>
      </c>
      <c r="K36">
        <v>-13000.0832656</v>
      </c>
      <c r="P36" s="2"/>
      <c r="T36" s="5"/>
      <c r="U36" s="5"/>
    </row>
    <row r="37" spans="2:21" x14ac:dyDescent="0.2">
      <c r="P37" s="2"/>
      <c r="T37" s="5"/>
      <c r="U37" s="5"/>
    </row>
    <row r="38" spans="2:21" x14ac:dyDescent="0.2">
      <c r="B38">
        <v>24241</v>
      </c>
      <c r="P38" s="2"/>
      <c r="T38" s="5"/>
      <c r="U38" s="5"/>
    </row>
    <row r="39" spans="2:21" x14ac:dyDescent="0.2">
      <c r="B39" t="s">
        <v>19</v>
      </c>
      <c r="C39" t="s">
        <v>33</v>
      </c>
      <c r="D39">
        <v>2</v>
      </c>
      <c r="E39" s="6">
        <v>1.9999999999999999E-7</v>
      </c>
      <c r="F39">
        <v>0.01</v>
      </c>
      <c r="G39">
        <v>800</v>
      </c>
      <c r="H39">
        <v>5</v>
      </c>
      <c r="I39">
        <v>3</v>
      </c>
      <c r="K39">
        <v>-12541.6350785</v>
      </c>
      <c r="M39">
        <v>0.20480000000000001</v>
      </c>
      <c r="N39">
        <v>-0.33019999999999999</v>
      </c>
      <c r="O39">
        <f t="shared" si="2"/>
        <v>-6.2699999999999992E-2</v>
      </c>
      <c r="P39" s="2">
        <f t="shared" si="3"/>
        <v>-458.44683120000082</v>
      </c>
      <c r="T39" s="5"/>
      <c r="U39" s="5"/>
    </row>
    <row r="40" spans="2:21" x14ac:dyDescent="0.2">
      <c r="B40" t="s">
        <v>20</v>
      </c>
      <c r="C40" t="s">
        <v>33</v>
      </c>
      <c r="D40">
        <v>1</v>
      </c>
      <c r="E40" s="6">
        <v>1.9999999999999999E-7</v>
      </c>
      <c r="F40">
        <v>0.01</v>
      </c>
      <c r="G40">
        <v>800</v>
      </c>
      <c r="H40">
        <v>5</v>
      </c>
      <c r="I40">
        <v>3</v>
      </c>
      <c r="K40">
        <v>-13000.0819097</v>
      </c>
      <c r="T40" s="5"/>
      <c r="U40" s="5"/>
    </row>
    <row r="41" spans="2:21" x14ac:dyDescent="0.2">
      <c r="T41" s="5"/>
      <c r="U41" s="5"/>
    </row>
    <row r="42" spans="2:21" x14ac:dyDescent="0.2">
      <c r="T42" s="5"/>
      <c r="U42" s="5"/>
    </row>
    <row r="43" spans="2:21" x14ac:dyDescent="0.2">
      <c r="B43" t="s">
        <v>39</v>
      </c>
      <c r="T43" s="5"/>
      <c r="U43" s="5"/>
    </row>
    <row r="44" spans="2:21" x14ac:dyDescent="0.2">
      <c r="T44" s="5"/>
      <c r="U44" s="5"/>
    </row>
    <row r="45" spans="2:21" x14ac:dyDescent="0.2">
      <c r="T45" s="5"/>
      <c r="U45" s="5"/>
    </row>
    <row r="46" spans="2:21" x14ac:dyDescent="0.2">
      <c r="T46" s="5"/>
      <c r="U46" s="5"/>
    </row>
    <row r="47" spans="2:21" x14ac:dyDescent="0.2">
      <c r="B47" t="s">
        <v>22</v>
      </c>
      <c r="T47" s="5"/>
      <c r="U47" s="5"/>
    </row>
    <row r="48" spans="2:21" x14ac:dyDescent="0.2">
      <c r="T48" s="5"/>
      <c r="U48" s="5"/>
    </row>
    <row r="49" spans="2:21" x14ac:dyDescent="0.2">
      <c r="B49">
        <v>331</v>
      </c>
      <c r="T49" s="5"/>
      <c r="U49" s="5"/>
    </row>
    <row r="50" spans="2:21" x14ac:dyDescent="0.2">
      <c r="B50" t="s">
        <v>19</v>
      </c>
      <c r="C50" t="s">
        <v>23</v>
      </c>
      <c r="E50" s="6">
        <v>1.9999999999999999E-6</v>
      </c>
      <c r="F50">
        <v>0.05</v>
      </c>
      <c r="G50">
        <v>400</v>
      </c>
      <c r="S50" s="5"/>
      <c r="U50" s="5"/>
    </row>
    <row r="51" spans="2:21" x14ac:dyDescent="0.2">
      <c r="B51" t="s">
        <v>20</v>
      </c>
      <c r="S51" s="5"/>
      <c r="U51" s="5"/>
    </row>
    <row r="52" spans="2:21" x14ac:dyDescent="0.2">
      <c r="S52" s="5"/>
      <c r="U52" s="5"/>
    </row>
    <row r="53" spans="2:21" x14ac:dyDescent="0.2">
      <c r="B53">
        <v>441</v>
      </c>
      <c r="S53" s="5"/>
      <c r="U53" s="5"/>
    </row>
    <row r="54" spans="2:21" x14ac:dyDescent="0.2">
      <c r="B54" t="s">
        <v>19</v>
      </c>
      <c r="C54" t="s">
        <v>23</v>
      </c>
      <c r="E54" s="6">
        <v>1.9999999999999999E-6</v>
      </c>
      <c r="F54">
        <v>0.05</v>
      </c>
      <c r="G54">
        <v>400</v>
      </c>
      <c r="S54" s="5"/>
      <c r="U54" s="5"/>
    </row>
    <row r="55" spans="2:21" x14ac:dyDescent="0.2">
      <c r="B55" t="s">
        <v>20</v>
      </c>
      <c r="S55" s="5"/>
      <c r="U55" s="5"/>
    </row>
    <row r="56" spans="2:21" x14ac:dyDescent="0.2">
      <c r="S56" s="5"/>
      <c r="U56" s="5"/>
    </row>
    <row r="57" spans="2:21" x14ac:dyDescent="0.2">
      <c r="S57" s="5"/>
      <c r="U57" s="5"/>
    </row>
    <row r="58" spans="2:21" ht="21" customHeight="1" x14ac:dyDescent="0.2">
      <c r="S58" s="5"/>
      <c r="U58" s="5"/>
    </row>
    <row r="59" spans="2:21" ht="19" customHeight="1" x14ac:dyDescent="0.2">
      <c r="S59" s="5"/>
      <c r="U59" s="5"/>
    </row>
    <row r="60" spans="2:21" x14ac:dyDescent="0.2">
      <c r="S60" s="5"/>
      <c r="U60" s="5"/>
    </row>
    <row r="61" spans="2:21" x14ac:dyDescent="0.2">
      <c r="S61" s="5"/>
      <c r="U61" s="5"/>
    </row>
    <row r="62" spans="2:21" x14ac:dyDescent="0.2">
      <c r="S62" s="5"/>
      <c r="U62" s="5"/>
    </row>
    <row r="63" spans="2:21" x14ac:dyDescent="0.2">
      <c r="S63" s="5"/>
      <c r="U63" s="5"/>
    </row>
    <row r="64" spans="2:21" x14ac:dyDescent="0.2">
      <c r="O64" t="e">
        <f t="shared" si="2"/>
        <v>#DIV/0!</v>
      </c>
      <c r="P64">
        <f t="shared" si="3"/>
        <v>0</v>
      </c>
      <c r="S64" s="5"/>
      <c r="U64" s="5"/>
    </row>
    <row r="65" spans="19:21" x14ac:dyDescent="0.2">
      <c r="S65" s="5"/>
      <c r="U65" s="5"/>
    </row>
    <row r="66" spans="19:21" x14ac:dyDescent="0.2">
      <c r="S66" s="5"/>
      <c r="U66" s="5"/>
    </row>
    <row r="67" spans="19:21" x14ac:dyDescent="0.2">
      <c r="S67" s="5"/>
      <c r="U67" s="5"/>
    </row>
    <row r="68" spans="19:21" x14ac:dyDescent="0.2">
      <c r="S68" s="5"/>
      <c r="U68" s="5"/>
    </row>
    <row r="69" spans="19:21" x14ac:dyDescent="0.2">
      <c r="S69" s="5"/>
      <c r="U69" s="5"/>
    </row>
    <row r="70" spans="19:21" x14ac:dyDescent="0.2">
      <c r="S70" s="5"/>
      <c r="U70" s="5"/>
    </row>
    <row r="71" spans="19:21" x14ac:dyDescent="0.2">
      <c r="S71" s="5"/>
      <c r="U71" s="5"/>
    </row>
    <row r="72" spans="19:21" x14ac:dyDescent="0.2">
      <c r="S72" s="5"/>
      <c r="U72" s="5"/>
    </row>
    <row r="73" spans="19:21" x14ac:dyDescent="0.2">
      <c r="S73" s="5"/>
      <c r="U73" s="5"/>
    </row>
    <row r="74" spans="19:21" x14ac:dyDescent="0.2">
      <c r="S74" s="5"/>
      <c r="U74" s="5"/>
    </row>
    <row r="75" spans="19:21" x14ac:dyDescent="0.2">
      <c r="S75" s="5"/>
      <c r="U75" s="5"/>
    </row>
    <row r="76" spans="19:21" x14ac:dyDescent="0.2">
      <c r="S76" s="5"/>
      <c r="U76" s="5"/>
    </row>
    <row r="77" spans="19:21" x14ac:dyDescent="0.2">
      <c r="S77" s="5"/>
      <c r="U77" s="5"/>
    </row>
    <row r="78" spans="19:21" x14ac:dyDescent="0.2">
      <c r="S78" s="5"/>
      <c r="U78" s="5"/>
    </row>
    <row r="79" spans="19:21" x14ac:dyDescent="0.2">
      <c r="S79" s="5"/>
      <c r="U79" s="5"/>
    </row>
    <row r="80" spans="19:21" x14ac:dyDescent="0.2">
      <c r="S80" s="5"/>
      <c r="U80" s="5"/>
    </row>
    <row r="81" spans="19:21" x14ac:dyDescent="0.2">
      <c r="S81" s="5"/>
      <c r="U81" s="5"/>
    </row>
    <row r="82" spans="19:21" x14ac:dyDescent="0.2">
      <c r="S82" s="5"/>
      <c r="U82" s="5"/>
    </row>
    <row r="83" spans="19:21" x14ac:dyDescent="0.2">
      <c r="S83" s="5"/>
      <c r="U83" s="5"/>
    </row>
    <row r="84" spans="19:21" x14ac:dyDescent="0.2">
      <c r="S84" s="5"/>
      <c r="U84" s="5"/>
    </row>
    <row r="85" spans="19:21" x14ac:dyDescent="0.2">
      <c r="S85" s="5"/>
      <c r="U85" s="5"/>
    </row>
    <row r="86" spans="19:21" x14ac:dyDescent="0.2">
      <c r="S86" s="5"/>
      <c r="U86" s="5"/>
    </row>
    <row r="87" spans="19:21" x14ac:dyDescent="0.2">
      <c r="S87" s="5"/>
      <c r="U87" s="5"/>
    </row>
    <row r="88" spans="19:21" x14ac:dyDescent="0.2">
      <c r="U88" s="5"/>
    </row>
    <row r="89" spans="19:21" x14ac:dyDescent="0.2">
      <c r="U89" s="5"/>
    </row>
    <row r="90" spans="19:21" x14ac:dyDescent="0.2">
      <c r="U90" s="5"/>
    </row>
    <row r="91" spans="19:21" x14ac:dyDescent="0.2">
      <c r="U91" s="5"/>
    </row>
    <row r="92" spans="19:21" x14ac:dyDescent="0.2">
      <c r="U92" s="5"/>
    </row>
  </sheetData>
  <pageMargins left="0.7" right="0.7" top="0.75" bottom="0.75" header="0.3" footer="0.3"/>
  <ignoredErrors>
    <ignoredError sqref="O31:P3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3DB4-F55F-0B49-AD2B-5509731BE8F4}">
  <dimension ref="B4:O8"/>
  <sheetViews>
    <sheetView workbookViewId="0">
      <selection activeCell="O8" sqref="O8"/>
    </sheetView>
  </sheetViews>
  <sheetFormatPr baseColWidth="10" defaultRowHeight="16" x14ac:dyDescent="0.2"/>
  <sheetData>
    <row r="4" spans="2:15" x14ac:dyDescent="0.2">
      <c r="B4" t="s">
        <v>18</v>
      </c>
    </row>
    <row r="6" spans="2:15" x14ac:dyDescent="0.2">
      <c r="B6">
        <v>5</v>
      </c>
      <c r="D6" t="s">
        <v>34</v>
      </c>
      <c r="E6" t="s">
        <v>24</v>
      </c>
      <c r="F6" t="s">
        <v>25</v>
      </c>
      <c r="G6" t="s">
        <v>26</v>
      </c>
      <c r="H6" t="s">
        <v>41</v>
      </c>
      <c r="I6" t="s">
        <v>42</v>
      </c>
      <c r="K6" t="s">
        <v>27</v>
      </c>
      <c r="L6" t="s">
        <v>31</v>
      </c>
      <c r="M6" t="s">
        <v>32</v>
      </c>
      <c r="N6" t="s">
        <v>29</v>
      </c>
      <c r="O6" t="s">
        <v>30</v>
      </c>
    </row>
    <row r="7" spans="2:15" x14ac:dyDescent="0.2">
      <c r="B7" t="s">
        <v>19</v>
      </c>
      <c r="C7" t="s">
        <v>33</v>
      </c>
      <c r="D7">
        <v>1</v>
      </c>
      <c r="E7" s="6">
        <v>1.9999999999999999E-7</v>
      </c>
      <c r="F7">
        <v>0.01</v>
      </c>
      <c r="G7">
        <v>800</v>
      </c>
      <c r="H7">
        <v>881</v>
      </c>
      <c r="I7">
        <v>6</v>
      </c>
      <c r="K7">
        <v>-24768.864757399999</v>
      </c>
      <c r="L7">
        <v>0.2079</v>
      </c>
      <c r="M7">
        <v>-0.32590000000000002</v>
      </c>
      <c r="N7">
        <f>AVERAGE((L7:M7))</f>
        <v>-5.9000000000000011E-2</v>
      </c>
      <c r="O7">
        <f>K8-K7</f>
        <v>-458.42695870000171</v>
      </c>
    </row>
    <row r="8" spans="2:15" x14ac:dyDescent="0.2">
      <c r="B8" t="s">
        <v>20</v>
      </c>
      <c r="C8" t="s">
        <v>23</v>
      </c>
      <c r="D8">
        <v>1</v>
      </c>
      <c r="E8" s="6">
        <v>1.9999999999999999E-7</v>
      </c>
      <c r="F8">
        <v>0.01</v>
      </c>
      <c r="G8">
        <v>800</v>
      </c>
      <c r="H8">
        <v>881</v>
      </c>
      <c r="I8">
        <v>6</v>
      </c>
      <c r="K8">
        <v>-25227.2917161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5FF2-D8D0-4349-80EC-68F7DB260FDB}">
  <dimension ref="B3:O7"/>
  <sheetViews>
    <sheetView workbookViewId="0">
      <selection activeCell="O7" sqref="O7"/>
    </sheetView>
  </sheetViews>
  <sheetFormatPr baseColWidth="10" defaultRowHeight="16" x14ac:dyDescent="0.2"/>
  <sheetData>
    <row r="3" spans="2:15" x14ac:dyDescent="0.2">
      <c r="B3" t="s">
        <v>18</v>
      </c>
    </row>
    <row r="5" spans="2:15" x14ac:dyDescent="0.2">
      <c r="B5">
        <v>3</v>
      </c>
      <c r="D5" t="s">
        <v>34</v>
      </c>
      <c r="E5" t="s">
        <v>24</v>
      </c>
      <c r="F5" t="s">
        <v>25</v>
      </c>
      <c r="G5" t="s">
        <v>26</v>
      </c>
      <c r="H5" t="s">
        <v>41</v>
      </c>
      <c r="I5" t="s">
        <v>40</v>
      </c>
      <c r="K5" t="s">
        <v>27</v>
      </c>
      <c r="L5" t="s">
        <v>31</v>
      </c>
      <c r="M5" t="s">
        <v>32</v>
      </c>
      <c r="N5" t="s">
        <v>29</v>
      </c>
      <c r="O5" t="s">
        <v>30</v>
      </c>
    </row>
    <row r="6" spans="2:15" x14ac:dyDescent="0.2">
      <c r="B6" t="s">
        <v>19</v>
      </c>
      <c r="D6">
        <v>1</v>
      </c>
      <c r="E6" s="6">
        <v>1.9999999999999999E-7</v>
      </c>
      <c r="F6">
        <v>0.01</v>
      </c>
      <c r="G6">
        <v>800</v>
      </c>
      <c r="H6">
        <v>881</v>
      </c>
      <c r="I6">
        <v>5</v>
      </c>
      <c r="K6">
        <v>-12541.6571527</v>
      </c>
      <c r="L6">
        <v>0.19500000000000001</v>
      </c>
      <c r="M6">
        <v>-0.33040000000000003</v>
      </c>
      <c r="N6">
        <f t="shared" ref="N6" si="0">AVERAGE(L6:M6)</f>
        <v>-6.770000000000001E-2</v>
      </c>
      <c r="O6">
        <f>K7-K6</f>
        <v>-458.43829080000069</v>
      </c>
    </row>
    <row r="7" spans="2:15" x14ac:dyDescent="0.2">
      <c r="B7" t="s">
        <v>20</v>
      </c>
      <c r="D7">
        <v>1</v>
      </c>
      <c r="E7" s="6">
        <v>1.9999999999999999E-7</v>
      </c>
      <c r="F7">
        <v>0.01</v>
      </c>
      <c r="G7">
        <v>800</v>
      </c>
      <c r="H7">
        <v>881</v>
      </c>
      <c r="I7">
        <v>5</v>
      </c>
      <c r="K7">
        <v>-13000.0954435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53CE-BD7A-6748-ADA6-17B85FC90549}">
  <dimension ref="A1"/>
  <sheetViews>
    <sheetView workbookViewId="0">
      <selection activeCell="E35" sqref="E3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Lattice matching</vt:lpstr>
      <vt:lpstr>kpts</vt:lpstr>
      <vt:lpstr>vacuum</vt:lpstr>
      <vt:lpstr>layers</vt:lpstr>
      <vt:lpstr>pwcutoff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2018-11-23T20:01:11Z</dcterms:created>
  <dcterms:modified xsi:type="dcterms:W3CDTF">2018-11-28T04:11:18Z</dcterms:modified>
</cp:coreProperties>
</file>