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封面" sheetId="1" r:id="rId1"/>
    <sheet name="综述和ui" sheetId="2" r:id="rId2"/>
    <sheet name="强化说明" sheetId="4" r:id="rId3"/>
    <sheet name="材料合成规则" sheetId="5" r:id="rId4"/>
    <sheet name="装备成长说明" sheetId="3" r:id="rId5"/>
    <sheet name="装备列表" sheetId="6" r:id="rId6"/>
  </sheets>
  <calcPr calcId="124519"/>
</workbook>
</file>

<file path=xl/calcChain.xml><?xml version="1.0" encoding="utf-8"?>
<calcChain xmlns="http://schemas.openxmlformats.org/spreadsheetml/2006/main">
  <c r="K40" i="3"/>
  <c r="K41" s="1"/>
  <c r="K42" s="1"/>
  <c r="K43" s="1"/>
  <c r="K44" s="1"/>
  <c r="K45" s="1"/>
  <c r="K46" s="1"/>
  <c r="K47" s="1"/>
  <c r="K48" s="1"/>
  <c r="K49" s="1"/>
  <c r="K39"/>
  <c r="K25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24"/>
  <c r="K6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5"/>
  <c r="J40"/>
  <c r="J41" s="1"/>
  <c r="J42" s="1"/>
  <c r="J43" s="1"/>
  <c r="J44" s="1"/>
  <c r="J45" s="1"/>
  <c r="J46" s="1"/>
  <c r="J47" s="1"/>
  <c r="J48" s="1"/>
  <c r="J49" s="1"/>
  <c r="J39"/>
  <c r="J25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24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5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"/>
  <c r="E40"/>
  <c r="E41" s="1"/>
  <c r="E42" s="1"/>
  <c r="E43" s="1"/>
  <c r="E44" s="1"/>
  <c r="E45" s="1"/>
  <c r="E46" s="1"/>
  <c r="E47" s="1"/>
  <c r="E48" s="1"/>
  <c r="E49" s="1"/>
  <c r="E39"/>
  <c r="E25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24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5"/>
  <c r="D40"/>
  <c r="D41" s="1"/>
  <c r="D42" s="1"/>
  <c r="D43" s="1"/>
  <c r="D44" s="1"/>
  <c r="D45" s="1"/>
  <c r="D46" s="1"/>
  <c r="D47" s="1"/>
  <c r="D48" s="1"/>
  <c r="D49" s="1"/>
  <c r="D39"/>
  <c r="D25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24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5"/>
  <c r="C40"/>
  <c r="C41" s="1"/>
  <c r="C42" s="1"/>
  <c r="C43" s="1"/>
  <c r="C44" s="1"/>
  <c r="C45" s="1"/>
  <c r="C46" s="1"/>
  <c r="C47" s="1"/>
  <c r="C48" s="1"/>
  <c r="C49" s="1"/>
  <c r="C39"/>
  <c r="C25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24"/>
  <c r="C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6"/>
  <c r="C5"/>
  <c r="O52" i="4"/>
  <c r="O53"/>
  <c r="O38"/>
  <c r="O41"/>
  <c r="O42"/>
  <c r="O49"/>
  <c r="O18"/>
  <c r="O19"/>
  <c r="O20"/>
  <c r="O17"/>
  <c r="N25"/>
  <c r="O25" s="1"/>
  <c r="N26"/>
  <c r="O26" s="1"/>
  <c r="N29"/>
  <c r="O29" s="1"/>
  <c r="N30"/>
  <c r="O30" s="1"/>
  <c r="N37"/>
  <c r="O37" s="1"/>
  <c r="N38"/>
  <c r="N50"/>
  <c r="O50" s="1"/>
  <c r="N60"/>
  <c r="O60" s="1"/>
  <c r="N61"/>
  <c r="O61" s="1"/>
  <c r="L22"/>
  <c r="N22" s="1"/>
  <c r="O22" s="1"/>
  <c r="L23"/>
  <c r="N23" s="1"/>
  <c r="O23" s="1"/>
  <c r="L24"/>
  <c r="N24" s="1"/>
  <c r="O24" s="1"/>
  <c r="L25"/>
  <c r="L26"/>
  <c r="L27"/>
  <c r="N27" s="1"/>
  <c r="O27" s="1"/>
  <c r="L28"/>
  <c r="N28" s="1"/>
  <c r="O28" s="1"/>
  <c r="L29"/>
  <c r="L30"/>
  <c r="L31"/>
  <c r="N31" s="1"/>
  <c r="O31" s="1"/>
  <c r="L32"/>
  <c r="N32" s="1"/>
  <c r="O32" s="1"/>
  <c r="L33"/>
  <c r="N33" s="1"/>
  <c r="O33" s="1"/>
  <c r="L34"/>
  <c r="N34" s="1"/>
  <c r="O34" s="1"/>
  <c r="L35"/>
  <c r="N35" s="1"/>
  <c r="O35" s="1"/>
  <c r="L36"/>
  <c r="N36" s="1"/>
  <c r="O36" s="1"/>
  <c r="L37"/>
  <c r="L38"/>
  <c r="L39"/>
  <c r="N39" s="1"/>
  <c r="O39" s="1"/>
  <c r="L40"/>
  <c r="N40" s="1"/>
  <c r="O40" s="1"/>
  <c r="L41"/>
  <c r="N41" s="1"/>
  <c r="L42"/>
  <c r="N42" s="1"/>
  <c r="L43"/>
  <c r="N43" s="1"/>
  <c r="O43" s="1"/>
  <c r="L44"/>
  <c r="N44" s="1"/>
  <c r="O44" s="1"/>
  <c r="L45"/>
  <c r="N45" s="1"/>
  <c r="O45" s="1"/>
  <c r="L46"/>
  <c r="N46" s="1"/>
  <c r="O46" s="1"/>
  <c r="L47"/>
  <c r="N47" s="1"/>
  <c r="O47" s="1"/>
  <c r="L48"/>
  <c r="N48" s="1"/>
  <c r="O48" s="1"/>
  <c r="L49"/>
  <c r="N49" s="1"/>
  <c r="L50"/>
  <c r="L51"/>
  <c r="N51" s="1"/>
  <c r="O51" s="1"/>
  <c r="L52"/>
  <c r="N52" s="1"/>
  <c r="L53"/>
  <c r="N53" s="1"/>
  <c r="L54"/>
  <c r="N54" s="1"/>
  <c r="O54" s="1"/>
  <c r="L55"/>
  <c r="N55" s="1"/>
  <c r="O55" s="1"/>
  <c r="L56"/>
  <c r="N56" s="1"/>
  <c r="O56" s="1"/>
  <c r="L57"/>
  <c r="N57" s="1"/>
  <c r="O57" s="1"/>
  <c r="L58"/>
  <c r="N58" s="1"/>
  <c r="O58" s="1"/>
  <c r="L59"/>
  <c r="N59" s="1"/>
  <c r="O59" s="1"/>
  <c r="L60"/>
  <c r="L61"/>
  <c r="L21"/>
  <c r="N21" s="1"/>
  <c r="O21" s="1"/>
  <c r="N62" l="1"/>
  <c r="O62" l="1"/>
</calcChain>
</file>

<file path=xl/sharedStrings.xml><?xml version="1.0" encoding="utf-8"?>
<sst xmlns="http://schemas.openxmlformats.org/spreadsheetml/2006/main" count="251" uniqueCount="114">
  <si>
    <t>李彤</t>
    <phoneticPr fontId="1" type="noConversion"/>
  </si>
  <si>
    <t>《死神》装备强化系统策划案</t>
    <phoneticPr fontId="1" type="noConversion"/>
  </si>
  <si>
    <t>【综述】</t>
    <phoneticPr fontId="1" type="noConversion"/>
  </si>
  <si>
    <t>装备分类</t>
    <phoneticPr fontId="1" type="noConversion"/>
  </si>
  <si>
    <t>固定装备</t>
    <phoneticPr fontId="1" type="noConversion"/>
  </si>
  <si>
    <t>包括武器和衣服</t>
    <phoneticPr fontId="1" type="noConversion"/>
  </si>
  <si>
    <t>非固定装备</t>
    <phoneticPr fontId="1" type="noConversion"/>
  </si>
  <si>
    <t>包括耳环，戒指，项链等（暂不考虑）</t>
    <phoneticPr fontId="1" type="noConversion"/>
  </si>
  <si>
    <r>
      <rPr>
        <sz val="10.5"/>
        <color rgb="FF984806"/>
        <rFont val="宋体"/>
        <family val="3"/>
        <charset val="134"/>
      </rPr>
      <t>①</t>
    </r>
    <r>
      <rPr>
        <sz val="7"/>
        <color rgb="FF984806"/>
        <rFont val="Times New Roman"/>
        <family val="1"/>
      </rPr>
      <t xml:space="preserve">   </t>
    </r>
    <r>
      <rPr>
        <sz val="10.5"/>
        <color rgb="FF984806"/>
        <rFont val="宋体"/>
        <family val="3"/>
        <charset val="134"/>
      </rPr>
      <t>：普通状态（针对普通玩家）</t>
    </r>
    <phoneticPr fontId="1" type="noConversion"/>
  </si>
  <si>
    <r>
      <rPr>
        <sz val="10.5"/>
        <color rgb="FF984806"/>
        <rFont val="宋体"/>
        <family val="3"/>
        <charset val="134"/>
      </rPr>
      <t>②</t>
    </r>
    <r>
      <rPr>
        <sz val="7"/>
        <color rgb="FF984806"/>
        <rFont val="Times New Roman"/>
        <family val="1"/>
      </rPr>
      <t xml:space="preserve">   </t>
    </r>
    <r>
      <rPr>
        <sz val="10.5"/>
        <color rgb="FF984806"/>
        <rFont val="宋体"/>
        <family val="3"/>
        <charset val="134"/>
      </rPr>
      <t>：始解状态（针对付费玩家）</t>
    </r>
    <phoneticPr fontId="1" type="noConversion"/>
  </si>
  <si>
    <r>
      <rPr>
        <sz val="10.5"/>
        <color rgb="FF984806"/>
        <rFont val="宋体"/>
        <family val="3"/>
        <charset val="134"/>
      </rPr>
      <t>③</t>
    </r>
    <r>
      <rPr>
        <sz val="7"/>
        <color rgb="FF984806"/>
        <rFont val="Times New Roman"/>
        <family val="1"/>
      </rPr>
      <t xml:space="preserve">   </t>
    </r>
    <r>
      <rPr>
        <sz val="10.5"/>
        <color rgb="FF984806"/>
        <rFont val="宋体"/>
        <family val="3"/>
        <charset val="134"/>
      </rPr>
      <t>：卍解状态（针对大额付费玩家）</t>
    </r>
    <phoneticPr fontId="1" type="noConversion"/>
  </si>
  <si>
    <t>衣服的强化和武器的强化一个道理，衣服也会有强化的三个层次</t>
    <phoneticPr fontId="1" type="noConversion"/>
  </si>
  <si>
    <r>
      <t>武器强化最高等级为</t>
    </r>
    <r>
      <rPr>
        <sz val="10.5"/>
        <color rgb="FF984806"/>
        <rFont val="Calibri"/>
        <family val="2"/>
      </rPr>
      <t>45</t>
    </r>
    <r>
      <rPr>
        <sz val="10.5"/>
        <color rgb="FF984806"/>
        <rFont val="宋体"/>
        <family val="3"/>
        <charset val="134"/>
      </rPr>
      <t>级，对应层次为</t>
    </r>
    <phoneticPr fontId="1" type="noConversion"/>
  </si>
  <si>
    <r>
      <t>衣服影响的属性值主要为：防御值</t>
    </r>
    <r>
      <rPr>
        <sz val="10.5"/>
        <color rgb="FF984806"/>
        <rFont val="Calibri"/>
        <family val="2"/>
      </rPr>
      <t xml:space="preserve"> </t>
    </r>
    <r>
      <rPr>
        <sz val="10.5"/>
        <color rgb="FF984806"/>
        <rFont val="宋体"/>
        <family val="3"/>
        <charset val="134"/>
      </rPr>
      <t>血量值</t>
    </r>
    <r>
      <rPr>
        <sz val="10.5"/>
        <color rgb="FF984806"/>
        <rFont val="Calibri"/>
        <family val="2"/>
      </rPr>
      <t xml:space="preserve">   </t>
    </r>
    <r>
      <rPr>
        <sz val="10.5"/>
        <color rgb="FF984806"/>
        <rFont val="宋体"/>
        <family val="3"/>
        <charset val="134"/>
      </rPr>
      <t>影响的防御效果为</t>
    </r>
    <r>
      <rPr>
        <sz val="10.5"/>
        <color rgb="FF984806"/>
        <rFont val="Calibri"/>
        <family val="2"/>
      </rPr>
      <t xml:space="preserve"> </t>
    </r>
    <r>
      <rPr>
        <sz val="10.5"/>
        <color rgb="FF984806"/>
        <rFont val="宋体"/>
        <family val="3"/>
        <charset val="134"/>
      </rPr>
      <t>：闪避率</t>
    </r>
    <phoneticPr fontId="1" type="noConversion"/>
  </si>
  <si>
    <t>装备说明</t>
    <phoneticPr fontId="1" type="noConversion"/>
  </si>
  <si>
    <t>武器影响角色攻击力，暴击率和灵力，分为以下三个层次</t>
    <phoneticPr fontId="1" type="noConversion"/>
  </si>
  <si>
    <t>【角色ui】</t>
    <phoneticPr fontId="1" type="noConversion"/>
  </si>
  <si>
    <t>【武器炼化ui】</t>
    <phoneticPr fontId="1" type="noConversion"/>
  </si>
  <si>
    <t>点击装场景 英雄按钮 可打开角色ui界面，显示目前玩家已经拥有的英雄和英雄的装备，等级。</t>
    <phoneticPr fontId="1" type="noConversion"/>
  </si>
  <si>
    <t>ui示意图如下</t>
    <phoneticPr fontId="1" type="noConversion"/>
  </si>
  <si>
    <t>玩家名字</t>
    <phoneticPr fontId="1" type="noConversion"/>
  </si>
  <si>
    <t>点击称号后放小三角可选择已有称号</t>
    <phoneticPr fontId="1" type="noConversion"/>
  </si>
  <si>
    <t>显示角色待机画面</t>
    <phoneticPr fontId="1" type="noConversion"/>
  </si>
  <si>
    <t>充值</t>
    <phoneticPr fontId="1" type="noConversion"/>
  </si>
  <si>
    <t>点击后，弹出购买界面。这个界面可以通用。</t>
    <phoneticPr fontId="1" type="noConversion"/>
  </si>
  <si>
    <t>改变中间的字体就好。</t>
    <phoneticPr fontId="1" type="noConversion"/>
  </si>
  <si>
    <t>点击充值</t>
    <phoneticPr fontId="1" type="noConversion"/>
  </si>
  <si>
    <t>点击进入 快捷铁匠铺</t>
    <phoneticPr fontId="1" type="noConversion"/>
  </si>
  <si>
    <t>第一阶段</t>
    <phoneticPr fontId="1" type="noConversion"/>
  </si>
  <si>
    <t>第二阶段</t>
    <phoneticPr fontId="1" type="noConversion"/>
  </si>
  <si>
    <t>第三阶段</t>
    <phoneticPr fontId="1" type="noConversion"/>
  </si>
  <si>
    <t>强化手续费（rmb）</t>
    <phoneticPr fontId="1" type="noConversion"/>
  </si>
  <si>
    <t>基本成功概率</t>
    <phoneticPr fontId="1" type="noConversion"/>
  </si>
  <si>
    <t>武将栏说明</t>
    <phoneticPr fontId="1" type="noConversion"/>
  </si>
  <si>
    <t>点击任意武将可弹出 解雇，征用两个按钮</t>
    <phoneticPr fontId="1" type="noConversion"/>
  </si>
  <si>
    <t>点击武将栏左右箭头可翻页。（免费开放5个格子，第二第三页需要花钱扩充）</t>
    <phoneticPr fontId="1" type="noConversion"/>
  </si>
  <si>
    <t>使用完璧石</t>
    <phoneticPr fontId="1" type="noConversion"/>
  </si>
  <si>
    <t>失败不掉级别</t>
    <phoneticPr fontId="1" type="noConversion"/>
  </si>
  <si>
    <t>完璧石售价（rmb）</t>
    <phoneticPr fontId="1" type="noConversion"/>
  </si>
  <si>
    <t>失败概率</t>
    <phoneticPr fontId="1" type="noConversion"/>
  </si>
  <si>
    <t>强化次数</t>
    <phoneticPr fontId="1" type="noConversion"/>
  </si>
  <si>
    <t>强化石单价（rmb）</t>
    <phoneticPr fontId="1" type="noConversion"/>
  </si>
  <si>
    <t>材料合成ui（在上图强化的位置上修改）</t>
    <phoneticPr fontId="1" type="noConversion"/>
  </si>
  <si>
    <t>【装备强化规则】</t>
    <phoneticPr fontId="1" type="noConversion"/>
  </si>
  <si>
    <t>【材料合成规则】</t>
    <phoneticPr fontId="1" type="noConversion"/>
  </si>
  <si>
    <t>强化石</t>
    <phoneticPr fontId="1" type="noConversion"/>
  </si>
  <si>
    <t>上品强化石</t>
    <phoneticPr fontId="1" type="noConversion"/>
  </si>
  <si>
    <t>极品强化石</t>
    <phoneticPr fontId="1" type="noConversion"/>
  </si>
  <si>
    <t>不适用完璧石，失败损失</t>
    <phoneticPr fontId="1" type="noConversion"/>
  </si>
  <si>
    <t>强化石数量</t>
    <phoneticPr fontId="1" type="noConversion"/>
  </si>
  <si>
    <t>收入计算相关</t>
    <phoneticPr fontId="1" type="noConversion"/>
  </si>
  <si>
    <t>参考值</t>
    <phoneticPr fontId="1" type="noConversion"/>
  </si>
  <si>
    <t>合成次数（多少次合成）</t>
    <phoneticPr fontId="1" type="noConversion"/>
  </si>
  <si>
    <t>预计运营收入</t>
    <phoneticPr fontId="1" type="noConversion"/>
  </si>
  <si>
    <t>（一件装备的总收入）</t>
    <phoneticPr fontId="1" type="noConversion"/>
  </si>
  <si>
    <t>规则说明</t>
    <phoneticPr fontId="1" type="noConversion"/>
  </si>
  <si>
    <t>所需材料</t>
    <phoneticPr fontId="1" type="noConversion"/>
  </si>
  <si>
    <t>强化手续费，每天一个玩家可儿免费强化3次。之后需付费强化。一次1rmb</t>
    <phoneticPr fontId="1" type="noConversion"/>
  </si>
  <si>
    <t>装备强化共45级。一共三个阶段。每个阶段对应的强化石类型不同</t>
    <phoneticPr fontId="1" type="noConversion"/>
  </si>
  <si>
    <t>vip特权说明</t>
    <phoneticPr fontId="1" type="noConversion"/>
  </si>
  <si>
    <t>1、vip玩家每天可免费强化的次数增加。</t>
    <phoneticPr fontId="1" type="noConversion"/>
  </si>
  <si>
    <t>2、vip玩家强化手续费打折。超级vip可免费无限强化。（从收入讲，强化手续费非主要赢利点，这方面可让利玩家，让玩家多次强化（主要赢利点在强化石上））</t>
    <phoneticPr fontId="1" type="noConversion"/>
  </si>
  <si>
    <t>强化石</t>
    <phoneticPr fontId="1" type="noConversion"/>
  </si>
  <si>
    <t>上品强化石</t>
    <phoneticPr fontId="1" type="noConversion"/>
  </si>
  <si>
    <t>优品强化石</t>
    <phoneticPr fontId="1" type="noConversion"/>
  </si>
  <si>
    <t>说明</t>
    <phoneticPr fontId="1" type="noConversion"/>
  </si>
  <si>
    <t>可用于强化1—19级装备。</t>
    <phoneticPr fontId="1" type="noConversion"/>
  </si>
  <si>
    <t>可用于强化20—35级装备。</t>
    <phoneticPr fontId="1" type="noConversion"/>
  </si>
  <si>
    <t>可用于强化36—44级装备。</t>
    <phoneticPr fontId="1" type="noConversion"/>
  </si>
  <si>
    <r>
      <t>以下强化规则衣服，武器通用。</t>
    </r>
    <r>
      <rPr>
        <b/>
        <sz val="11"/>
        <color theme="1"/>
        <rFont val="宋体"/>
        <family val="3"/>
        <charset val="134"/>
        <scheme val="minor"/>
      </rPr>
      <t>未强化装备默认为0级。</t>
    </r>
    <phoneticPr fontId="1" type="noConversion"/>
  </si>
  <si>
    <t>强化石稀缺性</t>
    <phoneticPr fontId="1" type="noConversion"/>
  </si>
  <si>
    <t>★</t>
    <phoneticPr fontId="1" type="noConversion"/>
  </si>
  <si>
    <t>★★</t>
    <phoneticPr fontId="1" type="noConversion"/>
  </si>
  <si>
    <t>★★★★</t>
    <phoneticPr fontId="1" type="noConversion"/>
  </si>
  <si>
    <t>1元</t>
    <phoneticPr fontId="1" type="noConversion"/>
  </si>
  <si>
    <t>产出</t>
    <phoneticPr fontId="1" type="noConversion"/>
  </si>
  <si>
    <t>竞技，任务，副本，购买</t>
    <phoneticPr fontId="1" type="noConversion"/>
  </si>
  <si>
    <t>强化石商城定价</t>
    <phoneticPr fontId="1" type="noConversion"/>
  </si>
  <si>
    <t>合成所需材料</t>
    <phoneticPr fontId="1" type="noConversion"/>
  </si>
  <si>
    <t>强化石*2</t>
    <phoneticPr fontId="1" type="noConversion"/>
  </si>
  <si>
    <t>上品强化石*2</t>
    <phoneticPr fontId="1" type="noConversion"/>
  </si>
  <si>
    <t>合成成功概率</t>
    <phoneticPr fontId="1" type="noConversion"/>
  </si>
  <si>
    <t>完美合成概率</t>
    <phoneticPr fontId="1" type="noConversion"/>
  </si>
  <si>
    <t>完美合成定价</t>
    <phoneticPr fontId="1" type="noConversion"/>
  </si>
  <si>
    <t>vip玩家完美合成手续费打折。</t>
    <phoneticPr fontId="1" type="noConversion"/>
  </si>
  <si>
    <t>为了让玩家通过合成获得，一般不可直接购买。可作为促销奖励赠送。</t>
    <phoneticPr fontId="1" type="noConversion"/>
  </si>
  <si>
    <t>竞技，合成，运营奖励</t>
    <phoneticPr fontId="1" type="noConversion"/>
  </si>
  <si>
    <t>合成，运营奖励</t>
    <phoneticPr fontId="1" type="noConversion"/>
  </si>
  <si>
    <t>每天强化石免费产出，需控制在5个左右。不能太泛滥。</t>
    <phoneticPr fontId="1" type="noConversion"/>
  </si>
  <si>
    <r>
      <rPr>
        <sz val="10.5"/>
        <color rgb="FF984806"/>
        <rFont val="宋体"/>
        <family val="3"/>
        <charset val="134"/>
      </rPr>
      <t>④</t>
    </r>
    <r>
      <rPr>
        <sz val="7"/>
        <color rgb="FF984806"/>
        <rFont val="Times New Roman"/>
        <family val="1"/>
      </rPr>
      <t xml:space="preserve">   </t>
    </r>
    <r>
      <rPr>
        <sz val="10.5"/>
        <color rgb="FF984806"/>
        <rFont val="宋体"/>
        <family val="3"/>
        <charset val="134"/>
      </rPr>
      <t>：普通状态（武器强化</t>
    </r>
    <r>
      <rPr>
        <sz val="10.5"/>
        <color rgb="FF984806"/>
        <rFont val="Calibri"/>
        <family val="2"/>
      </rPr>
      <t>1~ 19</t>
    </r>
    <r>
      <rPr>
        <sz val="10.5"/>
        <color rgb="FF984806"/>
        <rFont val="宋体"/>
        <family val="3"/>
        <charset val="134"/>
      </rPr>
      <t>，蓝色）</t>
    </r>
    <phoneticPr fontId="1" type="noConversion"/>
  </si>
  <si>
    <r>
      <rPr>
        <sz val="10.5"/>
        <color rgb="FF984806"/>
        <rFont val="宋体"/>
        <family val="3"/>
        <charset val="134"/>
      </rPr>
      <t>⑤</t>
    </r>
    <r>
      <rPr>
        <sz val="7"/>
        <color rgb="FF984806"/>
        <rFont val="Times New Roman"/>
        <family val="1"/>
      </rPr>
      <t xml:space="preserve">   </t>
    </r>
    <r>
      <rPr>
        <sz val="10.5"/>
        <color rgb="FF984806"/>
        <rFont val="宋体"/>
        <family val="3"/>
        <charset val="134"/>
      </rPr>
      <t>：始解状态（武器强化</t>
    </r>
    <r>
      <rPr>
        <sz val="10.5"/>
        <color rgb="FF984806"/>
        <rFont val="Times New Roman"/>
        <family val="1"/>
      </rPr>
      <t>2</t>
    </r>
    <r>
      <rPr>
        <sz val="10.5"/>
        <color rgb="FF984806"/>
        <rFont val="Calibri"/>
        <family val="2"/>
      </rPr>
      <t xml:space="preserve">0~34, </t>
    </r>
    <r>
      <rPr>
        <sz val="10.5"/>
        <color rgb="FF984806"/>
        <rFont val="宋体"/>
        <family val="3"/>
        <charset val="134"/>
      </rPr>
      <t>紫色）</t>
    </r>
    <phoneticPr fontId="1" type="noConversion"/>
  </si>
  <si>
    <r>
      <rPr>
        <sz val="10.5"/>
        <color rgb="FF984806"/>
        <rFont val="宋体"/>
        <family val="3"/>
        <charset val="134"/>
      </rPr>
      <t>⑥</t>
    </r>
    <r>
      <rPr>
        <sz val="7"/>
        <color rgb="FF984806"/>
        <rFont val="Times New Roman"/>
        <family val="1"/>
      </rPr>
      <t xml:space="preserve">   </t>
    </r>
    <r>
      <rPr>
        <sz val="10.5"/>
        <color rgb="FF984806"/>
        <rFont val="宋体"/>
        <family val="3"/>
        <charset val="134"/>
      </rPr>
      <t>：卍解状态（武器强化</t>
    </r>
    <r>
      <rPr>
        <sz val="10.5"/>
        <color rgb="FF984806"/>
        <rFont val="Times New Roman"/>
        <family val="1"/>
      </rPr>
      <t>35</t>
    </r>
    <r>
      <rPr>
        <sz val="10.5"/>
        <color rgb="FF984806"/>
        <rFont val="Calibri"/>
        <family val="2"/>
      </rPr>
      <t xml:space="preserve">~45, </t>
    </r>
    <r>
      <rPr>
        <sz val="10.5"/>
        <color rgb="FF984806"/>
        <rFont val="宋体"/>
        <family val="3"/>
        <charset val="134"/>
      </rPr>
      <t>橙色）</t>
    </r>
    <phoneticPr fontId="1" type="noConversion"/>
  </si>
  <si>
    <t>【武器成长说明】</t>
    <phoneticPr fontId="1" type="noConversion"/>
  </si>
  <si>
    <t>等级</t>
    <phoneticPr fontId="1" type="noConversion"/>
  </si>
  <si>
    <t>攻击力</t>
    <phoneticPr fontId="1" type="noConversion"/>
  </si>
  <si>
    <t>暴击率</t>
    <phoneticPr fontId="1" type="noConversion"/>
  </si>
  <si>
    <t>灵力值</t>
    <phoneticPr fontId="1" type="noConversion"/>
  </si>
  <si>
    <t>初始</t>
    <phoneticPr fontId="1" type="noConversion"/>
  </si>
  <si>
    <t>【衣服成长说明】</t>
    <phoneticPr fontId="1" type="noConversion"/>
  </si>
  <si>
    <t>防御</t>
    <phoneticPr fontId="1" type="noConversion"/>
  </si>
  <si>
    <t>闪避</t>
    <phoneticPr fontId="1" type="noConversion"/>
  </si>
  <si>
    <t>血量</t>
    <phoneticPr fontId="1" type="noConversion"/>
  </si>
  <si>
    <t>待定</t>
    <phoneticPr fontId="1" type="noConversion"/>
  </si>
  <si>
    <t>待定</t>
    <phoneticPr fontId="1" type="noConversion"/>
  </si>
  <si>
    <t>消耗所有材料</t>
    <phoneticPr fontId="1" type="noConversion"/>
  </si>
  <si>
    <t>消耗所有材料</t>
    <phoneticPr fontId="1" type="noConversion"/>
  </si>
  <si>
    <t>级别—1，消耗所有材料</t>
    <phoneticPr fontId="1" type="noConversion"/>
  </si>
  <si>
    <t>不需使用完璧石</t>
    <phoneticPr fontId="1" type="noConversion"/>
  </si>
  <si>
    <t>完璧石</t>
    <phoneticPr fontId="1" type="noConversion"/>
  </si>
  <si>
    <t>可从购买，竞技，任务，副本获得。（免费玩家每天可获得1—3个完璧石）</t>
    <phoneticPr fontId="1" type="noConversion"/>
  </si>
  <si>
    <t>衣服的三个层次具体为：</t>
    <phoneticPr fontId="1" type="noConversion"/>
  </si>
  <si>
    <t>鼠标选中任意武将头像，可现实该武将属性，级别</t>
    <phoneticPr fontId="1" type="noConversion"/>
  </si>
  <si>
    <t>说明：完成合成可100%成功。</t>
    <phoneticPr fontId="1" type="noConversion"/>
  </si>
  <si>
    <t>经验条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</si>
</sst>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0.00_);[Red]\(0.00\)"/>
    <numFmt numFmtId="178" formatCode="0.000%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8"/>
      <color theme="1"/>
      <name val="宋体"/>
      <family val="3"/>
      <charset val="134"/>
      <scheme val="minor"/>
    </font>
    <font>
      <sz val="10.5"/>
      <color rgb="FF984806"/>
      <name val="宋体"/>
      <family val="3"/>
      <charset val="134"/>
    </font>
    <font>
      <sz val="10.5"/>
      <color rgb="FF984806"/>
      <name val="Calibri"/>
      <family val="2"/>
    </font>
    <font>
      <sz val="7"/>
      <color rgb="FF984806"/>
      <name val="Times New Roman"/>
      <family val="1"/>
    </font>
    <font>
      <sz val="10.5"/>
      <color rgb="FF0D0D0D"/>
      <name val="宋体"/>
      <family val="3"/>
      <charset val="134"/>
    </font>
    <font>
      <b/>
      <i/>
      <sz val="24"/>
      <color theme="1"/>
      <name val="宋体"/>
      <family val="3"/>
      <charset val="134"/>
      <scheme val="minor"/>
    </font>
    <font>
      <sz val="10.5"/>
      <color rgb="FF984806"/>
      <name val="Times New Roman"/>
      <family val="1"/>
    </font>
    <font>
      <b/>
      <sz val="10.5"/>
      <color theme="1"/>
      <name val="Calibri"/>
      <family val="2"/>
    </font>
    <font>
      <b/>
      <sz val="10.5"/>
      <color rgb="FF7030A0"/>
      <name val="Calibri"/>
      <family val="2"/>
    </font>
    <font>
      <b/>
      <sz val="10.5"/>
      <color rgb="FF7030A0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0" fillId="0" borderId="0" xfId="0" applyFont="1">
      <alignment vertical="center"/>
    </xf>
    <xf numFmtId="0" fontId="0" fillId="5" borderId="0" xfId="0" applyFill="1">
      <alignment vertical="center"/>
    </xf>
    <xf numFmtId="9" fontId="0" fillId="5" borderId="0" xfId="0" applyNumberFormat="1" applyFill="1">
      <alignment vertical="center"/>
    </xf>
    <xf numFmtId="0" fontId="0" fillId="5" borderId="0" xfId="0" applyFill="1" applyAlignment="1">
      <alignment vertical="center" wrapText="1"/>
    </xf>
    <xf numFmtId="177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5" borderId="0" xfId="0" applyFont="1" applyFill="1">
      <alignment vertical="center"/>
    </xf>
    <xf numFmtId="10" fontId="4" fillId="5" borderId="0" xfId="0" applyNumberFormat="1" applyFont="1" applyFill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36052777777777817"/>
          <c:y val="2.7777777777777811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强化说明!$O$16</c:f>
              <c:strCache>
                <c:ptCount val="1"/>
                <c:pt idx="0">
                  <c:v>预计运营收入</c:v>
                </c:pt>
              </c:strCache>
            </c:strRef>
          </c:tx>
          <c:marker>
            <c:symbol val="none"/>
          </c:marker>
          <c:val>
            <c:numRef>
              <c:f>强化说明!$O$17:$O$61</c:f>
              <c:numCache>
                <c:formatCode>0.00_);[Red]\(0.00\)</c:formatCode>
                <c:ptCount val="4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5.2041199826559241</c:v>
                </c:pt>
                <c:pt idx="5">
                  <c:v>5.2041199826559241</c:v>
                </c:pt>
                <c:pt idx="6">
                  <c:v>5.2041199826559241</c:v>
                </c:pt>
                <c:pt idx="7">
                  <c:v>5.2041199826559241</c:v>
                </c:pt>
                <c:pt idx="8">
                  <c:v>5.2041199826559241</c:v>
                </c:pt>
                <c:pt idx="9">
                  <c:v>7.4454124645871431</c:v>
                </c:pt>
                <c:pt idx="10">
                  <c:v>7.4454124645871431</c:v>
                </c:pt>
                <c:pt idx="11">
                  <c:v>7.4454124645871431</c:v>
                </c:pt>
                <c:pt idx="12">
                  <c:v>7.4454124645871431</c:v>
                </c:pt>
                <c:pt idx="13">
                  <c:v>7.4454124645871431</c:v>
                </c:pt>
                <c:pt idx="14">
                  <c:v>9.9528237275465745</c:v>
                </c:pt>
                <c:pt idx="15">
                  <c:v>9.9528237275465745</c:v>
                </c:pt>
                <c:pt idx="16">
                  <c:v>9.9528237275465745</c:v>
                </c:pt>
                <c:pt idx="17">
                  <c:v>9.9528237275465745</c:v>
                </c:pt>
                <c:pt idx="18">
                  <c:v>9.9528237275465745</c:v>
                </c:pt>
                <c:pt idx="19">
                  <c:v>30.253496664211539</c:v>
                </c:pt>
                <c:pt idx="20">
                  <c:v>30.253496664211539</c:v>
                </c:pt>
                <c:pt idx="21">
                  <c:v>30.253496664211539</c:v>
                </c:pt>
                <c:pt idx="22">
                  <c:v>30.253496664211539</c:v>
                </c:pt>
                <c:pt idx="23">
                  <c:v>30.253496664211539</c:v>
                </c:pt>
                <c:pt idx="24">
                  <c:v>41.051437005604001</c:v>
                </c:pt>
                <c:pt idx="25">
                  <c:v>41.051437005604001</c:v>
                </c:pt>
                <c:pt idx="26">
                  <c:v>41.051437005604001</c:v>
                </c:pt>
                <c:pt idx="27">
                  <c:v>41.051437005604001</c:v>
                </c:pt>
                <c:pt idx="28">
                  <c:v>41.051437005604001</c:v>
                </c:pt>
                <c:pt idx="29">
                  <c:v>58.79338111981329</c:v>
                </c:pt>
                <c:pt idx="30">
                  <c:v>58.79338111981329</c:v>
                </c:pt>
                <c:pt idx="31">
                  <c:v>58.79338111981329</c:v>
                </c:pt>
                <c:pt idx="32">
                  <c:v>58.79338111981329</c:v>
                </c:pt>
                <c:pt idx="33">
                  <c:v>58.79338111981329</c:v>
                </c:pt>
                <c:pt idx="34">
                  <c:v>239.63066749547519</c:v>
                </c:pt>
                <c:pt idx="35">
                  <c:v>239.63066749547519</c:v>
                </c:pt>
                <c:pt idx="36">
                  <c:v>239.63066749547519</c:v>
                </c:pt>
                <c:pt idx="37">
                  <c:v>239.63066749547519</c:v>
                </c:pt>
                <c:pt idx="38">
                  <c:v>239.63066749547519</c:v>
                </c:pt>
                <c:pt idx="39">
                  <c:v>759.25167258615636</c:v>
                </c:pt>
                <c:pt idx="40">
                  <c:v>759.25167258615636</c:v>
                </c:pt>
                <c:pt idx="41">
                  <c:v>759.25167258615636</c:v>
                </c:pt>
                <c:pt idx="42">
                  <c:v>759.25167258615636</c:v>
                </c:pt>
                <c:pt idx="43">
                  <c:v>759.25167258615636</c:v>
                </c:pt>
                <c:pt idx="44">
                  <c:v>759.25167258615636</c:v>
                </c:pt>
              </c:numCache>
            </c:numRef>
          </c:val>
        </c:ser>
        <c:marker val="1"/>
        <c:axId val="84479360"/>
        <c:axId val="84509824"/>
      </c:lineChart>
      <c:catAx>
        <c:axId val="84479360"/>
        <c:scaling>
          <c:orientation val="minMax"/>
        </c:scaling>
        <c:axPos val="b"/>
        <c:tickLblPos val="nextTo"/>
        <c:crossAx val="84509824"/>
        <c:crosses val="autoZero"/>
        <c:auto val="1"/>
        <c:lblAlgn val="ctr"/>
        <c:lblOffset val="100"/>
      </c:catAx>
      <c:valAx>
        <c:axId val="84509824"/>
        <c:scaling>
          <c:orientation val="minMax"/>
        </c:scaling>
        <c:axPos val="l"/>
        <c:majorGridlines/>
        <c:numFmt formatCode="0.00_);[Red]\(0.00\)" sourceLinked="1"/>
        <c:tickLblPos val="nextTo"/>
        <c:crossAx val="84479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36</xdr:row>
      <xdr:rowOff>142874</xdr:rowOff>
    </xdr:from>
    <xdr:to>
      <xdr:col>11</xdr:col>
      <xdr:colOff>504825</xdr:colOff>
      <xdr:row>57</xdr:row>
      <xdr:rowOff>85725</xdr:rowOff>
    </xdr:to>
    <xdr:sp macro="" textlink="">
      <xdr:nvSpPr>
        <xdr:cNvPr id="2" name="矩形 1"/>
        <xdr:cNvSpPr/>
      </xdr:nvSpPr>
      <xdr:spPr>
        <a:xfrm>
          <a:off x="866775" y="6648449"/>
          <a:ext cx="7496175" cy="422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114301</xdr:colOff>
      <xdr:row>50</xdr:row>
      <xdr:rowOff>123824</xdr:rowOff>
    </xdr:from>
    <xdr:to>
      <xdr:col>1</xdr:col>
      <xdr:colOff>361951</xdr:colOff>
      <xdr:row>53</xdr:row>
      <xdr:rowOff>152399</xdr:rowOff>
    </xdr:to>
    <xdr:sp macro="" textlink="">
      <xdr:nvSpPr>
        <xdr:cNvPr id="3" name="TextBox 2"/>
        <xdr:cNvSpPr txBox="1"/>
      </xdr:nvSpPr>
      <xdr:spPr>
        <a:xfrm>
          <a:off x="114301" y="9715499"/>
          <a:ext cx="933450" cy="54292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显示英雄头像最多五个</a:t>
          </a:r>
        </a:p>
      </xdr:txBody>
    </xdr:sp>
    <xdr:clientData/>
  </xdr:twoCellAnchor>
  <xdr:twoCellAnchor editAs="oneCell">
    <xdr:from>
      <xdr:col>1</xdr:col>
      <xdr:colOff>876300</xdr:colOff>
      <xdr:row>39</xdr:row>
      <xdr:rowOff>85119</xdr:rowOff>
    </xdr:from>
    <xdr:to>
      <xdr:col>4</xdr:col>
      <xdr:colOff>95250</xdr:colOff>
      <xdr:row>50</xdr:row>
      <xdr:rowOff>47624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2100" y="7619394"/>
          <a:ext cx="1590675" cy="2019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504825</xdr:colOff>
      <xdr:row>37</xdr:row>
      <xdr:rowOff>9526</xdr:rowOff>
    </xdr:from>
    <xdr:to>
      <xdr:col>6</xdr:col>
      <xdr:colOff>114300</xdr:colOff>
      <xdr:row>38</xdr:row>
      <xdr:rowOff>390526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90625" y="6686551"/>
          <a:ext cx="335280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561975</xdr:colOff>
      <xdr:row>34</xdr:row>
      <xdr:rowOff>152400</xdr:rowOff>
    </xdr:from>
    <xdr:to>
      <xdr:col>3</xdr:col>
      <xdr:colOff>676275</xdr:colOff>
      <xdr:row>36</xdr:row>
      <xdr:rowOff>114300</xdr:rowOff>
    </xdr:to>
    <xdr:sp macro="" textlink="">
      <xdr:nvSpPr>
        <xdr:cNvPr id="7" name="圆角矩形标注 6"/>
        <xdr:cNvSpPr/>
      </xdr:nvSpPr>
      <xdr:spPr>
        <a:xfrm>
          <a:off x="2247900" y="6315075"/>
          <a:ext cx="800100" cy="304800"/>
        </a:xfrm>
        <a:prstGeom prst="wedgeRoundRectCallout">
          <a:avLst>
            <a:gd name="adj1" fmla="val -15570"/>
            <a:gd name="adj2" fmla="val 112500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28575</xdr:colOff>
      <xdr:row>37</xdr:row>
      <xdr:rowOff>66675</xdr:rowOff>
    </xdr:from>
    <xdr:to>
      <xdr:col>1</xdr:col>
      <xdr:colOff>361950</xdr:colOff>
      <xdr:row>40</xdr:row>
      <xdr:rowOff>57150</xdr:rowOff>
    </xdr:to>
    <xdr:sp macro="" textlink="">
      <xdr:nvSpPr>
        <xdr:cNvPr id="8" name="圆角矩形标注 7"/>
        <xdr:cNvSpPr/>
      </xdr:nvSpPr>
      <xdr:spPr>
        <a:xfrm>
          <a:off x="28575" y="6743700"/>
          <a:ext cx="1019175" cy="504825"/>
        </a:xfrm>
        <a:prstGeom prst="wedgeRoundRectCallout">
          <a:avLst>
            <a:gd name="adj1" fmla="val 116264"/>
            <a:gd name="adj2" fmla="val -22406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552450</xdr:colOff>
      <xdr:row>38</xdr:row>
      <xdr:rowOff>190501</xdr:rowOff>
    </xdr:from>
    <xdr:to>
      <xdr:col>4</xdr:col>
      <xdr:colOff>209550</xdr:colOff>
      <xdr:row>38</xdr:row>
      <xdr:rowOff>438151</xdr:rowOff>
    </xdr:to>
    <xdr:sp macro="" textlink="">
      <xdr:nvSpPr>
        <xdr:cNvPr id="9" name="TextBox 8"/>
        <xdr:cNvSpPr txBox="1"/>
      </xdr:nvSpPr>
      <xdr:spPr>
        <a:xfrm>
          <a:off x="2238375" y="7038976"/>
          <a:ext cx="10287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显示公会名字</a:t>
          </a:r>
        </a:p>
      </xdr:txBody>
    </xdr:sp>
    <xdr:clientData/>
  </xdr:twoCellAnchor>
  <xdr:twoCellAnchor>
    <xdr:from>
      <xdr:col>2</xdr:col>
      <xdr:colOff>114300</xdr:colOff>
      <xdr:row>38</xdr:row>
      <xdr:rowOff>400050</xdr:rowOff>
    </xdr:from>
    <xdr:to>
      <xdr:col>4</xdr:col>
      <xdr:colOff>38100</xdr:colOff>
      <xdr:row>38</xdr:row>
      <xdr:rowOff>647700</xdr:rowOff>
    </xdr:to>
    <xdr:sp macro="" textlink="">
      <xdr:nvSpPr>
        <xdr:cNvPr id="10" name="TextBox 9"/>
        <xdr:cNvSpPr txBox="1"/>
      </xdr:nvSpPr>
      <xdr:spPr>
        <a:xfrm>
          <a:off x="1800225" y="7248525"/>
          <a:ext cx="1295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/>
            <a:t>LV:99</a:t>
          </a:r>
          <a:r>
            <a:rPr lang="en-US" altLang="zh-CN" sz="1100" baseline="0"/>
            <a:t>    </a:t>
          </a:r>
          <a:r>
            <a:rPr lang="zh-CN" altLang="en-US" sz="1100"/>
            <a:t>武将名字</a:t>
          </a:r>
        </a:p>
      </xdr:txBody>
    </xdr:sp>
    <xdr:clientData/>
  </xdr:twoCellAnchor>
  <xdr:twoCellAnchor>
    <xdr:from>
      <xdr:col>0</xdr:col>
      <xdr:colOff>28575</xdr:colOff>
      <xdr:row>45</xdr:row>
      <xdr:rowOff>123825</xdr:rowOff>
    </xdr:from>
    <xdr:to>
      <xdr:col>2</xdr:col>
      <xdr:colOff>161926</xdr:colOff>
      <xdr:row>48</xdr:row>
      <xdr:rowOff>85725</xdr:rowOff>
    </xdr:to>
    <xdr:sp macro="" textlink="">
      <xdr:nvSpPr>
        <xdr:cNvPr id="11" name="圆角矩形标注 10"/>
        <xdr:cNvSpPr/>
      </xdr:nvSpPr>
      <xdr:spPr>
        <a:xfrm>
          <a:off x="28575" y="8858250"/>
          <a:ext cx="1819276" cy="476250"/>
        </a:xfrm>
        <a:prstGeom prst="wedgeRoundRectCallout">
          <a:avLst>
            <a:gd name="adj1" fmla="val 34056"/>
            <a:gd name="adj2" fmla="val 82375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76200</xdr:colOff>
      <xdr:row>45</xdr:row>
      <xdr:rowOff>161926</xdr:rowOff>
    </xdr:from>
    <xdr:to>
      <xdr:col>1</xdr:col>
      <xdr:colOff>657225</xdr:colOff>
      <xdr:row>48</xdr:row>
      <xdr:rowOff>85726</xdr:rowOff>
    </xdr:to>
    <xdr:sp macro="" textlink="">
      <xdr:nvSpPr>
        <xdr:cNvPr id="12" name="TextBox 11"/>
        <xdr:cNvSpPr txBox="1"/>
      </xdr:nvSpPr>
      <xdr:spPr>
        <a:xfrm>
          <a:off x="76200" y="8896351"/>
          <a:ext cx="126682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依次为武器，衣服，其他</a:t>
          </a:r>
        </a:p>
      </xdr:txBody>
    </xdr:sp>
    <xdr:clientData/>
  </xdr:twoCellAnchor>
  <xdr:twoCellAnchor>
    <xdr:from>
      <xdr:col>0</xdr:col>
      <xdr:colOff>123825</xdr:colOff>
      <xdr:row>40</xdr:row>
      <xdr:rowOff>123825</xdr:rowOff>
    </xdr:from>
    <xdr:to>
      <xdr:col>0</xdr:col>
      <xdr:colOff>800100</xdr:colOff>
      <xdr:row>42</xdr:row>
      <xdr:rowOff>133350</xdr:rowOff>
    </xdr:to>
    <xdr:sp macro="" textlink="">
      <xdr:nvSpPr>
        <xdr:cNvPr id="13" name="圆角矩形标注 12"/>
        <xdr:cNvSpPr/>
      </xdr:nvSpPr>
      <xdr:spPr>
        <a:xfrm>
          <a:off x="123825" y="7829550"/>
          <a:ext cx="1362075" cy="523875"/>
        </a:xfrm>
        <a:prstGeom prst="wedgeRoundRectCallout">
          <a:avLst>
            <a:gd name="adj1" fmla="val 102287"/>
            <a:gd name="adj2" fmla="val 65625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552450</xdr:colOff>
      <xdr:row>50</xdr:row>
      <xdr:rowOff>161925</xdr:rowOff>
    </xdr:from>
    <xdr:to>
      <xdr:col>2</xdr:col>
      <xdr:colOff>581025</xdr:colOff>
      <xdr:row>52</xdr:row>
      <xdr:rowOff>66675</xdr:rowOff>
    </xdr:to>
    <xdr:sp macro="" textlink="">
      <xdr:nvSpPr>
        <xdr:cNvPr id="14" name="TextBox 13"/>
        <xdr:cNvSpPr txBox="1"/>
      </xdr:nvSpPr>
      <xdr:spPr>
        <a:xfrm>
          <a:off x="1238250" y="9753600"/>
          <a:ext cx="10287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我的英雄</a:t>
          </a:r>
        </a:p>
      </xdr:txBody>
    </xdr:sp>
    <xdr:clientData/>
  </xdr:twoCellAnchor>
  <xdr:twoCellAnchor>
    <xdr:from>
      <xdr:col>1</xdr:col>
      <xdr:colOff>647700</xdr:colOff>
      <xdr:row>56</xdr:row>
      <xdr:rowOff>19050</xdr:rowOff>
    </xdr:from>
    <xdr:to>
      <xdr:col>2</xdr:col>
      <xdr:colOff>114300</xdr:colOff>
      <xdr:row>56</xdr:row>
      <xdr:rowOff>161925</xdr:rowOff>
    </xdr:to>
    <xdr:sp macro="" textlink="">
      <xdr:nvSpPr>
        <xdr:cNvPr id="15" name="TextBox 14"/>
        <xdr:cNvSpPr txBox="1"/>
      </xdr:nvSpPr>
      <xdr:spPr>
        <a:xfrm>
          <a:off x="1333500" y="10639425"/>
          <a:ext cx="4667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名字</a:t>
          </a:r>
        </a:p>
      </xdr:txBody>
    </xdr:sp>
    <xdr:clientData/>
  </xdr:twoCellAnchor>
  <xdr:twoCellAnchor editAs="oneCell">
    <xdr:from>
      <xdr:col>2</xdr:col>
      <xdr:colOff>238125</xdr:colOff>
      <xdr:row>52</xdr:row>
      <xdr:rowOff>95250</xdr:rowOff>
    </xdr:from>
    <xdr:to>
      <xdr:col>3</xdr:col>
      <xdr:colOff>133350</xdr:colOff>
      <xdr:row>55</xdr:row>
      <xdr:rowOff>169011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24050" y="10029825"/>
          <a:ext cx="581025" cy="5881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205091</xdr:colOff>
      <xdr:row>52</xdr:row>
      <xdr:rowOff>123824</xdr:rowOff>
    </xdr:from>
    <xdr:to>
      <xdr:col>4</xdr:col>
      <xdr:colOff>9525</xdr:colOff>
      <xdr:row>55</xdr:row>
      <xdr:rowOff>171449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576816" y="10058399"/>
          <a:ext cx="490234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104774</xdr:colOff>
      <xdr:row>52</xdr:row>
      <xdr:rowOff>159279</xdr:rowOff>
    </xdr:from>
    <xdr:to>
      <xdr:col>4</xdr:col>
      <xdr:colOff>628649</xdr:colOff>
      <xdr:row>55</xdr:row>
      <xdr:rowOff>104775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162299" y="10093854"/>
          <a:ext cx="523875" cy="4598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50</xdr:row>
      <xdr:rowOff>28575</xdr:rowOff>
    </xdr:from>
    <xdr:to>
      <xdr:col>1</xdr:col>
      <xdr:colOff>514349</xdr:colOff>
      <xdr:row>54</xdr:row>
      <xdr:rowOff>9525</xdr:rowOff>
    </xdr:to>
    <xdr:sp macro="" textlink="">
      <xdr:nvSpPr>
        <xdr:cNvPr id="19" name="圆角矩形标注 18"/>
        <xdr:cNvSpPr/>
      </xdr:nvSpPr>
      <xdr:spPr>
        <a:xfrm>
          <a:off x="0" y="9620250"/>
          <a:ext cx="1200149" cy="666750"/>
        </a:xfrm>
        <a:prstGeom prst="wedgeRoundRectCallout">
          <a:avLst>
            <a:gd name="adj1" fmla="val 65518"/>
            <a:gd name="adj2" fmla="val 16946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607695</xdr:colOff>
      <xdr:row>52</xdr:row>
      <xdr:rowOff>123825</xdr:rowOff>
    </xdr:from>
    <xdr:to>
      <xdr:col>2</xdr:col>
      <xdr:colOff>104775</xdr:colOff>
      <xdr:row>55</xdr:row>
      <xdr:rowOff>123825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293495" y="10058400"/>
          <a:ext cx="497205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682830</xdr:colOff>
      <xdr:row>52</xdr:row>
      <xdr:rowOff>152400</xdr:rowOff>
    </xdr:from>
    <xdr:to>
      <xdr:col>5</xdr:col>
      <xdr:colOff>514349</xdr:colOff>
      <xdr:row>55</xdr:row>
      <xdr:rowOff>123825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740355" y="10086975"/>
          <a:ext cx="517319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190500</xdr:colOff>
      <xdr:row>39</xdr:row>
      <xdr:rowOff>47625</xdr:rowOff>
    </xdr:from>
    <xdr:to>
      <xdr:col>6</xdr:col>
      <xdr:colOff>47625</xdr:colOff>
      <xdr:row>40</xdr:row>
      <xdr:rowOff>114300</xdr:rowOff>
    </xdr:to>
    <xdr:sp macro="" textlink="">
      <xdr:nvSpPr>
        <xdr:cNvPr id="23" name="TextBox 22"/>
        <xdr:cNvSpPr txBox="1"/>
      </xdr:nvSpPr>
      <xdr:spPr>
        <a:xfrm>
          <a:off x="3248025" y="7581900"/>
          <a:ext cx="12287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血量     </a:t>
          </a:r>
          <a:r>
            <a:rPr lang="en-US" altLang="zh-CN" sz="1100"/>
            <a:t>999999</a:t>
          </a:r>
          <a:endParaRPr lang="zh-CN" altLang="en-US" sz="1100"/>
        </a:p>
      </xdr:txBody>
    </xdr:sp>
    <xdr:clientData/>
  </xdr:twoCellAnchor>
  <xdr:twoCellAnchor>
    <xdr:from>
      <xdr:col>4</xdr:col>
      <xdr:colOff>228600</xdr:colOff>
      <xdr:row>44</xdr:row>
      <xdr:rowOff>133350</xdr:rowOff>
    </xdr:from>
    <xdr:to>
      <xdr:col>6</xdr:col>
      <xdr:colOff>123825</xdr:colOff>
      <xdr:row>46</xdr:row>
      <xdr:rowOff>28575</xdr:rowOff>
    </xdr:to>
    <xdr:sp macro="" textlink="">
      <xdr:nvSpPr>
        <xdr:cNvPr id="24" name="TextBox 23"/>
        <xdr:cNvSpPr txBox="1"/>
      </xdr:nvSpPr>
      <xdr:spPr>
        <a:xfrm>
          <a:off x="3286125" y="8696325"/>
          <a:ext cx="12668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攻击力    </a:t>
          </a:r>
          <a:r>
            <a:rPr lang="en-US" altLang="zh-CN" sz="1100"/>
            <a:t>99999</a:t>
          </a:r>
          <a:endParaRPr lang="zh-CN" altLang="en-US" sz="1100"/>
        </a:p>
      </xdr:txBody>
    </xdr:sp>
    <xdr:clientData/>
  </xdr:twoCellAnchor>
  <xdr:twoCellAnchor>
    <xdr:from>
      <xdr:col>4</xdr:col>
      <xdr:colOff>266700</xdr:colOff>
      <xdr:row>43</xdr:row>
      <xdr:rowOff>38100</xdr:rowOff>
    </xdr:from>
    <xdr:to>
      <xdr:col>6</xdr:col>
      <xdr:colOff>38100</xdr:colOff>
      <xdr:row>44</xdr:row>
      <xdr:rowOff>104775</xdr:rowOff>
    </xdr:to>
    <xdr:sp macro="" textlink="">
      <xdr:nvSpPr>
        <xdr:cNvPr id="26" name="TextBox 25"/>
        <xdr:cNvSpPr txBox="1"/>
      </xdr:nvSpPr>
      <xdr:spPr>
        <a:xfrm>
          <a:off x="3324225" y="8429625"/>
          <a:ext cx="11430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防御力   </a:t>
          </a:r>
          <a:r>
            <a:rPr lang="en-US" altLang="zh-CN" sz="1100"/>
            <a:t>99999</a:t>
          </a:r>
          <a:endParaRPr lang="zh-CN" altLang="en-US" sz="1100"/>
        </a:p>
      </xdr:txBody>
    </xdr:sp>
    <xdr:clientData/>
  </xdr:twoCellAnchor>
  <xdr:twoCellAnchor>
    <xdr:from>
      <xdr:col>4</xdr:col>
      <xdr:colOff>228600</xdr:colOff>
      <xdr:row>46</xdr:row>
      <xdr:rowOff>85725</xdr:rowOff>
    </xdr:from>
    <xdr:to>
      <xdr:col>6</xdr:col>
      <xdr:colOff>95250</xdr:colOff>
      <xdr:row>47</xdr:row>
      <xdr:rowOff>152400</xdr:rowOff>
    </xdr:to>
    <xdr:sp macro="" textlink="">
      <xdr:nvSpPr>
        <xdr:cNvPr id="28" name="TextBox 27"/>
        <xdr:cNvSpPr txBox="1"/>
      </xdr:nvSpPr>
      <xdr:spPr>
        <a:xfrm>
          <a:off x="3286125" y="8991600"/>
          <a:ext cx="12382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灵力       </a:t>
          </a:r>
          <a:r>
            <a:rPr lang="en-US" altLang="zh-CN" sz="1100"/>
            <a:t>999999</a:t>
          </a:r>
          <a:endParaRPr lang="zh-CN" altLang="en-US" sz="1100"/>
        </a:p>
      </xdr:txBody>
    </xdr:sp>
    <xdr:clientData/>
  </xdr:twoCellAnchor>
  <xdr:twoCellAnchor>
    <xdr:from>
      <xdr:col>5</xdr:col>
      <xdr:colOff>114300</xdr:colOff>
      <xdr:row>46</xdr:row>
      <xdr:rowOff>85725</xdr:rowOff>
    </xdr:from>
    <xdr:to>
      <xdr:col>5</xdr:col>
      <xdr:colOff>657225</xdr:colOff>
      <xdr:row>47</xdr:row>
      <xdr:rowOff>123825</xdr:rowOff>
    </xdr:to>
    <xdr:sp macro="" textlink="">
      <xdr:nvSpPr>
        <xdr:cNvPr id="29" name="矩形 28"/>
        <xdr:cNvSpPr/>
      </xdr:nvSpPr>
      <xdr:spPr>
        <a:xfrm>
          <a:off x="3857625" y="8991600"/>
          <a:ext cx="542925" cy="20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209550</xdr:colOff>
      <xdr:row>48</xdr:row>
      <xdr:rowOff>28575</xdr:rowOff>
    </xdr:from>
    <xdr:to>
      <xdr:col>6</xdr:col>
      <xdr:colOff>57150</xdr:colOff>
      <xdr:row>49</xdr:row>
      <xdr:rowOff>95250</xdr:rowOff>
    </xdr:to>
    <xdr:sp macro="" textlink="">
      <xdr:nvSpPr>
        <xdr:cNvPr id="30" name="TextBox 29"/>
        <xdr:cNvSpPr txBox="1"/>
      </xdr:nvSpPr>
      <xdr:spPr>
        <a:xfrm>
          <a:off x="3267075" y="9277350"/>
          <a:ext cx="1219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闪避率   </a:t>
          </a:r>
          <a:r>
            <a:rPr lang="en-US" altLang="zh-CN" sz="1100"/>
            <a:t>999999</a:t>
          </a:r>
          <a:endParaRPr lang="zh-CN" altLang="en-US" sz="1100"/>
        </a:p>
      </xdr:txBody>
    </xdr:sp>
    <xdr:clientData/>
  </xdr:twoCellAnchor>
  <xdr:twoCellAnchor>
    <xdr:from>
      <xdr:col>4</xdr:col>
      <xdr:colOff>171450</xdr:colOff>
      <xdr:row>49</xdr:row>
      <xdr:rowOff>133350</xdr:rowOff>
    </xdr:from>
    <xdr:to>
      <xdr:col>6</xdr:col>
      <xdr:colOff>19050</xdr:colOff>
      <xdr:row>51</xdr:row>
      <xdr:rowOff>28575</xdr:rowOff>
    </xdr:to>
    <xdr:sp macro="" textlink="">
      <xdr:nvSpPr>
        <xdr:cNvPr id="31" name="TextBox 30"/>
        <xdr:cNvSpPr txBox="1"/>
      </xdr:nvSpPr>
      <xdr:spPr>
        <a:xfrm>
          <a:off x="3228975" y="9553575"/>
          <a:ext cx="1219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暴击率    </a:t>
          </a:r>
          <a:r>
            <a:rPr lang="en-US" altLang="zh-CN" sz="1100"/>
            <a:t>999999</a:t>
          </a:r>
          <a:endParaRPr lang="zh-CN" altLang="en-US" sz="1100"/>
        </a:p>
      </xdr:txBody>
    </xdr:sp>
    <xdr:clientData/>
  </xdr:twoCellAnchor>
  <xdr:twoCellAnchor>
    <xdr:from>
      <xdr:col>5</xdr:col>
      <xdr:colOff>114300</xdr:colOff>
      <xdr:row>50</xdr:row>
      <xdr:rowOff>19050</xdr:rowOff>
    </xdr:from>
    <xdr:to>
      <xdr:col>5</xdr:col>
      <xdr:colOff>657225</xdr:colOff>
      <xdr:row>51</xdr:row>
      <xdr:rowOff>57150</xdr:rowOff>
    </xdr:to>
    <xdr:sp macro="" textlink="">
      <xdr:nvSpPr>
        <xdr:cNvPr id="32" name="矩形 31"/>
        <xdr:cNvSpPr/>
      </xdr:nvSpPr>
      <xdr:spPr>
        <a:xfrm>
          <a:off x="3857625" y="9610725"/>
          <a:ext cx="542925" cy="20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114300</xdr:colOff>
      <xdr:row>48</xdr:row>
      <xdr:rowOff>66676</xdr:rowOff>
    </xdr:from>
    <xdr:to>
      <xdr:col>5</xdr:col>
      <xdr:colOff>657225</xdr:colOff>
      <xdr:row>49</xdr:row>
      <xdr:rowOff>104776</xdr:rowOff>
    </xdr:to>
    <xdr:sp macro="" textlink="">
      <xdr:nvSpPr>
        <xdr:cNvPr id="33" name="矩形 32"/>
        <xdr:cNvSpPr/>
      </xdr:nvSpPr>
      <xdr:spPr>
        <a:xfrm>
          <a:off x="3857625" y="9315451"/>
          <a:ext cx="542925" cy="20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228600</xdr:colOff>
      <xdr:row>37</xdr:row>
      <xdr:rowOff>142875</xdr:rowOff>
    </xdr:from>
    <xdr:to>
      <xdr:col>7</xdr:col>
      <xdr:colOff>514350</xdr:colOff>
      <xdr:row>38</xdr:row>
      <xdr:rowOff>314325</xdr:rowOff>
    </xdr:to>
    <xdr:sp macro="" textlink="">
      <xdr:nvSpPr>
        <xdr:cNvPr id="34" name="TextBox 33"/>
        <xdr:cNvSpPr txBox="1"/>
      </xdr:nvSpPr>
      <xdr:spPr>
        <a:xfrm>
          <a:off x="4657725" y="6819900"/>
          <a:ext cx="9715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我的背包</a:t>
          </a:r>
        </a:p>
      </xdr:txBody>
    </xdr:sp>
    <xdr:clientData/>
  </xdr:twoCellAnchor>
  <xdr:twoCellAnchor>
    <xdr:from>
      <xdr:col>7</xdr:col>
      <xdr:colOff>561975</xdr:colOff>
      <xdr:row>37</xdr:row>
      <xdr:rowOff>133350</xdr:rowOff>
    </xdr:from>
    <xdr:to>
      <xdr:col>9</xdr:col>
      <xdr:colOff>161925</xdr:colOff>
      <xdr:row>38</xdr:row>
      <xdr:rowOff>304800</xdr:rowOff>
    </xdr:to>
    <xdr:sp macro="" textlink="">
      <xdr:nvSpPr>
        <xdr:cNvPr id="35" name="TextBox 34"/>
        <xdr:cNvSpPr txBox="1"/>
      </xdr:nvSpPr>
      <xdr:spPr>
        <a:xfrm>
          <a:off x="5676900" y="6810375"/>
          <a:ext cx="9715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二级密码</a:t>
          </a:r>
        </a:p>
      </xdr:txBody>
    </xdr:sp>
    <xdr:clientData/>
  </xdr:twoCellAnchor>
  <xdr:twoCellAnchor editAs="oneCell">
    <xdr:from>
      <xdr:col>10</xdr:col>
      <xdr:colOff>9525</xdr:colOff>
      <xdr:row>37</xdr:row>
      <xdr:rowOff>28575</xdr:rowOff>
    </xdr:from>
    <xdr:to>
      <xdr:col>10</xdr:col>
      <xdr:colOff>618624</xdr:colOff>
      <xdr:row>38</xdr:row>
      <xdr:rowOff>428625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181850" y="6705600"/>
          <a:ext cx="609099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676275</xdr:colOff>
      <xdr:row>33</xdr:row>
      <xdr:rowOff>95250</xdr:rowOff>
    </xdr:from>
    <xdr:to>
      <xdr:col>11</xdr:col>
      <xdr:colOff>419100</xdr:colOff>
      <xdr:row>36</xdr:row>
      <xdr:rowOff>0</xdr:rowOff>
    </xdr:to>
    <xdr:sp macro="" textlink="">
      <xdr:nvSpPr>
        <xdr:cNvPr id="37" name="圆角矩形标注 36"/>
        <xdr:cNvSpPr/>
      </xdr:nvSpPr>
      <xdr:spPr>
        <a:xfrm>
          <a:off x="7162800" y="6086475"/>
          <a:ext cx="1114425" cy="419100"/>
        </a:xfrm>
        <a:prstGeom prst="wedgeRoundRectCallout">
          <a:avLst>
            <a:gd name="adj1" fmla="val -15570"/>
            <a:gd name="adj2" fmla="val 112500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6</xdr:col>
      <xdr:colOff>304800</xdr:colOff>
      <xdr:row>38</xdr:row>
      <xdr:rowOff>390526</xdr:rowOff>
    </xdr:from>
    <xdr:to>
      <xdr:col>10</xdr:col>
      <xdr:colOff>504327</xdr:colOff>
      <xdr:row>53</xdr:row>
      <xdr:rowOff>66676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733925" y="7239001"/>
          <a:ext cx="2942727" cy="2933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628650</xdr:colOff>
      <xdr:row>38</xdr:row>
      <xdr:rowOff>514350</xdr:rowOff>
    </xdr:from>
    <xdr:to>
      <xdr:col>11</xdr:col>
      <xdr:colOff>352425</xdr:colOff>
      <xdr:row>41</xdr:row>
      <xdr:rowOff>190500</xdr:rowOff>
    </xdr:to>
    <xdr:sp macro="" textlink="">
      <xdr:nvSpPr>
        <xdr:cNvPr id="39" name="TextBox 38"/>
        <xdr:cNvSpPr txBox="1"/>
      </xdr:nvSpPr>
      <xdr:spPr>
        <a:xfrm>
          <a:off x="7800975" y="7362825"/>
          <a:ext cx="4095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Rtl" wrap="square" rtlCol="0" anchor="t"/>
        <a:lstStyle/>
        <a:p>
          <a:r>
            <a:rPr lang="zh-CN" altLang="en-US" sz="1100"/>
            <a:t>装备</a:t>
          </a:r>
        </a:p>
      </xdr:txBody>
    </xdr:sp>
    <xdr:clientData/>
  </xdr:twoCellAnchor>
  <xdr:twoCellAnchor>
    <xdr:from>
      <xdr:col>10</xdr:col>
      <xdr:colOff>628650</xdr:colOff>
      <xdr:row>41</xdr:row>
      <xdr:rowOff>285749</xdr:rowOff>
    </xdr:from>
    <xdr:to>
      <xdr:col>11</xdr:col>
      <xdr:colOff>352425</xdr:colOff>
      <xdr:row>46</xdr:row>
      <xdr:rowOff>66674</xdr:rowOff>
    </xdr:to>
    <xdr:sp macro="" textlink="">
      <xdr:nvSpPr>
        <xdr:cNvPr id="40" name="TextBox 39"/>
        <xdr:cNvSpPr txBox="1"/>
      </xdr:nvSpPr>
      <xdr:spPr>
        <a:xfrm>
          <a:off x="7800975" y="8162924"/>
          <a:ext cx="4095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Rtl" wrap="square" rtlCol="0" anchor="t"/>
        <a:lstStyle/>
        <a:p>
          <a:r>
            <a:rPr lang="zh-CN" altLang="en-US" sz="1100"/>
            <a:t>道具</a:t>
          </a:r>
        </a:p>
      </xdr:txBody>
    </xdr:sp>
    <xdr:clientData/>
  </xdr:twoCellAnchor>
  <xdr:twoCellAnchor>
    <xdr:from>
      <xdr:col>10</xdr:col>
      <xdr:colOff>628650</xdr:colOff>
      <xdr:row>47</xdr:row>
      <xdr:rowOff>133350</xdr:rowOff>
    </xdr:from>
    <xdr:to>
      <xdr:col>11</xdr:col>
      <xdr:colOff>352425</xdr:colOff>
      <xdr:row>52</xdr:row>
      <xdr:rowOff>85725</xdr:rowOff>
    </xdr:to>
    <xdr:sp macro="" textlink="">
      <xdr:nvSpPr>
        <xdr:cNvPr id="41" name="TextBox 40"/>
        <xdr:cNvSpPr txBox="1"/>
      </xdr:nvSpPr>
      <xdr:spPr>
        <a:xfrm>
          <a:off x="7800975" y="9210675"/>
          <a:ext cx="4095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Rtl" wrap="square" rtlCol="0" anchor="t"/>
        <a:lstStyle/>
        <a:p>
          <a:r>
            <a:rPr lang="zh-CN" altLang="en-US" sz="1100"/>
            <a:t>任务</a:t>
          </a:r>
        </a:p>
      </xdr:txBody>
    </xdr:sp>
    <xdr:clientData/>
  </xdr:twoCellAnchor>
  <xdr:twoCellAnchor>
    <xdr:from>
      <xdr:col>6</xdr:col>
      <xdr:colOff>342900</xdr:colOff>
      <xdr:row>54</xdr:row>
      <xdr:rowOff>28575</xdr:rowOff>
    </xdr:from>
    <xdr:to>
      <xdr:col>7</xdr:col>
      <xdr:colOff>123825</xdr:colOff>
      <xdr:row>55</xdr:row>
      <xdr:rowOff>142874</xdr:rowOff>
    </xdr:to>
    <xdr:sp macro="" textlink="">
      <xdr:nvSpPr>
        <xdr:cNvPr id="42" name="TextBox 41"/>
        <xdr:cNvSpPr txBox="1"/>
      </xdr:nvSpPr>
      <xdr:spPr>
        <a:xfrm>
          <a:off x="4772025" y="10306050"/>
          <a:ext cx="466725" cy="285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点券</a:t>
          </a:r>
        </a:p>
      </xdr:txBody>
    </xdr:sp>
    <xdr:clientData/>
  </xdr:twoCellAnchor>
  <xdr:twoCellAnchor>
    <xdr:from>
      <xdr:col>7</xdr:col>
      <xdr:colOff>257175</xdr:colOff>
      <xdr:row>54</xdr:row>
      <xdr:rowOff>47625</xdr:rowOff>
    </xdr:from>
    <xdr:to>
      <xdr:col>8</xdr:col>
      <xdr:colOff>114300</xdr:colOff>
      <xdr:row>55</xdr:row>
      <xdr:rowOff>85725</xdr:rowOff>
    </xdr:to>
    <xdr:sp macro="" textlink="">
      <xdr:nvSpPr>
        <xdr:cNvPr id="43" name="矩形 42"/>
        <xdr:cNvSpPr/>
      </xdr:nvSpPr>
      <xdr:spPr>
        <a:xfrm>
          <a:off x="5372100" y="10325100"/>
          <a:ext cx="542925" cy="20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247650</xdr:colOff>
      <xdr:row>54</xdr:row>
      <xdr:rowOff>28575</xdr:rowOff>
    </xdr:from>
    <xdr:to>
      <xdr:col>9</xdr:col>
      <xdr:colOff>314325</xdr:colOff>
      <xdr:row>55</xdr:row>
      <xdr:rowOff>133350</xdr:rowOff>
    </xdr:to>
    <xdr:sp macro="" textlink="">
      <xdr:nvSpPr>
        <xdr:cNvPr id="44" name="TextBox 43"/>
        <xdr:cNvSpPr txBox="1"/>
      </xdr:nvSpPr>
      <xdr:spPr>
        <a:xfrm>
          <a:off x="6048375" y="10306050"/>
          <a:ext cx="752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绑定点券</a:t>
          </a:r>
        </a:p>
      </xdr:txBody>
    </xdr:sp>
    <xdr:clientData/>
  </xdr:twoCellAnchor>
  <xdr:twoCellAnchor>
    <xdr:from>
      <xdr:col>9</xdr:col>
      <xdr:colOff>438150</xdr:colOff>
      <xdr:row>54</xdr:row>
      <xdr:rowOff>85725</xdr:rowOff>
    </xdr:from>
    <xdr:to>
      <xdr:col>10</xdr:col>
      <xdr:colOff>295275</xdr:colOff>
      <xdr:row>55</xdr:row>
      <xdr:rowOff>123825</xdr:rowOff>
    </xdr:to>
    <xdr:sp macro="" textlink="">
      <xdr:nvSpPr>
        <xdr:cNvPr id="45" name="矩形 44"/>
        <xdr:cNvSpPr/>
      </xdr:nvSpPr>
      <xdr:spPr>
        <a:xfrm>
          <a:off x="6924675" y="10363200"/>
          <a:ext cx="542925" cy="20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10</xdr:col>
      <xdr:colOff>523875</xdr:colOff>
      <xdr:row>54</xdr:row>
      <xdr:rowOff>9525</xdr:rowOff>
    </xdr:from>
    <xdr:to>
      <xdr:col>11</xdr:col>
      <xdr:colOff>390525</xdr:colOff>
      <xdr:row>56</xdr:row>
      <xdr:rowOff>19050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7696200" y="10287000"/>
          <a:ext cx="552450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28575</xdr:colOff>
      <xdr:row>52</xdr:row>
      <xdr:rowOff>152400</xdr:rowOff>
    </xdr:from>
    <xdr:to>
      <xdr:col>13</xdr:col>
      <xdr:colOff>142875</xdr:colOff>
      <xdr:row>54</xdr:row>
      <xdr:rowOff>114300</xdr:rowOff>
    </xdr:to>
    <xdr:sp macro="" textlink="">
      <xdr:nvSpPr>
        <xdr:cNvPr id="47" name="圆角矩形标注 46"/>
        <xdr:cNvSpPr/>
      </xdr:nvSpPr>
      <xdr:spPr>
        <a:xfrm>
          <a:off x="8572500" y="10086975"/>
          <a:ext cx="800100" cy="304800"/>
        </a:xfrm>
        <a:prstGeom prst="wedgeRoundRectCallout">
          <a:avLst>
            <a:gd name="adj1" fmla="val -70332"/>
            <a:gd name="adj2" fmla="val 62500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5</xdr:col>
      <xdr:colOff>571500</xdr:colOff>
      <xdr:row>53</xdr:row>
      <xdr:rowOff>28575</xdr:rowOff>
    </xdr:from>
    <xdr:to>
      <xdr:col>6</xdr:col>
      <xdr:colOff>247650</xdr:colOff>
      <xdr:row>55</xdr:row>
      <xdr:rowOff>66675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4314825" y="10134600"/>
          <a:ext cx="36195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457200</xdr:colOff>
      <xdr:row>57</xdr:row>
      <xdr:rowOff>161925</xdr:rowOff>
    </xdr:from>
    <xdr:to>
      <xdr:col>8</xdr:col>
      <xdr:colOff>390525</xdr:colOff>
      <xdr:row>65</xdr:row>
      <xdr:rowOff>152400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4886325" y="10953750"/>
          <a:ext cx="1304925" cy="136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390525</xdr:colOff>
      <xdr:row>60</xdr:row>
      <xdr:rowOff>9525</xdr:rowOff>
    </xdr:from>
    <xdr:to>
      <xdr:col>13</xdr:col>
      <xdr:colOff>571500</xdr:colOff>
      <xdr:row>64</xdr:row>
      <xdr:rowOff>66675</xdr:rowOff>
    </xdr:to>
    <xdr:sp macro="" textlink="">
      <xdr:nvSpPr>
        <xdr:cNvPr id="51" name="圆角矩形标注 50"/>
        <xdr:cNvSpPr/>
      </xdr:nvSpPr>
      <xdr:spPr>
        <a:xfrm>
          <a:off x="6877050" y="11315700"/>
          <a:ext cx="2924175" cy="742950"/>
        </a:xfrm>
        <a:prstGeom prst="wedgeRoundRectCallout">
          <a:avLst>
            <a:gd name="adj1" fmla="val -69013"/>
            <a:gd name="adj2" fmla="val 18910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647700</xdr:colOff>
      <xdr:row>59</xdr:row>
      <xdr:rowOff>47625</xdr:rowOff>
    </xdr:from>
    <xdr:to>
      <xdr:col>8</xdr:col>
      <xdr:colOff>276225</xdr:colOff>
      <xdr:row>60</xdr:row>
      <xdr:rowOff>123825</xdr:rowOff>
    </xdr:to>
    <xdr:sp macro="" textlink="">
      <xdr:nvSpPr>
        <xdr:cNvPr id="52" name="TextBox 51"/>
        <xdr:cNvSpPr txBox="1"/>
      </xdr:nvSpPr>
      <xdr:spPr>
        <a:xfrm>
          <a:off x="5076825" y="11182350"/>
          <a:ext cx="10001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英雄栏扩充</a:t>
          </a:r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10</xdr:col>
      <xdr:colOff>666750</xdr:colOff>
      <xdr:row>101</xdr:row>
      <xdr:rowOff>114301</xdr:rowOff>
    </xdr:to>
    <xdr:sp macro="" textlink="">
      <xdr:nvSpPr>
        <xdr:cNvPr id="54" name="矩形 53"/>
        <xdr:cNvSpPr/>
      </xdr:nvSpPr>
      <xdr:spPr>
        <a:xfrm>
          <a:off x="685800" y="14335125"/>
          <a:ext cx="7153275" cy="422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5</xdr:col>
      <xdr:colOff>333375</xdr:colOff>
      <xdr:row>81</xdr:row>
      <xdr:rowOff>38100</xdr:rowOff>
    </xdr:from>
    <xdr:to>
      <xdr:col>9</xdr:col>
      <xdr:colOff>532902</xdr:colOff>
      <xdr:row>98</xdr:row>
      <xdr:rowOff>57150</xdr:rowOff>
    </xdr:to>
    <xdr:pic>
      <xdr:nvPicPr>
        <xdr:cNvPr id="5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076700" y="15059025"/>
          <a:ext cx="2942727" cy="2933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457200</xdr:colOff>
      <xdr:row>78</xdr:row>
      <xdr:rowOff>9525</xdr:rowOff>
    </xdr:from>
    <xdr:to>
      <xdr:col>7</xdr:col>
      <xdr:colOff>57150</xdr:colOff>
      <xdr:row>80</xdr:row>
      <xdr:rowOff>9525</xdr:rowOff>
    </xdr:to>
    <xdr:sp macro="" textlink="">
      <xdr:nvSpPr>
        <xdr:cNvPr id="56" name="TextBox 55"/>
        <xdr:cNvSpPr txBox="1"/>
      </xdr:nvSpPr>
      <xdr:spPr>
        <a:xfrm>
          <a:off x="4200525" y="14516100"/>
          <a:ext cx="9715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我的背包</a:t>
          </a:r>
        </a:p>
      </xdr:txBody>
    </xdr:sp>
    <xdr:clientData/>
  </xdr:twoCellAnchor>
  <xdr:twoCellAnchor>
    <xdr:from>
      <xdr:col>7</xdr:col>
      <xdr:colOff>238125</xdr:colOff>
      <xdr:row>78</xdr:row>
      <xdr:rowOff>19050</xdr:rowOff>
    </xdr:from>
    <xdr:to>
      <xdr:col>8</xdr:col>
      <xdr:colOff>523875</xdr:colOff>
      <xdr:row>80</xdr:row>
      <xdr:rowOff>19050</xdr:rowOff>
    </xdr:to>
    <xdr:sp macro="" textlink="">
      <xdr:nvSpPr>
        <xdr:cNvPr id="57" name="TextBox 56"/>
        <xdr:cNvSpPr txBox="1"/>
      </xdr:nvSpPr>
      <xdr:spPr>
        <a:xfrm>
          <a:off x="5353050" y="14525625"/>
          <a:ext cx="9715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二级密码</a:t>
          </a:r>
        </a:p>
      </xdr:txBody>
    </xdr:sp>
    <xdr:clientData/>
  </xdr:twoCellAnchor>
  <xdr:twoCellAnchor editAs="oneCell">
    <xdr:from>
      <xdr:col>9</xdr:col>
      <xdr:colOff>133350</xdr:colOff>
      <xdr:row>77</xdr:row>
      <xdr:rowOff>57150</xdr:rowOff>
    </xdr:from>
    <xdr:to>
      <xdr:col>10</xdr:col>
      <xdr:colOff>56649</xdr:colOff>
      <xdr:row>80</xdr:row>
      <xdr:rowOff>114300</xdr:rowOff>
    </xdr:to>
    <xdr:pic>
      <xdr:nvPicPr>
        <xdr:cNvPr id="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619875" y="14392275"/>
          <a:ext cx="609099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133350</xdr:colOff>
      <xdr:row>81</xdr:row>
      <xdr:rowOff>142875</xdr:rowOff>
    </xdr:from>
    <xdr:to>
      <xdr:col>10</xdr:col>
      <xdr:colOff>542925</xdr:colOff>
      <xdr:row>85</xdr:row>
      <xdr:rowOff>161925</xdr:rowOff>
    </xdr:to>
    <xdr:sp macro="" textlink="">
      <xdr:nvSpPr>
        <xdr:cNvPr id="59" name="TextBox 58"/>
        <xdr:cNvSpPr txBox="1"/>
      </xdr:nvSpPr>
      <xdr:spPr>
        <a:xfrm>
          <a:off x="7305675" y="15163800"/>
          <a:ext cx="4095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Rtl" wrap="square" rtlCol="0" anchor="t"/>
        <a:lstStyle/>
        <a:p>
          <a:r>
            <a:rPr lang="zh-CN" altLang="en-US" sz="1100"/>
            <a:t>装备</a:t>
          </a:r>
        </a:p>
      </xdr:txBody>
    </xdr:sp>
    <xdr:clientData/>
  </xdr:twoCellAnchor>
  <xdr:twoCellAnchor>
    <xdr:from>
      <xdr:col>10</xdr:col>
      <xdr:colOff>142875</xdr:colOff>
      <xdr:row>86</xdr:row>
      <xdr:rowOff>133350</xdr:rowOff>
    </xdr:from>
    <xdr:to>
      <xdr:col>10</xdr:col>
      <xdr:colOff>552450</xdr:colOff>
      <xdr:row>91</xdr:row>
      <xdr:rowOff>85725</xdr:rowOff>
    </xdr:to>
    <xdr:sp macro="" textlink="">
      <xdr:nvSpPr>
        <xdr:cNvPr id="60" name="TextBox 59"/>
        <xdr:cNvSpPr txBox="1"/>
      </xdr:nvSpPr>
      <xdr:spPr>
        <a:xfrm>
          <a:off x="7315200" y="16011525"/>
          <a:ext cx="4095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Rtl" wrap="square" rtlCol="0" anchor="t"/>
        <a:lstStyle/>
        <a:p>
          <a:r>
            <a:rPr lang="zh-CN" altLang="en-US" sz="1100"/>
            <a:t>道具</a:t>
          </a:r>
        </a:p>
      </xdr:txBody>
    </xdr:sp>
    <xdr:clientData/>
  </xdr:twoCellAnchor>
  <xdr:twoCellAnchor>
    <xdr:from>
      <xdr:col>10</xdr:col>
      <xdr:colOff>133350</xdr:colOff>
      <xdr:row>92</xdr:row>
      <xdr:rowOff>57150</xdr:rowOff>
    </xdr:from>
    <xdr:to>
      <xdr:col>10</xdr:col>
      <xdr:colOff>542925</xdr:colOff>
      <xdr:row>97</xdr:row>
      <xdr:rowOff>9525</xdr:rowOff>
    </xdr:to>
    <xdr:sp macro="" textlink="">
      <xdr:nvSpPr>
        <xdr:cNvPr id="61" name="TextBox 60"/>
        <xdr:cNvSpPr txBox="1"/>
      </xdr:nvSpPr>
      <xdr:spPr>
        <a:xfrm>
          <a:off x="7305675" y="16964025"/>
          <a:ext cx="4095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wordArtVertRtl" wrap="square" rtlCol="0" anchor="t"/>
        <a:lstStyle/>
        <a:p>
          <a:r>
            <a:rPr lang="zh-CN" altLang="en-US" sz="1100"/>
            <a:t>任务</a:t>
          </a:r>
        </a:p>
      </xdr:txBody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552450</xdr:colOff>
      <xdr:row>101</xdr:row>
      <xdr:rowOff>9525</xdr:rowOff>
    </xdr:to>
    <xdr:pic>
      <xdr:nvPicPr>
        <xdr:cNvPr id="6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7172325" y="18107025"/>
          <a:ext cx="552450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542925</xdr:colOff>
      <xdr:row>99</xdr:row>
      <xdr:rowOff>9525</xdr:rowOff>
    </xdr:from>
    <xdr:to>
      <xdr:col>6</xdr:col>
      <xdr:colOff>342900</xdr:colOff>
      <xdr:row>100</xdr:row>
      <xdr:rowOff>114300</xdr:rowOff>
    </xdr:to>
    <xdr:sp macro="" textlink="">
      <xdr:nvSpPr>
        <xdr:cNvPr id="63" name="TextBox 62"/>
        <xdr:cNvSpPr txBox="1"/>
      </xdr:nvSpPr>
      <xdr:spPr>
        <a:xfrm>
          <a:off x="4286250" y="18116550"/>
          <a:ext cx="485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点券</a:t>
          </a:r>
        </a:p>
      </xdr:txBody>
    </xdr:sp>
    <xdr:clientData/>
  </xdr:twoCellAnchor>
  <xdr:twoCellAnchor>
    <xdr:from>
      <xdr:col>6</xdr:col>
      <xdr:colOff>485775</xdr:colOff>
      <xdr:row>99</xdr:row>
      <xdr:rowOff>47625</xdr:rowOff>
    </xdr:from>
    <xdr:to>
      <xdr:col>7</xdr:col>
      <xdr:colOff>342900</xdr:colOff>
      <xdr:row>100</xdr:row>
      <xdr:rowOff>85725</xdr:rowOff>
    </xdr:to>
    <xdr:sp macro="" textlink="">
      <xdr:nvSpPr>
        <xdr:cNvPr id="64" name="矩形 63"/>
        <xdr:cNvSpPr/>
      </xdr:nvSpPr>
      <xdr:spPr>
        <a:xfrm>
          <a:off x="4914900" y="18154650"/>
          <a:ext cx="542925" cy="20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485775</xdr:colOff>
      <xdr:row>99</xdr:row>
      <xdr:rowOff>47625</xdr:rowOff>
    </xdr:from>
    <xdr:to>
      <xdr:col>8</xdr:col>
      <xdr:colOff>552450</xdr:colOff>
      <xdr:row>100</xdr:row>
      <xdr:rowOff>152400</xdr:rowOff>
    </xdr:to>
    <xdr:sp macro="" textlink="">
      <xdr:nvSpPr>
        <xdr:cNvPr id="65" name="TextBox 64"/>
        <xdr:cNvSpPr txBox="1"/>
      </xdr:nvSpPr>
      <xdr:spPr>
        <a:xfrm>
          <a:off x="5600700" y="18154650"/>
          <a:ext cx="752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绑定点券</a:t>
          </a:r>
        </a:p>
      </xdr:txBody>
    </xdr:sp>
    <xdr:clientData/>
  </xdr:twoCellAnchor>
  <xdr:twoCellAnchor>
    <xdr:from>
      <xdr:col>8</xdr:col>
      <xdr:colOff>666750</xdr:colOff>
      <xdr:row>99</xdr:row>
      <xdr:rowOff>76200</xdr:rowOff>
    </xdr:from>
    <xdr:to>
      <xdr:col>9</xdr:col>
      <xdr:colOff>523875</xdr:colOff>
      <xdr:row>100</xdr:row>
      <xdr:rowOff>114300</xdr:rowOff>
    </xdr:to>
    <xdr:sp macro="" textlink="">
      <xdr:nvSpPr>
        <xdr:cNvPr id="66" name="矩形 65"/>
        <xdr:cNvSpPr/>
      </xdr:nvSpPr>
      <xdr:spPr>
        <a:xfrm>
          <a:off x="6467475" y="18183225"/>
          <a:ext cx="542925" cy="209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428625</xdr:colOff>
      <xdr:row>84</xdr:row>
      <xdr:rowOff>61494</xdr:rowOff>
    </xdr:from>
    <xdr:to>
      <xdr:col>4</xdr:col>
      <xdr:colOff>457200</xdr:colOff>
      <xdr:row>92</xdr:row>
      <xdr:rowOff>19050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114425" y="15596769"/>
          <a:ext cx="2400300" cy="13291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114300</xdr:colOff>
      <xdr:row>77</xdr:row>
      <xdr:rowOff>161925</xdr:rowOff>
    </xdr:from>
    <xdr:to>
      <xdr:col>1</xdr:col>
      <xdr:colOff>857249</xdr:colOff>
      <xdr:row>80</xdr:row>
      <xdr:rowOff>9525</xdr:rowOff>
    </xdr:to>
    <xdr:sp macro="" textlink="">
      <xdr:nvSpPr>
        <xdr:cNvPr id="68" name="TextBox 67"/>
        <xdr:cNvSpPr txBox="1"/>
      </xdr:nvSpPr>
      <xdr:spPr>
        <a:xfrm>
          <a:off x="800100" y="14497050"/>
          <a:ext cx="742949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0"/>
            <a:t>装备强化</a:t>
          </a:r>
        </a:p>
      </xdr:txBody>
    </xdr:sp>
    <xdr:clientData/>
  </xdr:twoCellAnchor>
  <xdr:twoCellAnchor editAs="oneCell">
    <xdr:from>
      <xdr:col>2</xdr:col>
      <xdr:colOff>38100</xdr:colOff>
      <xdr:row>95</xdr:row>
      <xdr:rowOff>57150</xdr:rowOff>
    </xdr:from>
    <xdr:to>
      <xdr:col>3</xdr:col>
      <xdr:colOff>628650</xdr:colOff>
      <xdr:row>97</xdr:row>
      <xdr:rowOff>85725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724025" y="17478375"/>
          <a:ext cx="1276350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95250</xdr:colOff>
      <xdr:row>78</xdr:row>
      <xdr:rowOff>0</xdr:rowOff>
    </xdr:from>
    <xdr:to>
      <xdr:col>4</xdr:col>
      <xdr:colOff>238125</xdr:colOff>
      <xdr:row>80</xdr:row>
      <xdr:rowOff>19050</xdr:rowOff>
    </xdr:to>
    <xdr:sp macro="" textlink="">
      <xdr:nvSpPr>
        <xdr:cNvPr id="70" name="TextBox 69"/>
        <xdr:cNvSpPr txBox="1"/>
      </xdr:nvSpPr>
      <xdr:spPr>
        <a:xfrm>
          <a:off x="2466975" y="14506575"/>
          <a:ext cx="8286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0"/>
            <a:t>装备镶嵌</a:t>
          </a:r>
        </a:p>
      </xdr:txBody>
    </xdr:sp>
    <xdr:clientData/>
  </xdr:twoCellAnchor>
  <xdr:twoCellAnchor>
    <xdr:from>
      <xdr:col>1</xdr:col>
      <xdr:colOff>923925</xdr:colOff>
      <xdr:row>78</xdr:row>
      <xdr:rowOff>0</xdr:rowOff>
    </xdr:from>
    <xdr:to>
      <xdr:col>2</xdr:col>
      <xdr:colOff>666750</xdr:colOff>
      <xdr:row>80</xdr:row>
      <xdr:rowOff>19050</xdr:rowOff>
    </xdr:to>
    <xdr:sp macro="" textlink="">
      <xdr:nvSpPr>
        <xdr:cNvPr id="71" name="TextBox 70"/>
        <xdr:cNvSpPr txBox="1"/>
      </xdr:nvSpPr>
      <xdr:spPr>
        <a:xfrm>
          <a:off x="1609725" y="14506575"/>
          <a:ext cx="7429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0"/>
            <a:t>材料合成</a:t>
          </a:r>
        </a:p>
      </xdr:txBody>
    </xdr:sp>
    <xdr:clientData/>
  </xdr:twoCellAnchor>
  <xdr:twoCellAnchor>
    <xdr:from>
      <xdr:col>2</xdr:col>
      <xdr:colOff>438150</xdr:colOff>
      <xdr:row>71</xdr:row>
      <xdr:rowOff>161925</xdr:rowOff>
    </xdr:from>
    <xdr:to>
      <xdr:col>4</xdr:col>
      <xdr:colOff>476250</xdr:colOff>
      <xdr:row>76</xdr:row>
      <xdr:rowOff>28575</xdr:rowOff>
    </xdr:to>
    <xdr:sp macro="" textlink="">
      <xdr:nvSpPr>
        <xdr:cNvPr id="72" name="圆角矩形标注 71"/>
        <xdr:cNvSpPr/>
      </xdr:nvSpPr>
      <xdr:spPr>
        <a:xfrm>
          <a:off x="2124075" y="13354050"/>
          <a:ext cx="1409700" cy="838200"/>
        </a:xfrm>
        <a:prstGeom prst="wedgeRoundRectCallout">
          <a:avLst>
            <a:gd name="adj1" fmla="val -25563"/>
            <a:gd name="adj2" fmla="val 81731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552450</xdr:colOff>
      <xdr:row>71</xdr:row>
      <xdr:rowOff>152400</xdr:rowOff>
    </xdr:from>
    <xdr:to>
      <xdr:col>4</xdr:col>
      <xdr:colOff>285750</xdr:colOff>
      <xdr:row>74</xdr:row>
      <xdr:rowOff>209550</xdr:rowOff>
    </xdr:to>
    <xdr:sp macro="" textlink="">
      <xdr:nvSpPr>
        <xdr:cNvPr id="73" name="TextBox 72"/>
        <xdr:cNvSpPr txBox="1"/>
      </xdr:nvSpPr>
      <xdr:spPr>
        <a:xfrm>
          <a:off x="2238375" y="13344525"/>
          <a:ext cx="11049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镶嵌暂时不开放</a:t>
          </a:r>
          <a:endParaRPr lang="en-US" altLang="zh-CN" sz="1100"/>
        </a:p>
        <a:p>
          <a:r>
            <a:rPr lang="zh-CN" altLang="en-US" sz="1100"/>
            <a:t>留下位置，先不做</a:t>
          </a:r>
        </a:p>
      </xdr:txBody>
    </xdr:sp>
    <xdr:clientData/>
  </xdr:twoCellAnchor>
  <xdr:twoCellAnchor>
    <xdr:from>
      <xdr:col>8</xdr:col>
      <xdr:colOff>657225</xdr:colOff>
      <xdr:row>73</xdr:row>
      <xdr:rowOff>152400</xdr:rowOff>
    </xdr:from>
    <xdr:to>
      <xdr:col>10</xdr:col>
      <xdr:colOff>400050</xdr:colOff>
      <xdr:row>75</xdr:row>
      <xdr:rowOff>114300</xdr:rowOff>
    </xdr:to>
    <xdr:sp macro="" textlink="">
      <xdr:nvSpPr>
        <xdr:cNvPr id="74" name="圆角矩形标注 73"/>
        <xdr:cNvSpPr/>
      </xdr:nvSpPr>
      <xdr:spPr>
        <a:xfrm>
          <a:off x="6457950" y="13687425"/>
          <a:ext cx="1114425" cy="419100"/>
        </a:xfrm>
        <a:prstGeom prst="wedgeRoundRectCallout">
          <a:avLst>
            <a:gd name="adj1" fmla="val -15570"/>
            <a:gd name="adj2" fmla="val 112500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</xdr:colOff>
      <xdr:row>95</xdr:row>
      <xdr:rowOff>161925</xdr:rowOff>
    </xdr:from>
    <xdr:to>
      <xdr:col>11</xdr:col>
      <xdr:colOff>590551</xdr:colOff>
      <xdr:row>99</xdr:row>
      <xdr:rowOff>9525</xdr:rowOff>
    </xdr:to>
    <xdr:sp macro="" textlink="">
      <xdr:nvSpPr>
        <xdr:cNvPr id="75" name="圆角矩形标注 74"/>
        <xdr:cNvSpPr/>
      </xdr:nvSpPr>
      <xdr:spPr>
        <a:xfrm>
          <a:off x="7858126" y="17583150"/>
          <a:ext cx="590550" cy="533400"/>
        </a:xfrm>
        <a:prstGeom prst="wedgeRoundRectCallout">
          <a:avLst>
            <a:gd name="adj1" fmla="val -54886"/>
            <a:gd name="adj2" fmla="val 80357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3</xdr:col>
      <xdr:colOff>152400</xdr:colOff>
      <xdr:row>106</xdr:row>
      <xdr:rowOff>57150</xdr:rowOff>
    </xdr:from>
    <xdr:to>
      <xdr:col>5</xdr:col>
      <xdr:colOff>85725</xdr:colOff>
      <xdr:row>114</xdr:row>
      <xdr:rowOff>47625</xdr:rowOff>
    </xdr:to>
    <xdr:pic>
      <xdr:nvPicPr>
        <xdr:cNvPr id="7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3895725" y="11363325"/>
          <a:ext cx="1304925" cy="136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638175</xdr:colOff>
      <xdr:row>106</xdr:row>
      <xdr:rowOff>47625</xdr:rowOff>
    </xdr:from>
    <xdr:to>
      <xdr:col>10</xdr:col>
      <xdr:colOff>133350</xdr:colOff>
      <xdr:row>110</xdr:row>
      <xdr:rowOff>104775</xdr:rowOff>
    </xdr:to>
    <xdr:sp macro="" textlink="">
      <xdr:nvSpPr>
        <xdr:cNvPr id="77" name="圆角矩形标注 76"/>
        <xdr:cNvSpPr/>
      </xdr:nvSpPr>
      <xdr:spPr>
        <a:xfrm>
          <a:off x="5753100" y="11353800"/>
          <a:ext cx="2924175" cy="742950"/>
        </a:xfrm>
        <a:prstGeom prst="wedgeRoundRectCallout">
          <a:avLst>
            <a:gd name="adj1" fmla="val -69013"/>
            <a:gd name="adj2" fmla="val 18910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514350</xdr:colOff>
      <xdr:row>107</xdr:row>
      <xdr:rowOff>152400</xdr:rowOff>
    </xdr:from>
    <xdr:to>
      <xdr:col>4</xdr:col>
      <xdr:colOff>504825</xdr:colOff>
      <xdr:row>109</xdr:row>
      <xdr:rowOff>57150</xdr:rowOff>
    </xdr:to>
    <xdr:sp macro="" textlink="">
      <xdr:nvSpPr>
        <xdr:cNvPr id="78" name="TextBox 77"/>
        <xdr:cNvSpPr txBox="1"/>
      </xdr:nvSpPr>
      <xdr:spPr>
        <a:xfrm>
          <a:off x="2886075" y="19631025"/>
          <a:ext cx="6762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完璧石</a:t>
          </a:r>
        </a:p>
      </xdr:txBody>
    </xdr:sp>
    <xdr:clientData/>
  </xdr:twoCellAnchor>
  <xdr:twoCellAnchor>
    <xdr:from>
      <xdr:col>1</xdr:col>
      <xdr:colOff>933449</xdr:colOff>
      <xdr:row>91</xdr:row>
      <xdr:rowOff>76200</xdr:rowOff>
    </xdr:from>
    <xdr:to>
      <xdr:col>3</xdr:col>
      <xdr:colOff>438149</xdr:colOff>
      <xdr:row>105</xdr:row>
      <xdr:rowOff>95250</xdr:rowOff>
    </xdr:to>
    <xdr:cxnSp macro="">
      <xdr:nvCxnSpPr>
        <xdr:cNvPr id="80" name="直接箭头连接符 79"/>
        <xdr:cNvCxnSpPr/>
      </xdr:nvCxnSpPr>
      <xdr:spPr>
        <a:xfrm rot="16200000" flipH="1">
          <a:off x="1004887" y="17425987"/>
          <a:ext cx="2419350" cy="1190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91</xdr:row>
      <xdr:rowOff>9526</xdr:rowOff>
    </xdr:from>
    <xdr:to>
      <xdr:col>4</xdr:col>
      <xdr:colOff>152400</xdr:colOff>
      <xdr:row>105</xdr:row>
      <xdr:rowOff>104776</xdr:rowOff>
    </xdr:to>
    <xdr:cxnSp macro="">
      <xdr:nvCxnSpPr>
        <xdr:cNvPr id="82" name="直接箭头连接符 81"/>
        <xdr:cNvCxnSpPr/>
      </xdr:nvCxnSpPr>
      <xdr:spPr>
        <a:xfrm rot="5400000">
          <a:off x="1890713" y="17921288"/>
          <a:ext cx="24955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666750</xdr:colOff>
      <xdr:row>55</xdr:row>
      <xdr:rowOff>161925</xdr:rowOff>
    </xdr:from>
    <xdr:to>
      <xdr:col>6</xdr:col>
      <xdr:colOff>600075</xdr:colOff>
      <xdr:row>57</xdr:row>
      <xdr:rowOff>66675</xdr:rowOff>
    </xdr:to>
    <xdr:cxnSp macro="">
      <xdr:nvCxnSpPr>
        <xdr:cNvPr id="81" name="直接箭头连接符 80"/>
        <xdr:cNvCxnSpPr/>
      </xdr:nvCxnSpPr>
      <xdr:spPr>
        <a:xfrm>
          <a:off x="4410075" y="10610850"/>
          <a:ext cx="619125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86</xdr:row>
      <xdr:rowOff>57150</xdr:rowOff>
    </xdr:from>
    <xdr:to>
      <xdr:col>2</xdr:col>
      <xdr:colOff>57150</xdr:colOff>
      <xdr:row>88</xdr:row>
      <xdr:rowOff>133350</xdr:rowOff>
    </xdr:to>
    <xdr:sp macro="" textlink="">
      <xdr:nvSpPr>
        <xdr:cNvPr id="79" name="TextBox 78"/>
        <xdr:cNvSpPr txBox="1"/>
      </xdr:nvSpPr>
      <xdr:spPr>
        <a:xfrm>
          <a:off x="1228725" y="15935325"/>
          <a:ext cx="514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完璧石</a:t>
          </a:r>
        </a:p>
      </xdr:txBody>
    </xdr:sp>
    <xdr:clientData/>
  </xdr:twoCellAnchor>
  <xdr:twoCellAnchor>
    <xdr:from>
      <xdr:col>3</xdr:col>
      <xdr:colOff>533400</xdr:colOff>
      <xdr:row>86</xdr:row>
      <xdr:rowOff>38100</xdr:rowOff>
    </xdr:from>
    <xdr:to>
      <xdr:col>4</xdr:col>
      <xdr:colOff>361950</xdr:colOff>
      <xdr:row>88</xdr:row>
      <xdr:rowOff>114300</xdr:rowOff>
    </xdr:to>
    <xdr:sp macro="" textlink="">
      <xdr:nvSpPr>
        <xdr:cNvPr id="83" name="TextBox 82"/>
        <xdr:cNvSpPr txBox="1"/>
      </xdr:nvSpPr>
      <xdr:spPr>
        <a:xfrm>
          <a:off x="2905125" y="15916275"/>
          <a:ext cx="514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合成石</a:t>
          </a:r>
        </a:p>
      </xdr:txBody>
    </xdr:sp>
    <xdr:clientData/>
  </xdr:twoCellAnchor>
  <xdr:twoCellAnchor>
    <xdr:from>
      <xdr:col>1</xdr:col>
      <xdr:colOff>800100</xdr:colOff>
      <xdr:row>125</xdr:row>
      <xdr:rowOff>47625</xdr:rowOff>
    </xdr:from>
    <xdr:to>
      <xdr:col>2</xdr:col>
      <xdr:colOff>314325</xdr:colOff>
      <xdr:row>127</xdr:row>
      <xdr:rowOff>123825</xdr:rowOff>
    </xdr:to>
    <xdr:sp macro="" textlink="">
      <xdr:nvSpPr>
        <xdr:cNvPr id="86" name="TextBox 85"/>
        <xdr:cNvSpPr txBox="1"/>
      </xdr:nvSpPr>
      <xdr:spPr>
        <a:xfrm>
          <a:off x="1485900" y="22612350"/>
          <a:ext cx="514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强化石</a:t>
          </a:r>
        </a:p>
      </xdr:txBody>
    </xdr:sp>
    <xdr:clientData/>
  </xdr:twoCellAnchor>
  <xdr:twoCellAnchor>
    <xdr:from>
      <xdr:col>4</xdr:col>
      <xdr:colOff>114300</xdr:colOff>
      <xdr:row>125</xdr:row>
      <xdr:rowOff>38100</xdr:rowOff>
    </xdr:from>
    <xdr:to>
      <xdr:col>4</xdr:col>
      <xdr:colOff>628650</xdr:colOff>
      <xdr:row>127</xdr:row>
      <xdr:rowOff>114300</xdr:rowOff>
    </xdr:to>
    <xdr:sp macro="" textlink="">
      <xdr:nvSpPr>
        <xdr:cNvPr id="87" name="TextBox 86"/>
        <xdr:cNvSpPr txBox="1"/>
      </xdr:nvSpPr>
      <xdr:spPr>
        <a:xfrm>
          <a:off x="3171825" y="22602825"/>
          <a:ext cx="514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强化石</a:t>
          </a:r>
        </a:p>
      </xdr:txBody>
    </xdr:sp>
    <xdr:clientData/>
  </xdr:twoCellAnchor>
  <xdr:twoCellAnchor editAs="oneCell">
    <xdr:from>
      <xdr:col>2</xdr:col>
      <xdr:colOff>466725</xdr:colOff>
      <xdr:row>123</xdr:row>
      <xdr:rowOff>152400</xdr:rowOff>
    </xdr:from>
    <xdr:to>
      <xdr:col>3</xdr:col>
      <xdr:colOff>571500</xdr:colOff>
      <xdr:row>129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152650" y="22374225"/>
          <a:ext cx="790575" cy="87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619125</xdr:colOff>
      <xdr:row>125</xdr:row>
      <xdr:rowOff>66675</xdr:rowOff>
    </xdr:from>
    <xdr:to>
      <xdr:col>3</xdr:col>
      <xdr:colOff>447675</xdr:colOff>
      <xdr:row>127</xdr:row>
      <xdr:rowOff>142875</xdr:rowOff>
    </xdr:to>
    <xdr:sp macro="" textlink="">
      <xdr:nvSpPr>
        <xdr:cNvPr id="88" name="TextBox 87"/>
        <xdr:cNvSpPr txBox="1"/>
      </xdr:nvSpPr>
      <xdr:spPr>
        <a:xfrm>
          <a:off x="2305050" y="22631400"/>
          <a:ext cx="514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合成框</a:t>
          </a:r>
        </a:p>
      </xdr:txBody>
    </xdr:sp>
    <xdr:clientData/>
  </xdr:twoCellAnchor>
  <xdr:twoCellAnchor editAs="oneCell">
    <xdr:from>
      <xdr:col>4</xdr:col>
      <xdr:colOff>76200</xdr:colOff>
      <xdr:row>128</xdr:row>
      <xdr:rowOff>85725</xdr:rowOff>
    </xdr:from>
    <xdr:to>
      <xdr:col>4</xdr:col>
      <xdr:colOff>657225</xdr:colOff>
      <xdr:row>130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133725" y="23164800"/>
          <a:ext cx="5810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132</xdr:row>
      <xdr:rowOff>9525</xdr:rowOff>
    </xdr:from>
    <xdr:to>
      <xdr:col>3</xdr:col>
      <xdr:colOff>628651</xdr:colOff>
      <xdr:row>133</xdr:row>
      <xdr:rowOff>152400</xdr:rowOff>
    </xdr:to>
    <xdr:sp macro="" textlink="">
      <xdr:nvSpPr>
        <xdr:cNvPr id="91" name="TextBox 90"/>
        <xdr:cNvSpPr txBox="1"/>
      </xdr:nvSpPr>
      <xdr:spPr>
        <a:xfrm>
          <a:off x="1971676" y="23774400"/>
          <a:ext cx="10287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zh-CN" altLang="en-US" sz="1100"/>
            <a:t>合成</a:t>
          </a:r>
        </a:p>
      </xdr:txBody>
    </xdr:sp>
    <xdr:clientData/>
  </xdr:twoCellAnchor>
  <xdr:twoCellAnchor>
    <xdr:from>
      <xdr:col>2</xdr:col>
      <xdr:colOff>276225</xdr:colOff>
      <xdr:row>133</xdr:row>
      <xdr:rowOff>400050</xdr:rowOff>
    </xdr:from>
    <xdr:to>
      <xdr:col>3</xdr:col>
      <xdr:colOff>619125</xdr:colOff>
      <xdr:row>134</xdr:row>
      <xdr:rowOff>28575</xdr:rowOff>
    </xdr:to>
    <xdr:sp macro="" textlink="">
      <xdr:nvSpPr>
        <xdr:cNvPr id="92" name="TextBox 91"/>
        <xdr:cNvSpPr txBox="1"/>
      </xdr:nvSpPr>
      <xdr:spPr>
        <a:xfrm>
          <a:off x="1962150" y="24336375"/>
          <a:ext cx="10287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zh-CN" altLang="en-US" sz="1100"/>
            <a:t>完美合成</a:t>
          </a:r>
        </a:p>
      </xdr:txBody>
    </xdr:sp>
    <xdr:clientData/>
  </xdr:twoCellAnchor>
  <xdr:twoCellAnchor>
    <xdr:from>
      <xdr:col>4</xdr:col>
      <xdr:colOff>371475</xdr:colOff>
      <xdr:row>132</xdr:row>
      <xdr:rowOff>57150</xdr:rowOff>
    </xdr:from>
    <xdr:to>
      <xdr:col>6</xdr:col>
      <xdr:colOff>276225</xdr:colOff>
      <xdr:row>135</xdr:row>
      <xdr:rowOff>76200</xdr:rowOff>
    </xdr:to>
    <xdr:sp macro="" textlink="">
      <xdr:nvSpPr>
        <xdr:cNvPr id="93" name="圆角矩形标注 92"/>
        <xdr:cNvSpPr/>
      </xdr:nvSpPr>
      <xdr:spPr>
        <a:xfrm>
          <a:off x="3429000" y="23822025"/>
          <a:ext cx="1276350" cy="1047750"/>
        </a:xfrm>
        <a:prstGeom prst="wedgeRoundRectCallout">
          <a:avLst>
            <a:gd name="adj1" fmla="val -90177"/>
            <a:gd name="adj2" fmla="val 5325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238125</xdr:colOff>
      <xdr:row>41</xdr:row>
      <xdr:rowOff>66675</xdr:rowOff>
    </xdr:from>
    <xdr:to>
      <xdr:col>5</xdr:col>
      <xdr:colOff>514350</xdr:colOff>
      <xdr:row>42</xdr:row>
      <xdr:rowOff>152400</xdr:rowOff>
    </xdr:to>
    <xdr:sp macro="" textlink="">
      <xdr:nvSpPr>
        <xdr:cNvPr id="89" name="TextBox 88"/>
        <xdr:cNvSpPr txBox="1"/>
      </xdr:nvSpPr>
      <xdr:spPr>
        <a:xfrm>
          <a:off x="3295650" y="7943850"/>
          <a:ext cx="9620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力量   </a:t>
          </a:r>
          <a:r>
            <a:rPr lang="en-US" altLang="zh-CN" sz="1100"/>
            <a:t>99999</a:t>
          </a:r>
        </a:p>
        <a:p>
          <a:r>
            <a:rPr lang="zh-CN" altLang="en-US" sz="1100"/>
            <a:t>敏捷   </a:t>
          </a:r>
          <a:r>
            <a:rPr lang="en-US" altLang="zh-CN" sz="1100"/>
            <a:t>99999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9525</xdr:colOff>
      <xdr:row>37</xdr:row>
      <xdr:rowOff>28575</xdr:rowOff>
    </xdr:from>
    <xdr:to>
      <xdr:col>11</xdr:col>
      <xdr:colOff>438150</xdr:colOff>
      <xdr:row>38</xdr:row>
      <xdr:rowOff>114300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7867650" y="6705600"/>
          <a:ext cx="42862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200025</xdr:colOff>
      <xdr:row>77</xdr:row>
      <xdr:rowOff>85725</xdr:rowOff>
    </xdr:from>
    <xdr:to>
      <xdr:col>10</xdr:col>
      <xdr:colOff>628650</xdr:colOff>
      <xdr:row>79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7372350" y="14420850"/>
          <a:ext cx="42862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657225</xdr:colOff>
      <xdr:row>138</xdr:row>
      <xdr:rowOff>85725</xdr:rowOff>
    </xdr:from>
    <xdr:to>
      <xdr:col>4</xdr:col>
      <xdr:colOff>590550</xdr:colOff>
      <xdr:row>146</xdr:row>
      <xdr:rowOff>76200</xdr:rowOff>
    </xdr:to>
    <xdr:pic>
      <xdr:nvPicPr>
        <xdr:cNvPr id="9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343150" y="25393650"/>
          <a:ext cx="1304925" cy="136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495301</xdr:colOff>
      <xdr:row>134</xdr:row>
      <xdr:rowOff>38101</xdr:rowOff>
    </xdr:from>
    <xdr:to>
      <xdr:col>4</xdr:col>
      <xdr:colOff>95253</xdr:colOff>
      <xdr:row>138</xdr:row>
      <xdr:rowOff>57153</xdr:rowOff>
    </xdr:to>
    <xdr:cxnSp macro="">
      <xdr:nvCxnSpPr>
        <xdr:cNvPr id="94" name="直接箭头连接符 93"/>
        <xdr:cNvCxnSpPr/>
      </xdr:nvCxnSpPr>
      <xdr:spPr>
        <a:xfrm rot="16200000" flipH="1">
          <a:off x="2657476" y="24869776"/>
          <a:ext cx="704852" cy="2857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140</xdr:row>
      <xdr:rowOff>133349</xdr:rowOff>
    </xdr:from>
    <xdr:to>
      <xdr:col>4</xdr:col>
      <xdr:colOff>323850</xdr:colOff>
      <xdr:row>143</xdr:row>
      <xdr:rowOff>85724</xdr:rowOff>
    </xdr:to>
    <xdr:sp macro="" textlink="">
      <xdr:nvSpPr>
        <xdr:cNvPr id="96" name="TextBox 95"/>
        <xdr:cNvSpPr txBox="1"/>
      </xdr:nvSpPr>
      <xdr:spPr>
        <a:xfrm>
          <a:off x="2705100" y="25784174"/>
          <a:ext cx="6762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完美合成符</a:t>
          </a:r>
        </a:p>
      </xdr:txBody>
    </xdr:sp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438150</xdr:colOff>
      <xdr:row>143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685925" y="25822275"/>
          <a:ext cx="4381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266700</xdr:colOff>
      <xdr:row>39</xdr:row>
      <xdr:rowOff>142875</xdr:rowOff>
    </xdr:from>
    <xdr:to>
      <xdr:col>1</xdr:col>
      <xdr:colOff>733425</xdr:colOff>
      <xdr:row>41</xdr:row>
      <xdr:rowOff>266700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952500" y="7677150"/>
          <a:ext cx="46672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257175</xdr:colOff>
      <xdr:row>42</xdr:row>
      <xdr:rowOff>9525</xdr:rowOff>
    </xdr:from>
    <xdr:to>
      <xdr:col>1</xdr:col>
      <xdr:colOff>723900</xdr:colOff>
      <xdr:row>44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942975" y="8229600"/>
          <a:ext cx="46672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228600</xdr:colOff>
      <xdr:row>45</xdr:row>
      <xdr:rowOff>38100</xdr:rowOff>
    </xdr:from>
    <xdr:to>
      <xdr:col>1</xdr:col>
      <xdr:colOff>695325</xdr:colOff>
      <xdr:row>47</xdr:row>
      <xdr:rowOff>161925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914400" y="8772525"/>
          <a:ext cx="466725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114300</xdr:colOff>
      <xdr:row>38</xdr:row>
      <xdr:rowOff>657225</xdr:rowOff>
    </xdr:from>
    <xdr:to>
      <xdr:col>4</xdr:col>
      <xdr:colOff>0</xdr:colOff>
      <xdr:row>39</xdr:row>
      <xdr:rowOff>57150</xdr:rowOff>
    </xdr:to>
    <xdr:sp macro="" textlink="">
      <xdr:nvSpPr>
        <xdr:cNvPr id="97" name="矩形 96"/>
        <xdr:cNvSpPr/>
      </xdr:nvSpPr>
      <xdr:spPr>
        <a:xfrm>
          <a:off x="1800225" y="7505700"/>
          <a:ext cx="125730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228600</xdr:colOff>
      <xdr:row>53</xdr:row>
      <xdr:rowOff>95250</xdr:rowOff>
    </xdr:from>
    <xdr:to>
      <xdr:col>1</xdr:col>
      <xdr:colOff>590550</xdr:colOff>
      <xdr:row>55</xdr:row>
      <xdr:rowOff>133350</xdr:rowOff>
    </xdr:to>
    <xdr:pic>
      <xdr:nvPicPr>
        <xdr:cNvPr id="9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914400" y="10201275"/>
          <a:ext cx="361950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104778</xdr:colOff>
      <xdr:row>35</xdr:row>
      <xdr:rowOff>123825</xdr:rowOff>
    </xdr:from>
    <xdr:to>
      <xdr:col>5</xdr:col>
      <xdr:colOff>85726</xdr:colOff>
      <xdr:row>38</xdr:row>
      <xdr:rowOff>609600</xdr:rowOff>
    </xdr:to>
    <xdr:cxnSp macro="">
      <xdr:nvCxnSpPr>
        <xdr:cNvPr id="100" name="直接箭头连接符 99"/>
        <xdr:cNvCxnSpPr/>
      </xdr:nvCxnSpPr>
      <xdr:spPr>
        <a:xfrm rot="5400000">
          <a:off x="2995614" y="6624639"/>
          <a:ext cx="1000125" cy="666748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123825</xdr:rowOff>
    </xdr:from>
    <xdr:to>
      <xdr:col>15</xdr:col>
      <xdr:colOff>342900</xdr:colOff>
      <xdr:row>14</xdr:row>
      <xdr:rowOff>47625</xdr:rowOff>
    </xdr:to>
    <xdr:sp macro="" textlink="">
      <xdr:nvSpPr>
        <xdr:cNvPr id="4" name="矩形标注 3"/>
        <xdr:cNvSpPr/>
      </xdr:nvSpPr>
      <xdr:spPr>
        <a:xfrm>
          <a:off x="10801350" y="2238375"/>
          <a:ext cx="2695575" cy="438150"/>
        </a:xfrm>
        <a:prstGeom prst="wedgeRect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171450</xdr:colOff>
      <xdr:row>45</xdr:row>
      <xdr:rowOff>85725</xdr:rowOff>
    </xdr:from>
    <xdr:to>
      <xdr:col>17</xdr:col>
      <xdr:colOff>285750</xdr:colOff>
      <xdr:row>61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J24"/>
  <sheetViews>
    <sheetView workbookViewId="0">
      <selection activeCell="C12" sqref="C12"/>
    </sheetView>
  </sheetViews>
  <sheetFormatPr defaultRowHeight="13.5"/>
  <sheetData>
    <row r="9" spans="3:3" ht="46.5">
      <c r="C9" s="2" t="s">
        <v>1</v>
      </c>
    </row>
    <row r="24" spans="10:10" ht="25.5">
      <c r="J24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34"/>
  <sheetViews>
    <sheetView tabSelected="1" topLeftCell="A22" workbookViewId="0">
      <selection activeCell="D30" sqref="D30"/>
    </sheetView>
  </sheetViews>
  <sheetFormatPr defaultRowHeight="13.5"/>
  <cols>
    <col min="2" max="2" width="13.125" customWidth="1"/>
  </cols>
  <sheetData>
    <row r="2" spans="1:3" ht="22.5">
      <c r="A2" s="4" t="s">
        <v>2</v>
      </c>
    </row>
    <row r="4" spans="1:3">
      <c r="B4" s="3" t="s">
        <v>3</v>
      </c>
    </row>
    <row r="5" spans="1:3">
      <c r="B5" t="s">
        <v>4</v>
      </c>
      <c r="C5" t="s">
        <v>5</v>
      </c>
    </row>
    <row r="6" spans="1:3">
      <c r="B6" t="s">
        <v>6</v>
      </c>
      <c r="C6" t="s">
        <v>7</v>
      </c>
    </row>
    <row r="8" spans="1:3">
      <c r="B8" s="3" t="s">
        <v>14</v>
      </c>
    </row>
    <row r="10" spans="1:3">
      <c r="B10" s="5" t="s">
        <v>15</v>
      </c>
    </row>
    <row r="11" spans="1:3" ht="14.25">
      <c r="B11" s="6" t="s">
        <v>8</v>
      </c>
    </row>
    <row r="12" spans="1:3" ht="14.25">
      <c r="B12" s="6" t="s">
        <v>9</v>
      </c>
    </row>
    <row r="13" spans="1:3" ht="14.25">
      <c r="B13" s="6" t="s">
        <v>10</v>
      </c>
    </row>
    <row r="14" spans="1:3">
      <c r="B14" s="5"/>
    </row>
    <row r="15" spans="1:3">
      <c r="B15" s="5"/>
    </row>
    <row r="16" spans="1:3" ht="14.25">
      <c r="B16" s="5" t="s">
        <v>12</v>
      </c>
    </row>
    <row r="17" spans="1:2" ht="14.25">
      <c r="B17" s="6" t="s">
        <v>89</v>
      </c>
    </row>
    <row r="18" spans="1:2" ht="14.25">
      <c r="B18" s="6" t="s">
        <v>90</v>
      </c>
    </row>
    <row r="19" spans="1:2" ht="14.25">
      <c r="B19" s="6" t="s">
        <v>91</v>
      </c>
    </row>
    <row r="22" spans="1:2">
      <c r="B22" s="5" t="s">
        <v>11</v>
      </c>
    </row>
    <row r="23" spans="1:2">
      <c r="B23" s="5"/>
    </row>
    <row r="24" spans="1:2" ht="14.25">
      <c r="B24" s="5" t="s">
        <v>13</v>
      </c>
    </row>
    <row r="25" spans="1:2">
      <c r="B25" s="7" t="s">
        <v>110</v>
      </c>
    </row>
    <row r="26" spans="1:2" ht="14.25">
      <c r="B26" s="6" t="s">
        <v>89</v>
      </c>
    </row>
    <row r="27" spans="1:2" ht="14.25">
      <c r="B27" s="6" t="s">
        <v>90</v>
      </c>
    </row>
    <row r="28" spans="1:2" ht="14.25">
      <c r="B28" s="6" t="s">
        <v>91</v>
      </c>
    </row>
    <row r="32" spans="1:2" ht="22.5">
      <c r="A32" s="4" t="s">
        <v>16</v>
      </c>
    </row>
    <row r="34" spans="1:11">
      <c r="B34" t="s">
        <v>18</v>
      </c>
    </row>
    <row r="35" spans="1:11">
      <c r="K35" t="s">
        <v>27</v>
      </c>
    </row>
    <row r="36" spans="1:11">
      <c r="B36" t="s">
        <v>19</v>
      </c>
      <c r="D36" t="s">
        <v>20</v>
      </c>
      <c r="F36" s="34" t="s">
        <v>113</v>
      </c>
    </row>
    <row r="39" spans="1:11" ht="54">
      <c r="A39" s="8" t="s">
        <v>21</v>
      </c>
    </row>
    <row r="42" spans="1:11" ht="27">
      <c r="A42" s="8" t="s">
        <v>22</v>
      </c>
    </row>
    <row r="54" spans="1:13">
      <c r="M54" t="s">
        <v>26</v>
      </c>
    </row>
    <row r="61" spans="1:13">
      <c r="A61" t="s">
        <v>33</v>
      </c>
    </row>
    <row r="62" spans="1:13">
      <c r="A62" t="s">
        <v>111</v>
      </c>
      <c r="K62" t="s">
        <v>24</v>
      </c>
    </row>
    <row r="63" spans="1:13">
      <c r="A63" t="s">
        <v>34</v>
      </c>
      <c r="K63" t="s">
        <v>25</v>
      </c>
    </row>
    <row r="64" spans="1:13">
      <c r="A64" t="s">
        <v>35</v>
      </c>
    </row>
    <row r="75" spans="1:10" ht="22.5">
      <c r="A75" s="4" t="s">
        <v>17</v>
      </c>
      <c r="J75" t="s">
        <v>27</v>
      </c>
    </row>
    <row r="98" spans="7:12">
      <c r="L98" t="s">
        <v>23</v>
      </c>
    </row>
    <row r="108" spans="7:12">
      <c r="G108" t="s">
        <v>24</v>
      </c>
    </row>
    <row r="109" spans="7:12">
      <c r="G109" t="s">
        <v>25</v>
      </c>
    </row>
    <row r="118" spans="2:2">
      <c r="B118" s="3" t="s">
        <v>42</v>
      </c>
    </row>
    <row r="134" spans="6:6" ht="54">
      <c r="F134" s="8" t="s">
        <v>112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P62"/>
  <sheetViews>
    <sheetView workbookViewId="0">
      <selection activeCell="D17" sqref="D17:D35"/>
    </sheetView>
  </sheetViews>
  <sheetFormatPr defaultRowHeight="13.5"/>
  <cols>
    <col min="4" max="4" width="11.625" customWidth="1"/>
    <col min="5" max="5" width="11.75" customWidth="1"/>
    <col min="6" max="6" width="14.125" customWidth="1"/>
    <col min="7" max="7" width="16.125" customWidth="1"/>
    <col min="8" max="8" width="22.75" customWidth="1"/>
    <col min="9" max="9" width="9.375" customWidth="1"/>
    <col min="10" max="10" width="10.375" customWidth="1"/>
    <col min="15" max="15" width="13.5" customWidth="1"/>
  </cols>
  <sheetData>
    <row r="3" spans="1:15" ht="31.5">
      <c r="A3" s="15" t="s">
        <v>43</v>
      </c>
    </row>
    <row r="5" spans="1:15">
      <c r="A5" t="s">
        <v>55</v>
      </c>
    </row>
    <row r="6" spans="1:15">
      <c r="B6" t="s">
        <v>69</v>
      </c>
    </row>
    <row r="7" spans="1:15">
      <c r="B7" t="s">
        <v>58</v>
      </c>
    </row>
    <row r="8" spans="1:15">
      <c r="B8" t="s">
        <v>57</v>
      </c>
    </row>
    <row r="10" spans="1:15">
      <c r="B10" t="s">
        <v>59</v>
      </c>
    </row>
    <row r="11" spans="1:15">
      <c r="B11" t="s">
        <v>60</v>
      </c>
    </row>
    <row r="12" spans="1:15">
      <c r="B12" t="s">
        <v>61</v>
      </c>
    </row>
    <row r="13" spans="1:15">
      <c r="N13" t="s">
        <v>50</v>
      </c>
    </row>
    <row r="14" spans="1:15">
      <c r="B14" t="s">
        <v>108</v>
      </c>
      <c r="C14" t="s">
        <v>109</v>
      </c>
    </row>
    <row r="16" spans="1:15" ht="40.5">
      <c r="C16" t="s">
        <v>40</v>
      </c>
      <c r="D16" t="s">
        <v>56</v>
      </c>
      <c r="E16" t="s">
        <v>49</v>
      </c>
      <c r="F16" t="s">
        <v>32</v>
      </c>
      <c r="G16" t="s">
        <v>36</v>
      </c>
      <c r="H16" t="s">
        <v>48</v>
      </c>
      <c r="I16" t="s">
        <v>31</v>
      </c>
      <c r="J16" t="s">
        <v>41</v>
      </c>
      <c r="K16" t="s">
        <v>38</v>
      </c>
      <c r="L16" s="16" t="s">
        <v>39</v>
      </c>
      <c r="M16" s="16" t="s">
        <v>51</v>
      </c>
      <c r="N16" s="18" t="s">
        <v>52</v>
      </c>
      <c r="O16" s="19" t="s">
        <v>53</v>
      </c>
    </row>
    <row r="17" spans="2:15">
      <c r="B17" s="12" t="s">
        <v>28</v>
      </c>
      <c r="C17" s="12">
        <v>1</v>
      </c>
      <c r="D17" s="12" t="s">
        <v>45</v>
      </c>
      <c r="E17" s="11">
        <v>3</v>
      </c>
      <c r="F17" s="9">
        <v>1</v>
      </c>
      <c r="G17" s="10" t="s">
        <v>107</v>
      </c>
      <c r="H17" t="s">
        <v>104</v>
      </c>
      <c r="I17">
        <v>1</v>
      </c>
      <c r="J17" s="12">
        <v>1</v>
      </c>
      <c r="K17">
        <v>1</v>
      </c>
      <c r="L17" s="16"/>
      <c r="M17" s="16"/>
      <c r="N17" s="16">
        <v>1</v>
      </c>
      <c r="O17" s="19">
        <f>N17*(3+1)</f>
        <v>4</v>
      </c>
    </row>
    <row r="18" spans="2:15">
      <c r="B18" s="12"/>
      <c r="C18" s="12">
        <v>2</v>
      </c>
      <c r="D18" s="12" t="s">
        <v>45</v>
      </c>
      <c r="E18" s="11">
        <v>3</v>
      </c>
      <c r="F18" s="9">
        <v>1</v>
      </c>
      <c r="G18" s="10" t="s">
        <v>107</v>
      </c>
      <c r="H18" t="s">
        <v>105</v>
      </c>
      <c r="I18">
        <v>1</v>
      </c>
      <c r="J18" s="12">
        <v>1</v>
      </c>
      <c r="K18">
        <v>1</v>
      </c>
      <c r="L18" s="16"/>
      <c r="M18" s="16"/>
      <c r="N18" s="16">
        <v>1</v>
      </c>
      <c r="O18" s="19">
        <f t="shared" ref="O18:O35" si="0">N18*(3+1)</f>
        <v>4</v>
      </c>
    </row>
    <row r="19" spans="2:15">
      <c r="B19" s="12"/>
      <c r="C19" s="12">
        <v>3</v>
      </c>
      <c r="D19" s="12" t="s">
        <v>45</v>
      </c>
      <c r="E19" s="11">
        <v>3</v>
      </c>
      <c r="F19" s="9">
        <v>1</v>
      </c>
      <c r="G19" s="10" t="s">
        <v>107</v>
      </c>
      <c r="H19" t="s">
        <v>105</v>
      </c>
      <c r="I19">
        <v>1</v>
      </c>
      <c r="J19" s="12">
        <v>1</v>
      </c>
      <c r="K19">
        <v>1</v>
      </c>
      <c r="L19" s="16"/>
      <c r="M19" s="16"/>
      <c r="N19" s="16">
        <v>1</v>
      </c>
      <c r="O19" s="19">
        <f t="shared" si="0"/>
        <v>4</v>
      </c>
    </row>
    <row r="20" spans="2:15">
      <c r="B20" s="12"/>
      <c r="C20" s="12">
        <v>4</v>
      </c>
      <c r="D20" s="12" t="s">
        <v>45</v>
      </c>
      <c r="E20" s="11">
        <v>3</v>
      </c>
      <c r="F20" s="9">
        <v>1</v>
      </c>
      <c r="G20" s="10" t="s">
        <v>107</v>
      </c>
      <c r="H20" t="s">
        <v>105</v>
      </c>
      <c r="I20">
        <v>1</v>
      </c>
      <c r="J20" s="12">
        <v>1</v>
      </c>
      <c r="K20">
        <v>1</v>
      </c>
      <c r="L20" s="16"/>
      <c r="M20" s="16"/>
      <c r="N20" s="16">
        <v>1</v>
      </c>
      <c r="O20" s="19">
        <f t="shared" si="0"/>
        <v>4</v>
      </c>
    </row>
    <row r="21" spans="2:15">
      <c r="B21" s="12"/>
      <c r="C21" s="12">
        <v>5</v>
      </c>
      <c r="D21" s="12" t="s">
        <v>45</v>
      </c>
      <c r="E21" s="11">
        <v>3</v>
      </c>
      <c r="F21" s="9">
        <v>0.9</v>
      </c>
      <c r="G21" s="10" t="s">
        <v>107</v>
      </c>
      <c r="H21" t="s">
        <v>105</v>
      </c>
      <c r="I21">
        <v>1</v>
      </c>
      <c r="J21" s="12">
        <v>1</v>
      </c>
      <c r="K21">
        <v>1</v>
      </c>
      <c r="L21" s="17">
        <f>(1-F21)</f>
        <v>9.9999999999999978E-2</v>
      </c>
      <c r="M21" s="16">
        <v>0.05</v>
      </c>
      <c r="N21" s="16">
        <f>LOG(M21,L21)</f>
        <v>1.301029995663981</v>
      </c>
      <c r="O21" s="19">
        <f t="shared" si="0"/>
        <v>5.2041199826559241</v>
      </c>
    </row>
    <row r="22" spans="2:15">
      <c r="B22" s="12"/>
      <c r="C22" s="12">
        <v>6</v>
      </c>
      <c r="D22" s="12" t="s">
        <v>45</v>
      </c>
      <c r="E22" s="11">
        <v>3</v>
      </c>
      <c r="F22" s="9">
        <v>0.9</v>
      </c>
      <c r="G22" s="10" t="s">
        <v>107</v>
      </c>
      <c r="H22" t="s">
        <v>105</v>
      </c>
      <c r="I22">
        <v>1</v>
      </c>
      <c r="J22" s="12">
        <v>1</v>
      </c>
      <c r="K22">
        <v>1</v>
      </c>
      <c r="L22" s="17">
        <f t="shared" ref="L22:L61" si="1">(1-F22)</f>
        <v>9.9999999999999978E-2</v>
      </c>
      <c r="M22" s="16">
        <v>0.05</v>
      </c>
      <c r="N22" s="16">
        <f t="shared" ref="N22:N61" si="2">LOG(M22,L22)</f>
        <v>1.301029995663981</v>
      </c>
      <c r="O22" s="19">
        <f t="shared" si="0"/>
        <v>5.2041199826559241</v>
      </c>
    </row>
    <row r="23" spans="2:15">
      <c r="B23" s="12"/>
      <c r="C23" s="12">
        <v>7</v>
      </c>
      <c r="D23" s="12" t="s">
        <v>45</v>
      </c>
      <c r="E23" s="11">
        <v>3</v>
      </c>
      <c r="F23" s="9">
        <v>0.9</v>
      </c>
      <c r="G23" s="10" t="s">
        <v>107</v>
      </c>
      <c r="H23" t="s">
        <v>105</v>
      </c>
      <c r="I23">
        <v>1</v>
      </c>
      <c r="J23" s="12">
        <v>1</v>
      </c>
      <c r="K23">
        <v>1</v>
      </c>
      <c r="L23" s="17">
        <f t="shared" si="1"/>
        <v>9.9999999999999978E-2</v>
      </c>
      <c r="M23" s="16">
        <v>0.05</v>
      </c>
      <c r="N23" s="16">
        <f t="shared" si="2"/>
        <v>1.301029995663981</v>
      </c>
      <c r="O23" s="19">
        <f t="shared" si="0"/>
        <v>5.2041199826559241</v>
      </c>
    </row>
    <row r="24" spans="2:15">
      <c r="B24" s="12"/>
      <c r="C24" s="12">
        <v>8</v>
      </c>
      <c r="D24" s="12" t="s">
        <v>45</v>
      </c>
      <c r="E24" s="11">
        <v>3</v>
      </c>
      <c r="F24" s="9">
        <v>0.9</v>
      </c>
      <c r="G24" s="10" t="s">
        <v>107</v>
      </c>
      <c r="H24" t="s">
        <v>105</v>
      </c>
      <c r="I24">
        <v>1</v>
      </c>
      <c r="J24" s="12">
        <v>1</v>
      </c>
      <c r="K24">
        <v>1</v>
      </c>
      <c r="L24" s="17">
        <f t="shared" si="1"/>
        <v>9.9999999999999978E-2</v>
      </c>
      <c r="M24" s="16">
        <v>0.05</v>
      </c>
      <c r="N24" s="16">
        <f t="shared" si="2"/>
        <v>1.301029995663981</v>
      </c>
      <c r="O24" s="19">
        <f t="shared" si="0"/>
        <v>5.2041199826559241</v>
      </c>
    </row>
    <row r="25" spans="2:15">
      <c r="B25" s="12"/>
      <c r="C25" s="12">
        <v>9</v>
      </c>
      <c r="D25" s="12" t="s">
        <v>45</v>
      </c>
      <c r="E25" s="11">
        <v>3</v>
      </c>
      <c r="F25" s="9">
        <v>0.9</v>
      </c>
      <c r="G25" s="10" t="s">
        <v>107</v>
      </c>
      <c r="H25" t="s">
        <v>105</v>
      </c>
      <c r="I25">
        <v>1</v>
      </c>
      <c r="J25" s="12">
        <v>1</v>
      </c>
      <c r="K25">
        <v>1</v>
      </c>
      <c r="L25" s="17">
        <f t="shared" si="1"/>
        <v>9.9999999999999978E-2</v>
      </c>
      <c r="M25" s="16">
        <v>0.05</v>
      </c>
      <c r="N25" s="16">
        <f t="shared" si="2"/>
        <v>1.301029995663981</v>
      </c>
      <c r="O25" s="19">
        <f t="shared" si="0"/>
        <v>5.2041199826559241</v>
      </c>
    </row>
    <row r="26" spans="2:15">
      <c r="B26" s="12"/>
      <c r="C26" s="12">
        <v>10</v>
      </c>
      <c r="D26" s="12" t="s">
        <v>45</v>
      </c>
      <c r="E26" s="11">
        <v>3</v>
      </c>
      <c r="F26" s="9">
        <v>0.8</v>
      </c>
      <c r="G26" s="10" t="s">
        <v>107</v>
      </c>
      <c r="H26" t="s">
        <v>105</v>
      </c>
      <c r="I26">
        <v>1</v>
      </c>
      <c r="J26" s="12">
        <v>1</v>
      </c>
      <c r="K26">
        <v>1</v>
      </c>
      <c r="L26" s="17">
        <f t="shared" si="1"/>
        <v>0.19999999999999996</v>
      </c>
      <c r="M26" s="16">
        <v>0.05</v>
      </c>
      <c r="N26" s="16">
        <f t="shared" si="2"/>
        <v>1.8613531161467858</v>
      </c>
      <c r="O26" s="19">
        <f t="shared" si="0"/>
        <v>7.4454124645871431</v>
      </c>
    </row>
    <row r="27" spans="2:15">
      <c r="B27" s="12"/>
      <c r="C27" s="12">
        <v>11</v>
      </c>
      <c r="D27" s="12" t="s">
        <v>45</v>
      </c>
      <c r="E27" s="11">
        <v>3</v>
      </c>
      <c r="F27" s="9">
        <v>0.8</v>
      </c>
      <c r="G27" s="10" t="s">
        <v>37</v>
      </c>
      <c r="H27" t="s">
        <v>106</v>
      </c>
      <c r="I27">
        <v>1</v>
      </c>
      <c r="J27" s="12">
        <v>1</v>
      </c>
      <c r="K27">
        <v>1</v>
      </c>
      <c r="L27" s="17">
        <f t="shared" si="1"/>
        <v>0.19999999999999996</v>
      </c>
      <c r="M27" s="16">
        <v>0.05</v>
      </c>
      <c r="N27" s="16">
        <f t="shared" si="2"/>
        <v>1.8613531161467858</v>
      </c>
      <c r="O27" s="19">
        <f t="shared" si="0"/>
        <v>7.4454124645871431</v>
      </c>
    </row>
    <row r="28" spans="2:15">
      <c r="B28" s="12"/>
      <c r="C28" s="12">
        <v>12</v>
      </c>
      <c r="D28" s="12" t="s">
        <v>45</v>
      </c>
      <c r="E28" s="11">
        <v>3</v>
      </c>
      <c r="F28" s="9">
        <v>0.8</v>
      </c>
      <c r="G28" s="10" t="s">
        <v>37</v>
      </c>
      <c r="H28" t="s">
        <v>106</v>
      </c>
      <c r="I28">
        <v>1</v>
      </c>
      <c r="J28" s="12">
        <v>1</v>
      </c>
      <c r="K28">
        <v>1</v>
      </c>
      <c r="L28" s="17">
        <f t="shared" si="1"/>
        <v>0.19999999999999996</v>
      </c>
      <c r="M28" s="16">
        <v>0.05</v>
      </c>
      <c r="N28" s="16">
        <f t="shared" si="2"/>
        <v>1.8613531161467858</v>
      </c>
      <c r="O28" s="19">
        <f t="shared" si="0"/>
        <v>7.4454124645871431</v>
      </c>
    </row>
    <row r="29" spans="2:15">
      <c r="B29" s="12"/>
      <c r="C29" s="12">
        <v>13</v>
      </c>
      <c r="D29" s="12" t="s">
        <v>45</v>
      </c>
      <c r="E29" s="11">
        <v>3</v>
      </c>
      <c r="F29" s="9">
        <v>0.8</v>
      </c>
      <c r="G29" s="10" t="s">
        <v>37</v>
      </c>
      <c r="H29" t="s">
        <v>106</v>
      </c>
      <c r="I29">
        <v>1</v>
      </c>
      <c r="J29" s="12">
        <v>1</v>
      </c>
      <c r="K29">
        <v>1</v>
      </c>
      <c r="L29" s="17">
        <f t="shared" si="1"/>
        <v>0.19999999999999996</v>
      </c>
      <c r="M29" s="16">
        <v>0.05</v>
      </c>
      <c r="N29" s="16">
        <f t="shared" si="2"/>
        <v>1.8613531161467858</v>
      </c>
      <c r="O29" s="19">
        <f t="shared" si="0"/>
        <v>7.4454124645871431</v>
      </c>
    </row>
    <row r="30" spans="2:15">
      <c r="B30" s="12"/>
      <c r="C30" s="12">
        <v>14</v>
      </c>
      <c r="D30" s="12" t="s">
        <v>45</v>
      </c>
      <c r="E30" s="11">
        <v>3</v>
      </c>
      <c r="F30" s="9">
        <v>0.8</v>
      </c>
      <c r="G30" s="10" t="s">
        <v>37</v>
      </c>
      <c r="H30" t="s">
        <v>106</v>
      </c>
      <c r="I30">
        <v>1</v>
      </c>
      <c r="J30" s="12">
        <v>1</v>
      </c>
      <c r="K30">
        <v>1</v>
      </c>
      <c r="L30" s="17">
        <f t="shared" si="1"/>
        <v>0.19999999999999996</v>
      </c>
      <c r="M30" s="16">
        <v>0.05</v>
      </c>
      <c r="N30" s="16">
        <f t="shared" si="2"/>
        <v>1.8613531161467858</v>
      </c>
      <c r="O30" s="19">
        <f t="shared" si="0"/>
        <v>7.4454124645871431</v>
      </c>
    </row>
    <row r="31" spans="2:15">
      <c r="B31" s="12"/>
      <c r="C31" s="12">
        <v>15</v>
      </c>
      <c r="D31" s="12" t="s">
        <v>45</v>
      </c>
      <c r="E31" s="11">
        <v>3</v>
      </c>
      <c r="F31" s="9">
        <v>0.7</v>
      </c>
      <c r="G31" s="10" t="s">
        <v>37</v>
      </c>
      <c r="H31" t="s">
        <v>106</v>
      </c>
      <c r="I31">
        <v>1</v>
      </c>
      <c r="J31" s="12">
        <v>1</v>
      </c>
      <c r="K31">
        <v>1</v>
      </c>
      <c r="L31" s="17">
        <f t="shared" si="1"/>
        <v>0.30000000000000004</v>
      </c>
      <c r="M31" s="16">
        <v>0.05</v>
      </c>
      <c r="N31" s="16">
        <f t="shared" si="2"/>
        <v>2.4882059318866436</v>
      </c>
      <c r="O31" s="19">
        <f t="shared" si="0"/>
        <v>9.9528237275465745</v>
      </c>
    </row>
    <row r="32" spans="2:15">
      <c r="B32" s="12"/>
      <c r="C32" s="12">
        <v>16</v>
      </c>
      <c r="D32" s="12" t="s">
        <v>45</v>
      </c>
      <c r="E32" s="11">
        <v>3</v>
      </c>
      <c r="F32" s="9">
        <v>0.7</v>
      </c>
      <c r="G32" s="10" t="s">
        <v>37</v>
      </c>
      <c r="H32" t="s">
        <v>106</v>
      </c>
      <c r="I32">
        <v>1</v>
      </c>
      <c r="J32" s="12">
        <v>1</v>
      </c>
      <c r="K32">
        <v>1</v>
      </c>
      <c r="L32" s="17">
        <f t="shared" si="1"/>
        <v>0.30000000000000004</v>
      </c>
      <c r="M32" s="16">
        <v>0.05</v>
      </c>
      <c r="N32" s="16">
        <f t="shared" si="2"/>
        <v>2.4882059318866436</v>
      </c>
      <c r="O32" s="19">
        <f t="shared" si="0"/>
        <v>9.9528237275465745</v>
      </c>
    </row>
    <row r="33" spans="2:15">
      <c r="B33" s="12"/>
      <c r="C33" s="12">
        <v>17</v>
      </c>
      <c r="D33" s="12" t="s">
        <v>45</v>
      </c>
      <c r="E33" s="11">
        <v>3</v>
      </c>
      <c r="F33" s="9">
        <v>0.7</v>
      </c>
      <c r="G33" s="10" t="s">
        <v>37</v>
      </c>
      <c r="H33" t="s">
        <v>106</v>
      </c>
      <c r="I33">
        <v>1</v>
      </c>
      <c r="J33" s="12">
        <v>1</v>
      </c>
      <c r="K33">
        <v>1</v>
      </c>
      <c r="L33" s="17">
        <f t="shared" si="1"/>
        <v>0.30000000000000004</v>
      </c>
      <c r="M33" s="16">
        <v>0.05</v>
      </c>
      <c r="N33" s="16">
        <f t="shared" si="2"/>
        <v>2.4882059318866436</v>
      </c>
      <c r="O33" s="19">
        <f t="shared" si="0"/>
        <v>9.9528237275465745</v>
      </c>
    </row>
    <row r="34" spans="2:15">
      <c r="B34" s="12"/>
      <c r="C34" s="12">
        <v>18</v>
      </c>
      <c r="D34" s="12" t="s">
        <v>45</v>
      </c>
      <c r="E34" s="11">
        <v>3</v>
      </c>
      <c r="F34" s="9">
        <v>0.7</v>
      </c>
      <c r="G34" s="10" t="s">
        <v>37</v>
      </c>
      <c r="H34" t="s">
        <v>106</v>
      </c>
      <c r="I34">
        <v>1</v>
      </c>
      <c r="J34" s="12">
        <v>1</v>
      </c>
      <c r="K34">
        <v>1</v>
      </c>
      <c r="L34" s="17">
        <f t="shared" si="1"/>
        <v>0.30000000000000004</v>
      </c>
      <c r="M34" s="16">
        <v>0.05</v>
      </c>
      <c r="N34" s="16">
        <f t="shared" si="2"/>
        <v>2.4882059318866436</v>
      </c>
      <c r="O34" s="19">
        <f t="shared" si="0"/>
        <v>9.9528237275465745</v>
      </c>
    </row>
    <row r="35" spans="2:15">
      <c r="B35" s="12"/>
      <c r="C35" s="12">
        <v>19</v>
      </c>
      <c r="D35" s="12" t="s">
        <v>45</v>
      </c>
      <c r="E35" s="11">
        <v>3</v>
      </c>
      <c r="F35" s="9">
        <v>0.7</v>
      </c>
      <c r="G35" s="10" t="s">
        <v>37</v>
      </c>
      <c r="H35" t="s">
        <v>106</v>
      </c>
      <c r="I35">
        <v>1</v>
      </c>
      <c r="J35" s="12">
        <v>1</v>
      </c>
      <c r="K35">
        <v>1</v>
      </c>
      <c r="L35" s="17">
        <f t="shared" si="1"/>
        <v>0.30000000000000004</v>
      </c>
      <c r="M35" s="16">
        <v>0.05</v>
      </c>
      <c r="N35" s="16">
        <f t="shared" si="2"/>
        <v>2.4882059318866436</v>
      </c>
      <c r="O35" s="19">
        <f t="shared" si="0"/>
        <v>9.9528237275465745</v>
      </c>
    </row>
    <row r="36" spans="2:15">
      <c r="B36" s="20" t="s">
        <v>29</v>
      </c>
      <c r="C36" s="20">
        <v>20</v>
      </c>
      <c r="D36" s="20" t="s">
        <v>46</v>
      </c>
      <c r="E36" s="11">
        <v>3</v>
      </c>
      <c r="F36" s="9">
        <v>0.5</v>
      </c>
      <c r="G36" s="10" t="s">
        <v>37</v>
      </c>
      <c r="H36" t="s">
        <v>106</v>
      </c>
      <c r="I36">
        <v>1</v>
      </c>
      <c r="J36" s="13">
        <v>2</v>
      </c>
      <c r="K36">
        <v>1</v>
      </c>
      <c r="L36" s="17">
        <f t="shared" si="1"/>
        <v>0.5</v>
      </c>
      <c r="M36" s="16">
        <v>0.05</v>
      </c>
      <c r="N36" s="16">
        <f t="shared" si="2"/>
        <v>4.3219280948873626</v>
      </c>
      <c r="O36" s="19">
        <f>N36*(6+1)</f>
        <v>30.253496664211539</v>
      </c>
    </row>
    <row r="37" spans="2:15">
      <c r="B37" s="20"/>
      <c r="C37" s="20">
        <v>21</v>
      </c>
      <c r="D37" s="20" t="s">
        <v>46</v>
      </c>
      <c r="E37" s="11">
        <v>3</v>
      </c>
      <c r="F37" s="9">
        <v>0.5</v>
      </c>
      <c r="G37" s="10" t="s">
        <v>37</v>
      </c>
      <c r="H37" t="s">
        <v>106</v>
      </c>
      <c r="I37">
        <v>1</v>
      </c>
      <c r="J37" s="13">
        <v>2</v>
      </c>
      <c r="K37">
        <v>1</v>
      </c>
      <c r="L37" s="17">
        <f t="shared" si="1"/>
        <v>0.5</v>
      </c>
      <c r="M37" s="16">
        <v>0.05</v>
      </c>
      <c r="N37" s="16">
        <f t="shared" si="2"/>
        <v>4.3219280948873626</v>
      </c>
      <c r="O37" s="19">
        <f t="shared" ref="O37:O50" si="3">N37*(6+1)</f>
        <v>30.253496664211539</v>
      </c>
    </row>
    <row r="38" spans="2:15">
      <c r="B38" s="20"/>
      <c r="C38" s="20">
        <v>22</v>
      </c>
      <c r="D38" s="20" t="s">
        <v>46</v>
      </c>
      <c r="E38" s="11">
        <v>3</v>
      </c>
      <c r="F38" s="9">
        <v>0.5</v>
      </c>
      <c r="G38" s="10" t="s">
        <v>37</v>
      </c>
      <c r="H38" t="s">
        <v>106</v>
      </c>
      <c r="I38">
        <v>1</v>
      </c>
      <c r="J38" s="13">
        <v>2</v>
      </c>
      <c r="K38">
        <v>1</v>
      </c>
      <c r="L38" s="17">
        <f t="shared" si="1"/>
        <v>0.5</v>
      </c>
      <c r="M38" s="16">
        <v>0.05</v>
      </c>
      <c r="N38" s="16">
        <f t="shared" si="2"/>
        <v>4.3219280948873626</v>
      </c>
      <c r="O38" s="19">
        <f t="shared" si="3"/>
        <v>30.253496664211539</v>
      </c>
    </row>
    <row r="39" spans="2:15">
      <c r="B39" s="20"/>
      <c r="C39" s="20">
        <v>23</v>
      </c>
      <c r="D39" s="20" t="s">
        <v>46</v>
      </c>
      <c r="E39" s="11">
        <v>3</v>
      </c>
      <c r="F39" s="9">
        <v>0.5</v>
      </c>
      <c r="G39" s="10" t="s">
        <v>37</v>
      </c>
      <c r="H39" t="s">
        <v>106</v>
      </c>
      <c r="I39">
        <v>1</v>
      </c>
      <c r="J39" s="13">
        <v>2</v>
      </c>
      <c r="K39">
        <v>1</v>
      </c>
      <c r="L39" s="17">
        <f t="shared" si="1"/>
        <v>0.5</v>
      </c>
      <c r="M39" s="16">
        <v>0.05</v>
      </c>
      <c r="N39" s="16">
        <f t="shared" si="2"/>
        <v>4.3219280948873626</v>
      </c>
      <c r="O39" s="19">
        <f t="shared" si="3"/>
        <v>30.253496664211539</v>
      </c>
    </row>
    <row r="40" spans="2:15">
      <c r="B40" s="20"/>
      <c r="C40" s="20">
        <v>24</v>
      </c>
      <c r="D40" s="20" t="s">
        <v>46</v>
      </c>
      <c r="E40" s="11">
        <v>3</v>
      </c>
      <c r="F40" s="9">
        <v>0.5</v>
      </c>
      <c r="G40" s="10" t="s">
        <v>37</v>
      </c>
      <c r="H40" t="s">
        <v>106</v>
      </c>
      <c r="I40">
        <v>1</v>
      </c>
      <c r="J40" s="13">
        <v>2</v>
      </c>
      <c r="K40">
        <v>1</v>
      </c>
      <c r="L40" s="17">
        <f t="shared" si="1"/>
        <v>0.5</v>
      </c>
      <c r="M40" s="16">
        <v>0.05</v>
      </c>
      <c r="N40" s="16">
        <f t="shared" si="2"/>
        <v>4.3219280948873626</v>
      </c>
      <c r="O40" s="19">
        <f t="shared" si="3"/>
        <v>30.253496664211539</v>
      </c>
    </row>
    <row r="41" spans="2:15">
      <c r="B41" s="20"/>
      <c r="C41" s="20">
        <v>25</v>
      </c>
      <c r="D41" s="20" t="s">
        <v>46</v>
      </c>
      <c r="E41" s="11">
        <v>3</v>
      </c>
      <c r="F41" s="9">
        <v>0.4</v>
      </c>
      <c r="G41" s="10" t="s">
        <v>37</v>
      </c>
      <c r="H41" t="s">
        <v>106</v>
      </c>
      <c r="I41">
        <v>1</v>
      </c>
      <c r="J41" s="13">
        <v>2</v>
      </c>
      <c r="K41">
        <v>1</v>
      </c>
      <c r="L41" s="17">
        <f t="shared" si="1"/>
        <v>0.6</v>
      </c>
      <c r="M41" s="16">
        <v>0.05</v>
      </c>
      <c r="N41" s="16">
        <f t="shared" si="2"/>
        <v>5.8644910008005713</v>
      </c>
      <c r="O41" s="19">
        <f t="shared" si="3"/>
        <v>41.051437005604001</v>
      </c>
    </row>
    <row r="42" spans="2:15">
      <c r="B42" s="20"/>
      <c r="C42" s="20">
        <v>26</v>
      </c>
      <c r="D42" s="20" t="s">
        <v>46</v>
      </c>
      <c r="E42" s="11">
        <v>3</v>
      </c>
      <c r="F42" s="9">
        <v>0.4</v>
      </c>
      <c r="G42" s="10" t="s">
        <v>37</v>
      </c>
      <c r="H42" t="s">
        <v>106</v>
      </c>
      <c r="I42">
        <v>1</v>
      </c>
      <c r="J42" s="13">
        <v>2</v>
      </c>
      <c r="K42">
        <v>1</v>
      </c>
      <c r="L42" s="17">
        <f t="shared" si="1"/>
        <v>0.6</v>
      </c>
      <c r="M42" s="16">
        <v>0.05</v>
      </c>
      <c r="N42" s="16">
        <f t="shared" si="2"/>
        <v>5.8644910008005713</v>
      </c>
      <c r="O42" s="19">
        <f t="shared" si="3"/>
        <v>41.051437005604001</v>
      </c>
    </row>
    <row r="43" spans="2:15">
      <c r="B43" s="20"/>
      <c r="C43" s="20">
        <v>27</v>
      </c>
      <c r="D43" s="20" t="s">
        <v>46</v>
      </c>
      <c r="E43" s="11">
        <v>3</v>
      </c>
      <c r="F43" s="9">
        <v>0.4</v>
      </c>
      <c r="G43" s="10" t="s">
        <v>37</v>
      </c>
      <c r="H43" t="s">
        <v>106</v>
      </c>
      <c r="I43">
        <v>1</v>
      </c>
      <c r="J43" s="13">
        <v>2</v>
      </c>
      <c r="K43">
        <v>1</v>
      </c>
      <c r="L43" s="17">
        <f t="shared" si="1"/>
        <v>0.6</v>
      </c>
      <c r="M43" s="16">
        <v>0.05</v>
      </c>
      <c r="N43" s="16">
        <f t="shared" si="2"/>
        <v>5.8644910008005713</v>
      </c>
      <c r="O43" s="19">
        <f t="shared" si="3"/>
        <v>41.051437005604001</v>
      </c>
    </row>
    <row r="44" spans="2:15">
      <c r="B44" s="20"/>
      <c r="C44" s="20">
        <v>28</v>
      </c>
      <c r="D44" s="20" t="s">
        <v>46</v>
      </c>
      <c r="E44" s="11">
        <v>3</v>
      </c>
      <c r="F44" s="9">
        <v>0.4</v>
      </c>
      <c r="G44" s="10" t="s">
        <v>37</v>
      </c>
      <c r="H44" t="s">
        <v>106</v>
      </c>
      <c r="I44">
        <v>1</v>
      </c>
      <c r="J44" s="13">
        <v>2</v>
      </c>
      <c r="K44">
        <v>1</v>
      </c>
      <c r="L44" s="17">
        <f t="shared" si="1"/>
        <v>0.6</v>
      </c>
      <c r="M44" s="16">
        <v>0.05</v>
      </c>
      <c r="N44" s="16">
        <f t="shared" si="2"/>
        <v>5.8644910008005713</v>
      </c>
      <c r="O44" s="19">
        <f t="shared" si="3"/>
        <v>41.051437005604001</v>
      </c>
    </row>
    <row r="45" spans="2:15">
      <c r="B45" s="20"/>
      <c r="C45" s="20">
        <v>29</v>
      </c>
      <c r="D45" s="20" t="s">
        <v>46</v>
      </c>
      <c r="E45" s="11">
        <v>3</v>
      </c>
      <c r="F45" s="9">
        <v>0.4</v>
      </c>
      <c r="G45" s="10" t="s">
        <v>37</v>
      </c>
      <c r="H45" t="s">
        <v>106</v>
      </c>
      <c r="I45">
        <v>1</v>
      </c>
      <c r="J45" s="13">
        <v>2</v>
      </c>
      <c r="K45">
        <v>1</v>
      </c>
      <c r="L45" s="17">
        <f t="shared" si="1"/>
        <v>0.6</v>
      </c>
      <c r="M45" s="16">
        <v>0.05</v>
      </c>
      <c r="N45" s="16">
        <f t="shared" si="2"/>
        <v>5.8644910008005713</v>
      </c>
      <c r="O45" s="19">
        <f t="shared" si="3"/>
        <v>41.051437005604001</v>
      </c>
    </row>
    <row r="46" spans="2:15">
      <c r="B46" s="20"/>
      <c r="C46" s="20">
        <v>30</v>
      </c>
      <c r="D46" s="20" t="s">
        <v>46</v>
      </c>
      <c r="E46" s="11">
        <v>3</v>
      </c>
      <c r="F46" s="9">
        <v>0.3</v>
      </c>
      <c r="G46" s="10" t="s">
        <v>37</v>
      </c>
      <c r="H46" t="s">
        <v>106</v>
      </c>
      <c r="I46">
        <v>1</v>
      </c>
      <c r="J46" s="13">
        <v>2</v>
      </c>
      <c r="K46">
        <v>1</v>
      </c>
      <c r="L46" s="17">
        <f t="shared" si="1"/>
        <v>0.7</v>
      </c>
      <c r="M46" s="16">
        <v>0.05</v>
      </c>
      <c r="N46" s="16">
        <f t="shared" si="2"/>
        <v>8.3990544456876126</v>
      </c>
      <c r="O46" s="19">
        <f t="shared" si="3"/>
        <v>58.79338111981329</v>
      </c>
    </row>
    <row r="47" spans="2:15">
      <c r="B47" s="20"/>
      <c r="C47" s="20">
        <v>31</v>
      </c>
      <c r="D47" s="20" t="s">
        <v>46</v>
      </c>
      <c r="E47" s="11">
        <v>3</v>
      </c>
      <c r="F47" s="9">
        <v>0.3</v>
      </c>
      <c r="G47" s="10" t="s">
        <v>37</v>
      </c>
      <c r="H47" t="s">
        <v>106</v>
      </c>
      <c r="I47">
        <v>1</v>
      </c>
      <c r="J47" s="13">
        <v>2</v>
      </c>
      <c r="K47">
        <v>1</v>
      </c>
      <c r="L47" s="17">
        <f t="shared" si="1"/>
        <v>0.7</v>
      </c>
      <c r="M47" s="16">
        <v>0.05</v>
      </c>
      <c r="N47" s="16">
        <f t="shared" si="2"/>
        <v>8.3990544456876126</v>
      </c>
      <c r="O47" s="19">
        <f t="shared" si="3"/>
        <v>58.79338111981329</v>
      </c>
    </row>
    <row r="48" spans="2:15">
      <c r="B48" s="20"/>
      <c r="C48" s="20">
        <v>32</v>
      </c>
      <c r="D48" s="20" t="s">
        <v>46</v>
      </c>
      <c r="E48" s="11">
        <v>3</v>
      </c>
      <c r="F48" s="9">
        <v>0.3</v>
      </c>
      <c r="G48" s="10" t="s">
        <v>37</v>
      </c>
      <c r="H48" t="s">
        <v>106</v>
      </c>
      <c r="I48">
        <v>1</v>
      </c>
      <c r="J48" s="13">
        <v>2</v>
      </c>
      <c r="K48">
        <v>1</v>
      </c>
      <c r="L48" s="17">
        <f t="shared" si="1"/>
        <v>0.7</v>
      </c>
      <c r="M48" s="16">
        <v>0.05</v>
      </c>
      <c r="N48" s="16">
        <f t="shared" si="2"/>
        <v>8.3990544456876126</v>
      </c>
      <c r="O48" s="19">
        <f t="shared" si="3"/>
        <v>58.79338111981329</v>
      </c>
    </row>
    <row r="49" spans="2:16">
      <c r="B49" s="20"/>
      <c r="C49" s="20">
        <v>33</v>
      </c>
      <c r="D49" s="20" t="s">
        <v>46</v>
      </c>
      <c r="E49" s="11">
        <v>3</v>
      </c>
      <c r="F49" s="9">
        <v>0.3</v>
      </c>
      <c r="G49" s="10" t="s">
        <v>37</v>
      </c>
      <c r="H49" t="s">
        <v>106</v>
      </c>
      <c r="I49">
        <v>1</v>
      </c>
      <c r="J49" s="13">
        <v>2</v>
      </c>
      <c r="K49">
        <v>1</v>
      </c>
      <c r="L49" s="17">
        <f t="shared" si="1"/>
        <v>0.7</v>
      </c>
      <c r="M49" s="16">
        <v>0.05</v>
      </c>
      <c r="N49" s="16">
        <f t="shared" si="2"/>
        <v>8.3990544456876126</v>
      </c>
      <c r="O49" s="19">
        <f t="shared" si="3"/>
        <v>58.79338111981329</v>
      </c>
    </row>
    <row r="50" spans="2:16">
      <c r="B50" s="20"/>
      <c r="C50" s="20">
        <v>34</v>
      </c>
      <c r="D50" s="20" t="s">
        <v>46</v>
      </c>
      <c r="E50" s="11">
        <v>3</v>
      </c>
      <c r="F50" s="9">
        <v>0.3</v>
      </c>
      <c r="G50" s="10" t="s">
        <v>37</v>
      </c>
      <c r="H50" t="s">
        <v>106</v>
      </c>
      <c r="I50">
        <v>1</v>
      </c>
      <c r="J50" s="13">
        <v>2</v>
      </c>
      <c r="K50">
        <v>1</v>
      </c>
      <c r="L50" s="17">
        <f t="shared" si="1"/>
        <v>0.7</v>
      </c>
      <c r="M50" s="16">
        <v>0.05</v>
      </c>
      <c r="N50" s="16">
        <f t="shared" si="2"/>
        <v>8.3990544456876126</v>
      </c>
      <c r="O50" s="19">
        <f t="shared" si="3"/>
        <v>58.79338111981329</v>
      </c>
    </row>
    <row r="51" spans="2:16">
      <c r="B51" s="14" t="s">
        <v>30</v>
      </c>
      <c r="C51" s="14">
        <v>35</v>
      </c>
      <c r="D51" s="14" t="s">
        <v>47</v>
      </c>
      <c r="E51" s="11">
        <v>3</v>
      </c>
      <c r="F51" s="9">
        <v>0.15</v>
      </c>
      <c r="G51" s="10" t="s">
        <v>37</v>
      </c>
      <c r="H51" t="s">
        <v>106</v>
      </c>
      <c r="I51">
        <v>1</v>
      </c>
      <c r="J51" s="14">
        <v>4</v>
      </c>
      <c r="K51">
        <v>1</v>
      </c>
      <c r="L51" s="17">
        <f t="shared" si="1"/>
        <v>0.85</v>
      </c>
      <c r="M51" s="16">
        <v>0.05</v>
      </c>
      <c r="N51" s="16">
        <f t="shared" si="2"/>
        <v>18.433128268882708</v>
      </c>
      <c r="O51" s="19">
        <f>N51*(12+1)</f>
        <v>239.63066749547519</v>
      </c>
    </row>
    <row r="52" spans="2:16">
      <c r="B52" s="14"/>
      <c r="C52" s="14">
        <v>36</v>
      </c>
      <c r="D52" s="14" t="s">
        <v>47</v>
      </c>
      <c r="E52" s="11">
        <v>3</v>
      </c>
      <c r="F52" s="9">
        <v>0.15</v>
      </c>
      <c r="G52" s="10" t="s">
        <v>37</v>
      </c>
      <c r="H52" t="s">
        <v>106</v>
      </c>
      <c r="I52">
        <v>1</v>
      </c>
      <c r="J52" s="14">
        <v>4</v>
      </c>
      <c r="K52">
        <v>1</v>
      </c>
      <c r="L52" s="17">
        <f t="shared" si="1"/>
        <v>0.85</v>
      </c>
      <c r="M52" s="16">
        <v>0.05</v>
      </c>
      <c r="N52" s="16">
        <f t="shared" si="2"/>
        <v>18.433128268882708</v>
      </c>
      <c r="O52" s="19">
        <f t="shared" ref="O52:O61" si="4">N52*(12+1)</f>
        <v>239.63066749547519</v>
      </c>
    </row>
    <row r="53" spans="2:16">
      <c r="B53" s="14"/>
      <c r="C53" s="14">
        <v>37</v>
      </c>
      <c r="D53" s="14" t="s">
        <v>47</v>
      </c>
      <c r="E53" s="11">
        <v>3</v>
      </c>
      <c r="F53" s="9">
        <v>0.15</v>
      </c>
      <c r="G53" s="10" t="s">
        <v>37</v>
      </c>
      <c r="H53" t="s">
        <v>106</v>
      </c>
      <c r="I53">
        <v>1</v>
      </c>
      <c r="J53" s="14">
        <v>4</v>
      </c>
      <c r="K53">
        <v>1</v>
      </c>
      <c r="L53" s="17">
        <f t="shared" si="1"/>
        <v>0.85</v>
      </c>
      <c r="M53" s="16">
        <v>0.05</v>
      </c>
      <c r="N53" s="16">
        <f t="shared" si="2"/>
        <v>18.433128268882708</v>
      </c>
      <c r="O53" s="19">
        <f t="shared" si="4"/>
        <v>239.63066749547519</v>
      </c>
    </row>
    <row r="54" spans="2:16">
      <c r="B54" s="14"/>
      <c r="C54" s="14">
        <v>38</v>
      </c>
      <c r="D54" s="14" t="s">
        <v>47</v>
      </c>
      <c r="E54" s="11">
        <v>3</v>
      </c>
      <c r="F54" s="9">
        <v>0.15</v>
      </c>
      <c r="G54" s="10" t="s">
        <v>37</v>
      </c>
      <c r="H54" t="s">
        <v>106</v>
      </c>
      <c r="I54">
        <v>1</v>
      </c>
      <c r="J54" s="14">
        <v>4</v>
      </c>
      <c r="K54">
        <v>1</v>
      </c>
      <c r="L54" s="17">
        <f t="shared" si="1"/>
        <v>0.85</v>
      </c>
      <c r="M54" s="16">
        <v>0.05</v>
      </c>
      <c r="N54" s="16">
        <f t="shared" si="2"/>
        <v>18.433128268882708</v>
      </c>
      <c r="O54" s="19">
        <f t="shared" si="4"/>
        <v>239.63066749547519</v>
      </c>
    </row>
    <row r="55" spans="2:16">
      <c r="B55" s="14"/>
      <c r="C55" s="14">
        <v>39</v>
      </c>
      <c r="D55" s="14" t="s">
        <v>47</v>
      </c>
      <c r="E55" s="11">
        <v>3</v>
      </c>
      <c r="F55" s="9">
        <v>0.15</v>
      </c>
      <c r="G55" s="10" t="s">
        <v>37</v>
      </c>
      <c r="H55" t="s">
        <v>106</v>
      </c>
      <c r="I55">
        <v>1</v>
      </c>
      <c r="J55" s="14">
        <v>4</v>
      </c>
      <c r="K55">
        <v>1</v>
      </c>
      <c r="L55" s="17">
        <f t="shared" si="1"/>
        <v>0.85</v>
      </c>
      <c r="M55" s="16">
        <v>0.05</v>
      </c>
      <c r="N55" s="16">
        <f t="shared" si="2"/>
        <v>18.433128268882708</v>
      </c>
      <c r="O55" s="19">
        <f t="shared" si="4"/>
        <v>239.63066749547519</v>
      </c>
    </row>
    <row r="56" spans="2:16">
      <c r="B56" s="14"/>
      <c r="C56" s="14">
        <v>40</v>
      </c>
      <c r="D56" s="14" t="s">
        <v>47</v>
      </c>
      <c r="E56" s="11">
        <v>3</v>
      </c>
      <c r="F56" s="9">
        <v>0.05</v>
      </c>
      <c r="G56" s="10" t="s">
        <v>37</v>
      </c>
      <c r="H56" t="s">
        <v>106</v>
      </c>
      <c r="I56">
        <v>1</v>
      </c>
      <c r="J56" s="14">
        <v>4</v>
      </c>
      <c r="K56">
        <v>1</v>
      </c>
      <c r="L56" s="17">
        <f t="shared" si="1"/>
        <v>0.95</v>
      </c>
      <c r="M56" s="16">
        <v>0.05</v>
      </c>
      <c r="N56" s="16">
        <f t="shared" si="2"/>
        <v>58.403974814319717</v>
      </c>
      <c r="O56" s="19">
        <f t="shared" si="4"/>
        <v>759.25167258615636</v>
      </c>
    </row>
    <row r="57" spans="2:16">
      <c r="B57" s="14"/>
      <c r="C57" s="14">
        <v>41</v>
      </c>
      <c r="D57" s="14" t="s">
        <v>47</v>
      </c>
      <c r="E57" s="11">
        <v>3</v>
      </c>
      <c r="F57" s="9">
        <v>0.05</v>
      </c>
      <c r="G57" s="10" t="s">
        <v>37</v>
      </c>
      <c r="H57" t="s">
        <v>106</v>
      </c>
      <c r="I57">
        <v>1</v>
      </c>
      <c r="J57" s="14">
        <v>4</v>
      </c>
      <c r="K57">
        <v>1</v>
      </c>
      <c r="L57" s="17">
        <f t="shared" si="1"/>
        <v>0.95</v>
      </c>
      <c r="M57" s="16">
        <v>0.05</v>
      </c>
      <c r="N57" s="16">
        <f t="shared" si="2"/>
        <v>58.403974814319717</v>
      </c>
      <c r="O57" s="19">
        <f t="shared" si="4"/>
        <v>759.25167258615636</v>
      </c>
    </row>
    <row r="58" spans="2:16">
      <c r="B58" s="14"/>
      <c r="C58" s="14">
        <v>42</v>
      </c>
      <c r="D58" s="14" t="s">
        <v>47</v>
      </c>
      <c r="E58" s="11">
        <v>3</v>
      </c>
      <c r="F58" s="9">
        <v>0.05</v>
      </c>
      <c r="G58" s="10" t="s">
        <v>37</v>
      </c>
      <c r="H58" t="s">
        <v>106</v>
      </c>
      <c r="I58">
        <v>1</v>
      </c>
      <c r="J58" s="14">
        <v>4</v>
      </c>
      <c r="K58">
        <v>1</v>
      </c>
      <c r="L58" s="17">
        <f t="shared" si="1"/>
        <v>0.95</v>
      </c>
      <c r="M58" s="16">
        <v>0.05</v>
      </c>
      <c r="N58" s="16">
        <f t="shared" si="2"/>
        <v>58.403974814319717</v>
      </c>
      <c r="O58" s="19">
        <f t="shared" si="4"/>
        <v>759.25167258615636</v>
      </c>
    </row>
    <row r="59" spans="2:16">
      <c r="B59" s="14"/>
      <c r="C59" s="14">
        <v>43</v>
      </c>
      <c r="D59" s="14" t="s">
        <v>47</v>
      </c>
      <c r="E59" s="11">
        <v>3</v>
      </c>
      <c r="F59" s="9">
        <v>0.05</v>
      </c>
      <c r="G59" s="10" t="s">
        <v>37</v>
      </c>
      <c r="H59" t="s">
        <v>106</v>
      </c>
      <c r="I59">
        <v>1</v>
      </c>
      <c r="J59" s="14">
        <v>4</v>
      </c>
      <c r="K59">
        <v>1</v>
      </c>
      <c r="L59" s="17">
        <f t="shared" si="1"/>
        <v>0.95</v>
      </c>
      <c r="M59" s="16">
        <v>0.05</v>
      </c>
      <c r="N59" s="16">
        <f t="shared" si="2"/>
        <v>58.403974814319717</v>
      </c>
      <c r="O59" s="19">
        <f t="shared" si="4"/>
        <v>759.25167258615636</v>
      </c>
    </row>
    <row r="60" spans="2:16">
      <c r="B60" s="14"/>
      <c r="C60" s="14">
        <v>44</v>
      </c>
      <c r="D60" s="14" t="s">
        <v>47</v>
      </c>
      <c r="E60" s="11">
        <v>3</v>
      </c>
      <c r="F60" s="9">
        <v>0.05</v>
      </c>
      <c r="G60" s="10" t="s">
        <v>37</v>
      </c>
      <c r="H60" t="s">
        <v>106</v>
      </c>
      <c r="I60">
        <v>1</v>
      </c>
      <c r="J60" s="14">
        <v>4</v>
      </c>
      <c r="K60">
        <v>1</v>
      </c>
      <c r="L60" s="17">
        <f t="shared" si="1"/>
        <v>0.95</v>
      </c>
      <c r="M60" s="16">
        <v>0.05</v>
      </c>
      <c r="N60" s="16">
        <f t="shared" si="2"/>
        <v>58.403974814319717</v>
      </c>
      <c r="O60" s="19">
        <f t="shared" si="4"/>
        <v>759.25167258615636</v>
      </c>
    </row>
    <row r="61" spans="2:16">
      <c r="B61" s="14"/>
      <c r="C61" s="14">
        <v>45</v>
      </c>
      <c r="D61" s="14" t="s">
        <v>47</v>
      </c>
      <c r="E61" s="11">
        <v>3</v>
      </c>
      <c r="F61" s="9">
        <v>0.05</v>
      </c>
      <c r="G61" s="10" t="s">
        <v>37</v>
      </c>
      <c r="H61" t="s">
        <v>106</v>
      </c>
      <c r="I61">
        <v>1</v>
      </c>
      <c r="J61" s="14">
        <v>4</v>
      </c>
      <c r="K61">
        <v>1</v>
      </c>
      <c r="L61" s="17">
        <f t="shared" si="1"/>
        <v>0.95</v>
      </c>
      <c r="M61" s="16">
        <v>0.05</v>
      </c>
      <c r="N61" s="16">
        <f t="shared" si="2"/>
        <v>58.403974814319717</v>
      </c>
      <c r="O61" s="19">
        <f t="shared" si="4"/>
        <v>759.25167258615636</v>
      </c>
    </row>
    <row r="62" spans="2:16">
      <c r="N62">
        <f>SUM(N17:N61)</f>
        <v>567.76980315569665</v>
      </c>
      <c r="O62" s="3">
        <f>SUM(O17:O61)</f>
        <v>6533.166727816405</v>
      </c>
      <c r="P62" t="s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K13"/>
  <sheetViews>
    <sheetView workbookViewId="0">
      <selection activeCell="K5" sqref="K5"/>
    </sheetView>
  </sheetViews>
  <sheetFormatPr defaultRowHeight="13.5"/>
  <cols>
    <col min="2" max="2" width="12.25" customWidth="1"/>
    <col min="3" max="3" width="24.875" customWidth="1"/>
    <col min="4" max="4" width="13.125" customWidth="1"/>
    <col min="5" max="5" width="20.875" customWidth="1"/>
    <col min="6" max="7" width="12.25" customWidth="1"/>
    <col min="8" max="8" width="13" customWidth="1"/>
    <col min="9" max="9" width="8.125" customWidth="1"/>
    <col min="10" max="10" width="24.875" customWidth="1"/>
    <col min="11" max="11" width="22.125" customWidth="1"/>
  </cols>
  <sheetData>
    <row r="2" spans="1:11" ht="31.5">
      <c r="A2" s="15" t="s">
        <v>44</v>
      </c>
    </row>
    <row r="4" spans="1:11">
      <c r="C4" t="s">
        <v>65</v>
      </c>
      <c r="D4" t="s">
        <v>70</v>
      </c>
      <c r="E4" t="s">
        <v>75</v>
      </c>
      <c r="F4" t="s">
        <v>78</v>
      </c>
      <c r="G4" t="s">
        <v>81</v>
      </c>
      <c r="H4" t="s">
        <v>82</v>
      </c>
      <c r="I4" t="s">
        <v>83</v>
      </c>
      <c r="J4" t="s">
        <v>77</v>
      </c>
    </row>
    <row r="5" spans="1:11" ht="51" customHeight="1">
      <c r="B5" t="s">
        <v>62</v>
      </c>
      <c r="C5" t="s">
        <v>66</v>
      </c>
      <c r="D5" t="s">
        <v>71</v>
      </c>
      <c r="E5" t="s">
        <v>76</v>
      </c>
      <c r="J5" t="s">
        <v>74</v>
      </c>
      <c r="K5" s="21" t="s">
        <v>88</v>
      </c>
    </row>
    <row r="6" spans="1:11" ht="50.25" customHeight="1">
      <c r="B6" t="s">
        <v>63</v>
      </c>
      <c r="C6" t="s">
        <v>67</v>
      </c>
      <c r="D6" t="s">
        <v>72</v>
      </c>
      <c r="E6" t="s">
        <v>86</v>
      </c>
      <c r="F6" t="s">
        <v>79</v>
      </c>
      <c r="G6" s="9">
        <v>0.9</v>
      </c>
      <c r="H6" s="9">
        <v>1</v>
      </c>
      <c r="I6">
        <v>1</v>
      </c>
      <c r="J6" s="8" t="s">
        <v>85</v>
      </c>
    </row>
    <row r="7" spans="1:11" ht="51.75" customHeight="1">
      <c r="B7" t="s">
        <v>64</v>
      </c>
      <c r="C7" t="s">
        <v>68</v>
      </c>
      <c r="D7" t="s">
        <v>73</v>
      </c>
      <c r="E7" t="s">
        <v>87</v>
      </c>
      <c r="F7" t="s">
        <v>80</v>
      </c>
      <c r="G7" s="9">
        <v>0.8</v>
      </c>
      <c r="H7" s="9">
        <v>1</v>
      </c>
      <c r="I7">
        <v>1</v>
      </c>
      <c r="J7" s="8" t="s">
        <v>85</v>
      </c>
    </row>
    <row r="11" spans="1:11">
      <c r="B11" t="s">
        <v>59</v>
      </c>
    </row>
    <row r="13" spans="1:11">
      <c r="B13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L49"/>
  <sheetViews>
    <sheetView workbookViewId="0">
      <selection activeCell="B39" sqref="B39:B49"/>
    </sheetView>
  </sheetViews>
  <sheetFormatPr defaultRowHeight="13.5"/>
  <sheetData>
    <row r="2" spans="1:12" ht="31.5">
      <c r="A2" s="15" t="s">
        <v>92</v>
      </c>
      <c r="H2" s="15" t="s">
        <v>98</v>
      </c>
    </row>
    <row r="3" spans="1:12">
      <c r="B3" s="16" t="s">
        <v>93</v>
      </c>
      <c r="C3" s="16" t="s">
        <v>94</v>
      </c>
      <c r="D3" s="16" t="s">
        <v>95</v>
      </c>
      <c r="E3" s="16" t="s">
        <v>96</v>
      </c>
      <c r="H3" s="16" t="s">
        <v>93</v>
      </c>
      <c r="I3" s="16" t="s">
        <v>99</v>
      </c>
      <c r="J3" s="16" t="s">
        <v>100</v>
      </c>
      <c r="K3" s="16" t="s">
        <v>101</v>
      </c>
    </row>
    <row r="4" spans="1:12">
      <c r="B4" s="16" t="s">
        <v>97</v>
      </c>
      <c r="C4" s="32">
        <v>40</v>
      </c>
      <c r="D4" s="33">
        <v>5.0000000000000001E-3</v>
      </c>
      <c r="E4" s="32">
        <v>40</v>
      </c>
      <c r="F4" t="s">
        <v>102</v>
      </c>
      <c r="H4" s="16" t="s">
        <v>97</v>
      </c>
      <c r="I4" s="32">
        <v>50</v>
      </c>
      <c r="J4" s="33">
        <v>5.0000000000000001E-3</v>
      </c>
      <c r="K4" s="32">
        <v>200</v>
      </c>
      <c r="L4" s="23" t="s">
        <v>103</v>
      </c>
    </row>
    <row r="5" spans="1:12" ht="14.25">
      <c r="B5" s="12">
        <v>1</v>
      </c>
      <c r="C5">
        <f>C4+10</f>
        <v>50</v>
      </c>
      <c r="D5" s="30">
        <f>D4+0.1%</f>
        <v>6.0000000000000001E-3</v>
      </c>
      <c r="E5">
        <f>E4+10</f>
        <v>50</v>
      </c>
      <c r="H5" s="12">
        <v>1</v>
      </c>
      <c r="I5">
        <f>I4+10</f>
        <v>60</v>
      </c>
      <c r="J5" s="30">
        <f>J4+0.1%</f>
        <v>6.0000000000000001E-3</v>
      </c>
      <c r="K5">
        <f>K4+10</f>
        <v>210</v>
      </c>
      <c r="L5" s="22"/>
    </row>
    <row r="6" spans="1:12" ht="14.25">
      <c r="B6" s="12">
        <v>2</v>
      </c>
      <c r="C6">
        <f>C5+10</f>
        <v>60</v>
      </c>
      <c r="D6" s="30">
        <f t="shared" ref="D6:D23" si="0">D5+0.1%</f>
        <v>7.0000000000000001E-3</v>
      </c>
      <c r="E6">
        <f t="shared" ref="E6:E23" si="1">E5+10</f>
        <v>60</v>
      </c>
      <c r="H6" s="12">
        <v>2</v>
      </c>
      <c r="I6">
        <f t="shared" ref="I6:I23" si="2">I5+10</f>
        <v>70</v>
      </c>
      <c r="J6" s="30">
        <f t="shared" ref="J6:J23" si="3">J5+0.1%</f>
        <v>7.0000000000000001E-3</v>
      </c>
      <c r="K6">
        <f t="shared" ref="K6:K23" si="4">K5+10</f>
        <v>220</v>
      </c>
      <c r="L6" s="22"/>
    </row>
    <row r="7" spans="1:12" ht="14.25">
      <c r="B7" s="12">
        <v>3</v>
      </c>
      <c r="C7">
        <f t="shared" ref="C7:C23" si="5">C6+10</f>
        <v>70</v>
      </c>
      <c r="D7" s="30">
        <f t="shared" si="0"/>
        <v>8.0000000000000002E-3</v>
      </c>
      <c r="E7">
        <f t="shared" si="1"/>
        <v>70</v>
      </c>
      <c r="H7" s="12">
        <v>3</v>
      </c>
      <c r="I7">
        <f t="shared" si="2"/>
        <v>80</v>
      </c>
      <c r="J7" s="30">
        <f t="shared" si="3"/>
        <v>8.0000000000000002E-3</v>
      </c>
      <c r="K7">
        <f t="shared" si="4"/>
        <v>230</v>
      </c>
      <c r="L7" s="22"/>
    </row>
    <row r="8" spans="1:12" ht="14.25">
      <c r="B8" s="12">
        <v>4</v>
      </c>
      <c r="C8">
        <f t="shared" si="5"/>
        <v>80</v>
      </c>
      <c r="D8" s="30">
        <f t="shared" si="0"/>
        <v>9.0000000000000011E-3</v>
      </c>
      <c r="E8">
        <f t="shared" si="1"/>
        <v>80</v>
      </c>
      <c r="H8" s="12">
        <v>4</v>
      </c>
      <c r="I8">
        <f t="shared" si="2"/>
        <v>90</v>
      </c>
      <c r="J8" s="30">
        <f t="shared" si="3"/>
        <v>9.0000000000000011E-3</v>
      </c>
      <c r="K8">
        <f t="shared" si="4"/>
        <v>240</v>
      </c>
      <c r="L8" s="22"/>
    </row>
    <row r="9" spans="1:12" ht="14.25">
      <c r="B9" s="12">
        <v>5</v>
      </c>
      <c r="C9">
        <f t="shared" si="5"/>
        <v>90</v>
      </c>
      <c r="D9" s="30">
        <f t="shared" si="0"/>
        <v>1.0000000000000002E-2</v>
      </c>
      <c r="E9">
        <f t="shared" si="1"/>
        <v>90</v>
      </c>
      <c r="H9" s="12">
        <v>5</v>
      </c>
      <c r="I9">
        <f t="shared" si="2"/>
        <v>100</v>
      </c>
      <c r="J9" s="30">
        <f t="shared" si="3"/>
        <v>1.0000000000000002E-2</v>
      </c>
      <c r="K9">
        <f t="shared" si="4"/>
        <v>250</v>
      </c>
      <c r="L9" s="22"/>
    </row>
    <row r="10" spans="1:12" ht="14.25">
      <c r="B10" s="12">
        <v>6</v>
      </c>
      <c r="C10">
        <f t="shared" si="5"/>
        <v>100</v>
      </c>
      <c r="D10" s="30">
        <f t="shared" si="0"/>
        <v>1.1000000000000003E-2</v>
      </c>
      <c r="E10">
        <f t="shared" si="1"/>
        <v>100</v>
      </c>
      <c r="H10" s="12">
        <v>6</v>
      </c>
      <c r="I10">
        <f t="shared" si="2"/>
        <v>110</v>
      </c>
      <c r="J10" s="30">
        <f t="shared" si="3"/>
        <v>1.1000000000000003E-2</v>
      </c>
      <c r="K10">
        <f t="shared" si="4"/>
        <v>260</v>
      </c>
      <c r="L10" s="22"/>
    </row>
    <row r="11" spans="1:12" ht="14.25">
      <c r="B11" s="12">
        <v>7</v>
      </c>
      <c r="C11">
        <f t="shared" si="5"/>
        <v>110</v>
      </c>
      <c r="D11" s="30">
        <f t="shared" si="0"/>
        <v>1.2000000000000004E-2</v>
      </c>
      <c r="E11">
        <f t="shared" si="1"/>
        <v>110</v>
      </c>
      <c r="H11" s="12">
        <v>7</v>
      </c>
      <c r="I11">
        <f t="shared" si="2"/>
        <v>120</v>
      </c>
      <c r="J11" s="30">
        <f t="shared" si="3"/>
        <v>1.2000000000000004E-2</v>
      </c>
      <c r="K11">
        <f t="shared" si="4"/>
        <v>270</v>
      </c>
      <c r="L11" s="22"/>
    </row>
    <row r="12" spans="1:12" ht="14.25">
      <c r="B12" s="12">
        <v>8</v>
      </c>
      <c r="C12">
        <f t="shared" si="5"/>
        <v>120</v>
      </c>
      <c r="D12" s="30">
        <f t="shared" si="0"/>
        <v>1.3000000000000005E-2</v>
      </c>
      <c r="E12">
        <f t="shared" si="1"/>
        <v>120</v>
      </c>
      <c r="H12" s="12">
        <v>8</v>
      </c>
      <c r="I12">
        <f t="shared" si="2"/>
        <v>130</v>
      </c>
      <c r="J12" s="30">
        <f t="shared" si="3"/>
        <v>1.3000000000000005E-2</v>
      </c>
      <c r="K12">
        <f t="shared" si="4"/>
        <v>280</v>
      </c>
      <c r="L12" s="22"/>
    </row>
    <row r="13" spans="1:12" ht="14.25">
      <c r="B13" s="12">
        <v>9</v>
      </c>
      <c r="C13">
        <f t="shared" si="5"/>
        <v>130</v>
      </c>
      <c r="D13" s="30">
        <f t="shared" si="0"/>
        <v>1.4000000000000005E-2</v>
      </c>
      <c r="E13">
        <f t="shared" si="1"/>
        <v>130</v>
      </c>
      <c r="H13" s="12">
        <v>9</v>
      </c>
      <c r="I13">
        <f t="shared" si="2"/>
        <v>140</v>
      </c>
      <c r="J13" s="30">
        <f t="shared" si="3"/>
        <v>1.4000000000000005E-2</v>
      </c>
      <c r="K13">
        <f t="shared" si="4"/>
        <v>290</v>
      </c>
      <c r="L13" s="22"/>
    </row>
    <row r="14" spans="1:12">
      <c r="B14" s="12">
        <v>10</v>
      </c>
      <c r="C14">
        <f t="shared" si="5"/>
        <v>140</v>
      </c>
      <c r="D14" s="30">
        <f t="shared" si="0"/>
        <v>1.5000000000000006E-2</v>
      </c>
      <c r="E14">
        <f t="shared" si="1"/>
        <v>140</v>
      </c>
      <c r="H14" s="12">
        <v>10</v>
      </c>
      <c r="I14">
        <f t="shared" si="2"/>
        <v>150</v>
      </c>
      <c r="J14" s="30">
        <f t="shared" si="3"/>
        <v>1.5000000000000006E-2</v>
      </c>
      <c r="K14">
        <f t="shared" si="4"/>
        <v>300</v>
      </c>
      <c r="L14" s="23"/>
    </row>
    <row r="15" spans="1:12">
      <c r="B15" s="12">
        <v>11</v>
      </c>
      <c r="C15">
        <f t="shared" si="5"/>
        <v>150</v>
      </c>
      <c r="D15" s="30">
        <f t="shared" si="0"/>
        <v>1.6000000000000007E-2</v>
      </c>
      <c r="E15">
        <f t="shared" si="1"/>
        <v>150</v>
      </c>
      <c r="H15" s="12">
        <v>11</v>
      </c>
      <c r="I15">
        <f t="shared" si="2"/>
        <v>160</v>
      </c>
      <c r="J15" s="30">
        <f t="shared" si="3"/>
        <v>1.6000000000000007E-2</v>
      </c>
      <c r="K15">
        <f t="shared" si="4"/>
        <v>310</v>
      </c>
      <c r="L15" s="23"/>
    </row>
    <row r="16" spans="1:12">
      <c r="B16" s="12">
        <v>12</v>
      </c>
      <c r="C16">
        <f t="shared" si="5"/>
        <v>160</v>
      </c>
      <c r="D16" s="30">
        <f t="shared" si="0"/>
        <v>1.7000000000000008E-2</v>
      </c>
      <c r="E16">
        <f t="shared" si="1"/>
        <v>160</v>
      </c>
      <c r="H16" s="12">
        <v>12</v>
      </c>
      <c r="I16">
        <f t="shared" si="2"/>
        <v>170</v>
      </c>
      <c r="J16" s="30">
        <f t="shared" si="3"/>
        <v>1.7000000000000008E-2</v>
      </c>
      <c r="K16">
        <f t="shared" si="4"/>
        <v>320</v>
      </c>
      <c r="L16" s="23"/>
    </row>
    <row r="17" spans="2:12" ht="14.25">
      <c r="B17" s="12">
        <v>13</v>
      </c>
      <c r="C17">
        <f t="shared" si="5"/>
        <v>170</v>
      </c>
      <c r="D17" s="30">
        <f t="shared" si="0"/>
        <v>1.8000000000000009E-2</v>
      </c>
      <c r="E17">
        <f t="shared" si="1"/>
        <v>170</v>
      </c>
      <c r="H17" s="12">
        <v>13</v>
      </c>
      <c r="I17">
        <f t="shared" si="2"/>
        <v>180</v>
      </c>
      <c r="J17" s="30">
        <f t="shared" si="3"/>
        <v>1.8000000000000009E-2</v>
      </c>
      <c r="K17">
        <f t="shared" si="4"/>
        <v>330</v>
      </c>
      <c r="L17" s="24"/>
    </row>
    <row r="18" spans="2:12" ht="14.25">
      <c r="B18" s="12">
        <v>14</v>
      </c>
      <c r="C18">
        <f t="shared" si="5"/>
        <v>180</v>
      </c>
      <c r="D18" s="30">
        <f t="shared" si="0"/>
        <v>1.900000000000001E-2</v>
      </c>
      <c r="E18">
        <f t="shared" si="1"/>
        <v>180</v>
      </c>
      <c r="H18" s="12">
        <v>14</v>
      </c>
      <c r="I18">
        <f t="shared" si="2"/>
        <v>190</v>
      </c>
      <c r="J18" s="30">
        <f t="shared" si="3"/>
        <v>1.900000000000001E-2</v>
      </c>
      <c r="K18">
        <f t="shared" si="4"/>
        <v>340</v>
      </c>
      <c r="L18" s="25"/>
    </row>
    <row r="19" spans="2:12">
      <c r="B19" s="12">
        <v>15</v>
      </c>
      <c r="C19">
        <f t="shared" si="5"/>
        <v>190</v>
      </c>
      <c r="D19" s="30">
        <f t="shared" si="0"/>
        <v>2.0000000000000011E-2</v>
      </c>
      <c r="E19">
        <f t="shared" si="1"/>
        <v>190</v>
      </c>
      <c r="H19" s="12">
        <v>15</v>
      </c>
      <c r="I19">
        <f t="shared" si="2"/>
        <v>200</v>
      </c>
      <c r="J19" s="30">
        <f t="shared" si="3"/>
        <v>2.0000000000000011E-2</v>
      </c>
      <c r="K19">
        <f t="shared" si="4"/>
        <v>350</v>
      </c>
      <c r="L19" s="5"/>
    </row>
    <row r="20" spans="2:12">
      <c r="B20" s="12">
        <v>16</v>
      </c>
      <c r="C20">
        <f t="shared" si="5"/>
        <v>200</v>
      </c>
      <c r="D20" s="30">
        <f t="shared" si="0"/>
        <v>2.1000000000000012E-2</v>
      </c>
      <c r="E20">
        <f t="shared" si="1"/>
        <v>200</v>
      </c>
      <c r="H20" s="12">
        <v>16</v>
      </c>
      <c r="I20">
        <f t="shared" si="2"/>
        <v>210</v>
      </c>
      <c r="J20" s="30">
        <f t="shared" si="3"/>
        <v>2.1000000000000012E-2</v>
      </c>
      <c r="K20">
        <f t="shared" si="4"/>
        <v>360</v>
      </c>
      <c r="L20" s="5"/>
    </row>
    <row r="21" spans="2:12">
      <c r="B21" s="12">
        <v>17</v>
      </c>
      <c r="C21">
        <f t="shared" si="5"/>
        <v>210</v>
      </c>
      <c r="D21" s="30">
        <f t="shared" si="0"/>
        <v>2.2000000000000013E-2</v>
      </c>
      <c r="E21">
        <f t="shared" si="1"/>
        <v>210</v>
      </c>
      <c r="H21" s="12">
        <v>17</v>
      </c>
      <c r="I21">
        <f t="shared" si="2"/>
        <v>220</v>
      </c>
      <c r="J21" s="30">
        <f t="shared" si="3"/>
        <v>2.2000000000000013E-2</v>
      </c>
      <c r="K21">
        <f t="shared" si="4"/>
        <v>370</v>
      </c>
      <c r="L21" s="5"/>
    </row>
    <row r="22" spans="2:12">
      <c r="B22" s="12">
        <v>18</v>
      </c>
      <c r="C22">
        <f t="shared" si="5"/>
        <v>220</v>
      </c>
      <c r="D22" s="30">
        <f t="shared" si="0"/>
        <v>2.3000000000000013E-2</v>
      </c>
      <c r="E22">
        <f t="shared" si="1"/>
        <v>220</v>
      </c>
      <c r="H22" s="12">
        <v>18</v>
      </c>
      <c r="I22">
        <f t="shared" si="2"/>
        <v>230</v>
      </c>
      <c r="J22" s="30">
        <f t="shared" si="3"/>
        <v>2.3000000000000013E-2</v>
      </c>
      <c r="K22">
        <f t="shared" si="4"/>
        <v>380</v>
      </c>
      <c r="L22" s="7"/>
    </row>
    <row r="23" spans="2:12" ht="14.25">
      <c r="B23" s="12">
        <v>19</v>
      </c>
      <c r="C23">
        <f t="shared" si="5"/>
        <v>230</v>
      </c>
      <c r="D23" s="30">
        <f t="shared" si="0"/>
        <v>2.4000000000000014E-2</v>
      </c>
      <c r="E23">
        <f t="shared" si="1"/>
        <v>230</v>
      </c>
      <c r="H23" s="12">
        <v>19</v>
      </c>
      <c r="I23">
        <f t="shared" si="2"/>
        <v>240</v>
      </c>
      <c r="J23" s="30">
        <f t="shared" si="3"/>
        <v>2.4000000000000014E-2</v>
      </c>
      <c r="K23">
        <f t="shared" si="4"/>
        <v>390</v>
      </c>
      <c r="L23" s="6"/>
    </row>
    <row r="24" spans="2:12" ht="14.25">
      <c r="B24" s="28">
        <v>20</v>
      </c>
      <c r="C24">
        <f>C23+15</f>
        <v>245</v>
      </c>
      <c r="D24" s="31">
        <f>D23+0.2%</f>
        <v>2.6000000000000016E-2</v>
      </c>
      <c r="E24">
        <f>E23+15</f>
        <v>245</v>
      </c>
      <c r="H24" s="28">
        <v>20</v>
      </c>
      <c r="I24">
        <f>I23+15</f>
        <v>255</v>
      </c>
      <c r="J24" s="31">
        <f>J23+0.2%</f>
        <v>2.6000000000000016E-2</v>
      </c>
      <c r="K24">
        <f>K23+15</f>
        <v>405</v>
      </c>
      <c r="L24" s="6"/>
    </row>
    <row r="25" spans="2:12" ht="14.25">
      <c r="B25" s="28">
        <v>21</v>
      </c>
      <c r="C25">
        <f t="shared" ref="C25:C38" si="6">C24+15</f>
        <v>260</v>
      </c>
      <c r="D25" s="31">
        <f t="shared" ref="D25:D38" si="7">D24+0.2%</f>
        <v>2.8000000000000018E-2</v>
      </c>
      <c r="E25">
        <f t="shared" ref="E25:E38" si="8">E24+15</f>
        <v>260</v>
      </c>
      <c r="H25" s="28">
        <v>21</v>
      </c>
      <c r="I25">
        <f t="shared" ref="I25:I38" si="9">I24+15</f>
        <v>270</v>
      </c>
      <c r="J25" s="31">
        <f t="shared" ref="J25:J38" si="10">J24+0.2%</f>
        <v>2.8000000000000018E-2</v>
      </c>
      <c r="K25">
        <f t="shared" ref="K25:K38" si="11">K24+15</f>
        <v>420</v>
      </c>
      <c r="L25" s="6"/>
    </row>
    <row r="26" spans="2:12">
      <c r="B26" s="28">
        <v>22</v>
      </c>
      <c r="C26">
        <f t="shared" si="6"/>
        <v>275</v>
      </c>
      <c r="D26" s="31">
        <f t="shared" si="7"/>
        <v>3.000000000000002E-2</v>
      </c>
      <c r="E26">
        <f t="shared" si="8"/>
        <v>275</v>
      </c>
      <c r="H26" s="28">
        <v>22</v>
      </c>
      <c r="I26">
        <f t="shared" si="9"/>
        <v>285</v>
      </c>
      <c r="J26" s="31">
        <f t="shared" si="10"/>
        <v>3.000000000000002E-2</v>
      </c>
      <c r="K26">
        <f t="shared" si="11"/>
        <v>435</v>
      </c>
      <c r="L26" s="26"/>
    </row>
    <row r="27" spans="2:12">
      <c r="B27" s="28">
        <v>23</v>
      </c>
      <c r="C27">
        <f t="shared" si="6"/>
        <v>290</v>
      </c>
      <c r="D27" s="31">
        <f t="shared" si="7"/>
        <v>3.2000000000000021E-2</v>
      </c>
      <c r="E27">
        <f t="shared" si="8"/>
        <v>290</v>
      </c>
      <c r="H27" s="28">
        <v>23</v>
      </c>
      <c r="I27">
        <f t="shared" si="9"/>
        <v>300</v>
      </c>
      <c r="J27" s="31">
        <f t="shared" si="10"/>
        <v>3.2000000000000021E-2</v>
      </c>
      <c r="K27">
        <f t="shared" si="11"/>
        <v>450</v>
      </c>
      <c r="L27" s="26"/>
    </row>
    <row r="28" spans="2:12" ht="14.25">
      <c r="B28" s="28">
        <v>24</v>
      </c>
      <c r="C28">
        <f t="shared" si="6"/>
        <v>305</v>
      </c>
      <c r="D28" s="31">
        <f t="shared" si="7"/>
        <v>3.4000000000000023E-2</v>
      </c>
      <c r="E28">
        <f t="shared" si="8"/>
        <v>305</v>
      </c>
      <c r="H28" s="28">
        <v>24</v>
      </c>
      <c r="I28">
        <f t="shared" si="9"/>
        <v>315</v>
      </c>
      <c r="J28" s="31">
        <f t="shared" si="10"/>
        <v>3.4000000000000023E-2</v>
      </c>
      <c r="K28">
        <f t="shared" si="11"/>
        <v>465</v>
      </c>
      <c r="L28" s="27"/>
    </row>
    <row r="29" spans="2:12" ht="14.25">
      <c r="B29" s="28">
        <v>25</v>
      </c>
      <c r="C29">
        <f t="shared" si="6"/>
        <v>320</v>
      </c>
      <c r="D29" s="31">
        <f t="shared" si="7"/>
        <v>3.6000000000000025E-2</v>
      </c>
      <c r="E29">
        <f t="shared" si="8"/>
        <v>320</v>
      </c>
      <c r="H29" s="28">
        <v>25</v>
      </c>
      <c r="I29">
        <f t="shared" si="9"/>
        <v>330</v>
      </c>
      <c r="J29" s="31">
        <f t="shared" si="10"/>
        <v>3.6000000000000025E-2</v>
      </c>
      <c r="K29">
        <f t="shared" si="11"/>
        <v>480</v>
      </c>
      <c r="L29" s="27"/>
    </row>
    <row r="30" spans="2:12" ht="14.25">
      <c r="B30" s="28">
        <v>26</v>
      </c>
      <c r="C30">
        <f t="shared" si="6"/>
        <v>335</v>
      </c>
      <c r="D30" s="31">
        <f t="shared" si="7"/>
        <v>3.8000000000000027E-2</v>
      </c>
      <c r="E30">
        <f t="shared" si="8"/>
        <v>335</v>
      </c>
      <c r="H30" s="28">
        <v>26</v>
      </c>
      <c r="I30">
        <f t="shared" si="9"/>
        <v>345</v>
      </c>
      <c r="J30" s="31">
        <f t="shared" si="10"/>
        <v>3.8000000000000027E-2</v>
      </c>
      <c r="K30">
        <f t="shared" si="11"/>
        <v>495</v>
      </c>
      <c r="L30" s="27"/>
    </row>
    <row r="31" spans="2:12" ht="14.25">
      <c r="B31" s="28">
        <v>27</v>
      </c>
      <c r="C31">
        <f t="shared" si="6"/>
        <v>350</v>
      </c>
      <c r="D31" s="31">
        <f t="shared" si="7"/>
        <v>4.0000000000000029E-2</v>
      </c>
      <c r="E31">
        <f t="shared" si="8"/>
        <v>350</v>
      </c>
      <c r="H31" s="28">
        <v>27</v>
      </c>
      <c r="I31">
        <f t="shared" si="9"/>
        <v>360</v>
      </c>
      <c r="J31" s="31">
        <f t="shared" si="10"/>
        <v>4.0000000000000029E-2</v>
      </c>
      <c r="K31">
        <f t="shared" si="11"/>
        <v>510</v>
      </c>
      <c r="L31" s="27"/>
    </row>
    <row r="32" spans="2:12">
      <c r="B32" s="28">
        <v>28</v>
      </c>
      <c r="C32">
        <f t="shared" si="6"/>
        <v>365</v>
      </c>
      <c r="D32" s="31">
        <f t="shared" si="7"/>
        <v>4.200000000000003E-2</v>
      </c>
      <c r="E32">
        <f t="shared" si="8"/>
        <v>365</v>
      </c>
      <c r="H32" s="28">
        <v>28</v>
      </c>
      <c r="I32">
        <f t="shared" si="9"/>
        <v>375</v>
      </c>
      <c r="J32" s="31">
        <f t="shared" si="10"/>
        <v>4.200000000000003E-2</v>
      </c>
      <c r="K32">
        <f t="shared" si="11"/>
        <v>525</v>
      </c>
      <c r="L32" s="26"/>
    </row>
    <row r="33" spans="2:12" ht="14.25">
      <c r="B33" s="28">
        <v>29</v>
      </c>
      <c r="C33">
        <f t="shared" si="6"/>
        <v>380</v>
      </c>
      <c r="D33" s="31">
        <f t="shared" si="7"/>
        <v>4.4000000000000032E-2</v>
      </c>
      <c r="E33">
        <f t="shared" si="8"/>
        <v>380</v>
      </c>
      <c r="H33" s="28">
        <v>29</v>
      </c>
      <c r="I33">
        <f t="shared" si="9"/>
        <v>390</v>
      </c>
      <c r="J33" s="31">
        <f t="shared" si="10"/>
        <v>4.4000000000000032E-2</v>
      </c>
      <c r="K33">
        <f t="shared" si="11"/>
        <v>540</v>
      </c>
      <c r="L33" s="27"/>
    </row>
    <row r="34" spans="2:12" ht="14.25">
      <c r="B34" s="28">
        <v>30</v>
      </c>
      <c r="C34">
        <f t="shared" si="6"/>
        <v>395</v>
      </c>
      <c r="D34" s="31">
        <f t="shared" si="7"/>
        <v>4.6000000000000034E-2</v>
      </c>
      <c r="E34">
        <f t="shared" si="8"/>
        <v>395</v>
      </c>
      <c r="H34" s="28">
        <v>30</v>
      </c>
      <c r="I34">
        <f t="shared" si="9"/>
        <v>405</v>
      </c>
      <c r="J34" s="31">
        <f t="shared" si="10"/>
        <v>4.6000000000000034E-2</v>
      </c>
      <c r="K34">
        <f t="shared" si="11"/>
        <v>555</v>
      </c>
      <c r="L34" s="27"/>
    </row>
    <row r="35" spans="2:12" ht="14.25">
      <c r="B35" s="28">
        <v>31</v>
      </c>
      <c r="C35">
        <f t="shared" si="6"/>
        <v>410</v>
      </c>
      <c r="D35" s="31">
        <f t="shared" si="7"/>
        <v>4.8000000000000036E-2</v>
      </c>
      <c r="E35">
        <f t="shared" si="8"/>
        <v>410</v>
      </c>
      <c r="H35" s="28">
        <v>31</v>
      </c>
      <c r="I35">
        <f t="shared" si="9"/>
        <v>420</v>
      </c>
      <c r="J35" s="31">
        <f t="shared" si="10"/>
        <v>4.8000000000000036E-2</v>
      </c>
      <c r="K35">
        <f t="shared" si="11"/>
        <v>570</v>
      </c>
      <c r="L35" s="27"/>
    </row>
    <row r="36" spans="2:12" ht="14.25">
      <c r="B36" s="28">
        <v>32</v>
      </c>
      <c r="C36">
        <f t="shared" si="6"/>
        <v>425</v>
      </c>
      <c r="D36" s="31">
        <f t="shared" si="7"/>
        <v>5.0000000000000037E-2</v>
      </c>
      <c r="E36">
        <f t="shared" si="8"/>
        <v>425</v>
      </c>
      <c r="H36" s="28">
        <v>32</v>
      </c>
      <c r="I36">
        <f t="shared" si="9"/>
        <v>435</v>
      </c>
      <c r="J36" s="31">
        <f t="shared" si="10"/>
        <v>5.0000000000000037E-2</v>
      </c>
      <c r="K36">
        <f t="shared" si="11"/>
        <v>585</v>
      </c>
      <c r="L36" s="27"/>
    </row>
    <row r="37" spans="2:12">
      <c r="B37" s="28">
        <v>33</v>
      </c>
      <c r="C37">
        <f t="shared" si="6"/>
        <v>440</v>
      </c>
      <c r="D37" s="31">
        <f t="shared" si="7"/>
        <v>5.2000000000000039E-2</v>
      </c>
      <c r="E37">
        <f t="shared" si="8"/>
        <v>440</v>
      </c>
      <c r="H37" s="28">
        <v>33</v>
      </c>
      <c r="I37">
        <f t="shared" si="9"/>
        <v>450</v>
      </c>
      <c r="J37" s="31">
        <f t="shared" si="10"/>
        <v>5.2000000000000039E-2</v>
      </c>
      <c r="K37">
        <f t="shared" si="11"/>
        <v>600</v>
      </c>
      <c r="L37" s="26"/>
    </row>
    <row r="38" spans="2:12">
      <c r="B38" s="28">
        <v>34</v>
      </c>
      <c r="C38">
        <f t="shared" si="6"/>
        <v>455</v>
      </c>
      <c r="D38" s="31">
        <f t="shared" si="7"/>
        <v>5.4000000000000041E-2</v>
      </c>
      <c r="E38">
        <f t="shared" si="8"/>
        <v>455</v>
      </c>
      <c r="H38" s="28">
        <v>34</v>
      </c>
      <c r="I38">
        <f t="shared" si="9"/>
        <v>465</v>
      </c>
      <c r="J38" s="31">
        <f t="shared" si="10"/>
        <v>5.4000000000000041E-2</v>
      </c>
      <c r="K38">
        <f t="shared" si="11"/>
        <v>615</v>
      </c>
      <c r="L38" s="26"/>
    </row>
    <row r="39" spans="2:12">
      <c r="B39" s="29">
        <v>35</v>
      </c>
      <c r="C39">
        <f>C38+25</f>
        <v>480</v>
      </c>
      <c r="D39" s="31">
        <f>D38+0.3%</f>
        <v>5.7000000000000044E-2</v>
      </c>
      <c r="E39">
        <f>E38+25</f>
        <v>480</v>
      </c>
      <c r="H39" s="29">
        <v>35</v>
      </c>
      <c r="I39">
        <f>I38+25</f>
        <v>490</v>
      </c>
      <c r="J39" s="31">
        <f>J38+0.3%</f>
        <v>5.7000000000000044E-2</v>
      </c>
      <c r="K39">
        <f>K38+25</f>
        <v>640</v>
      </c>
      <c r="L39" s="26"/>
    </row>
    <row r="40" spans="2:12">
      <c r="B40" s="29">
        <v>36</v>
      </c>
      <c r="C40">
        <f t="shared" ref="C40:C49" si="12">C39+25</f>
        <v>505</v>
      </c>
      <c r="D40" s="31">
        <f t="shared" ref="D40:D49" si="13">D39+0.3%</f>
        <v>6.0000000000000046E-2</v>
      </c>
      <c r="E40">
        <f t="shared" ref="E40:E49" si="14">E39+25</f>
        <v>505</v>
      </c>
      <c r="H40" s="29">
        <v>36</v>
      </c>
      <c r="I40">
        <f t="shared" ref="I40:I49" si="15">I39+25</f>
        <v>515</v>
      </c>
      <c r="J40" s="31">
        <f t="shared" ref="J40:J49" si="16">J39+0.3%</f>
        <v>6.0000000000000046E-2</v>
      </c>
      <c r="K40">
        <f t="shared" ref="K40:K49" si="17">K39+25</f>
        <v>665</v>
      </c>
      <c r="L40" s="26"/>
    </row>
    <row r="41" spans="2:12">
      <c r="B41" s="29">
        <v>37</v>
      </c>
      <c r="C41">
        <f t="shared" si="12"/>
        <v>530</v>
      </c>
      <c r="D41" s="31">
        <f t="shared" si="13"/>
        <v>6.3000000000000042E-2</v>
      </c>
      <c r="E41">
        <f t="shared" si="14"/>
        <v>530</v>
      </c>
      <c r="H41" s="29">
        <v>37</v>
      </c>
      <c r="I41">
        <f t="shared" si="15"/>
        <v>540</v>
      </c>
      <c r="J41" s="31">
        <f t="shared" si="16"/>
        <v>6.3000000000000042E-2</v>
      </c>
      <c r="K41">
        <f t="shared" si="17"/>
        <v>690</v>
      </c>
    </row>
    <row r="42" spans="2:12">
      <c r="B42" s="29">
        <v>38</v>
      </c>
      <c r="C42">
        <f t="shared" si="12"/>
        <v>555</v>
      </c>
      <c r="D42" s="31">
        <f t="shared" si="13"/>
        <v>6.6000000000000045E-2</v>
      </c>
      <c r="E42">
        <f t="shared" si="14"/>
        <v>555</v>
      </c>
      <c r="H42" s="29">
        <v>38</v>
      </c>
      <c r="I42">
        <f t="shared" si="15"/>
        <v>565</v>
      </c>
      <c r="J42" s="31">
        <f t="shared" si="16"/>
        <v>6.6000000000000045E-2</v>
      </c>
      <c r="K42">
        <f t="shared" si="17"/>
        <v>715</v>
      </c>
    </row>
    <row r="43" spans="2:12">
      <c r="B43" s="29">
        <v>39</v>
      </c>
      <c r="C43">
        <f t="shared" si="12"/>
        <v>580</v>
      </c>
      <c r="D43" s="31">
        <f t="shared" si="13"/>
        <v>6.9000000000000047E-2</v>
      </c>
      <c r="E43">
        <f t="shared" si="14"/>
        <v>580</v>
      </c>
      <c r="H43" s="29">
        <v>39</v>
      </c>
      <c r="I43">
        <f t="shared" si="15"/>
        <v>590</v>
      </c>
      <c r="J43" s="31">
        <f t="shared" si="16"/>
        <v>6.9000000000000047E-2</v>
      </c>
      <c r="K43">
        <f t="shared" si="17"/>
        <v>740</v>
      </c>
    </row>
    <row r="44" spans="2:12">
      <c r="B44" s="29">
        <v>40</v>
      </c>
      <c r="C44">
        <f t="shared" si="12"/>
        <v>605</v>
      </c>
      <c r="D44" s="31">
        <f t="shared" si="13"/>
        <v>7.200000000000005E-2</v>
      </c>
      <c r="E44">
        <f t="shared" si="14"/>
        <v>605</v>
      </c>
      <c r="H44" s="29">
        <v>40</v>
      </c>
      <c r="I44">
        <f t="shared" si="15"/>
        <v>615</v>
      </c>
      <c r="J44" s="31">
        <f t="shared" si="16"/>
        <v>7.200000000000005E-2</v>
      </c>
      <c r="K44">
        <f t="shared" si="17"/>
        <v>765</v>
      </c>
    </row>
    <row r="45" spans="2:12">
      <c r="B45" s="29">
        <v>41</v>
      </c>
      <c r="C45">
        <f t="shared" si="12"/>
        <v>630</v>
      </c>
      <c r="D45" s="31">
        <f t="shared" si="13"/>
        <v>7.5000000000000053E-2</v>
      </c>
      <c r="E45">
        <f t="shared" si="14"/>
        <v>630</v>
      </c>
      <c r="H45" s="29">
        <v>41</v>
      </c>
      <c r="I45">
        <f t="shared" si="15"/>
        <v>640</v>
      </c>
      <c r="J45" s="31">
        <f t="shared" si="16"/>
        <v>7.5000000000000053E-2</v>
      </c>
      <c r="K45">
        <f t="shared" si="17"/>
        <v>790</v>
      </c>
    </row>
    <row r="46" spans="2:12">
      <c r="B46" s="29">
        <v>42</v>
      </c>
      <c r="C46">
        <f t="shared" si="12"/>
        <v>655</v>
      </c>
      <c r="D46" s="31">
        <f t="shared" si="13"/>
        <v>7.8000000000000055E-2</v>
      </c>
      <c r="E46">
        <f t="shared" si="14"/>
        <v>655</v>
      </c>
      <c r="H46" s="29">
        <v>42</v>
      </c>
      <c r="I46">
        <f t="shared" si="15"/>
        <v>665</v>
      </c>
      <c r="J46" s="31">
        <f t="shared" si="16"/>
        <v>7.8000000000000055E-2</v>
      </c>
      <c r="K46">
        <f t="shared" si="17"/>
        <v>815</v>
      </c>
    </row>
    <row r="47" spans="2:12">
      <c r="B47" s="29">
        <v>43</v>
      </c>
      <c r="C47">
        <f t="shared" si="12"/>
        <v>680</v>
      </c>
      <c r="D47" s="31">
        <f t="shared" si="13"/>
        <v>8.1000000000000058E-2</v>
      </c>
      <c r="E47">
        <f t="shared" si="14"/>
        <v>680</v>
      </c>
      <c r="H47" s="29">
        <v>43</v>
      </c>
      <c r="I47">
        <f t="shared" si="15"/>
        <v>690</v>
      </c>
      <c r="J47" s="31">
        <f t="shared" si="16"/>
        <v>8.1000000000000058E-2</v>
      </c>
      <c r="K47">
        <f t="shared" si="17"/>
        <v>840</v>
      </c>
    </row>
    <row r="48" spans="2:12">
      <c r="B48" s="29">
        <v>44</v>
      </c>
      <c r="C48">
        <f t="shared" si="12"/>
        <v>705</v>
      </c>
      <c r="D48" s="31">
        <f t="shared" si="13"/>
        <v>8.4000000000000061E-2</v>
      </c>
      <c r="E48">
        <f t="shared" si="14"/>
        <v>705</v>
      </c>
      <c r="H48" s="29">
        <v>44</v>
      </c>
      <c r="I48">
        <f t="shared" si="15"/>
        <v>715</v>
      </c>
      <c r="J48" s="31">
        <f t="shared" si="16"/>
        <v>8.4000000000000061E-2</v>
      </c>
      <c r="K48">
        <f t="shared" si="17"/>
        <v>865</v>
      </c>
    </row>
    <row r="49" spans="2:11">
      <c r="B49" s="29">
        <v>45</v>
      </c>
      <c r="C49">
        <f t="shared" si="12"/>
        <v>730</v>
      </c>
      <c r="D49" s="31">
        <f t="shared" si="13"/>
        <v>8.7000000000000063E-2</v>
      </c>
      <c r="E49">
        <f t="shared" si="14"/>
        <v>730</v>
      </c>
      <c r="H49" s="29">
        <v>45</v>
      </c>
      <c r="I49">
        <f t="shared" si="15"/>
        <v>740</v>
      </c>
      <c r="J49" s="31">
        <f t="shared" si="16"/>
        <v>8.7000000000000063E-2</v>
      </c>
      <c r="K49">
        <f t="shared" si="17"/>
        <v>890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综述和ui</vt:lpstr>
      <vt:lpstr>强化说明</vt:lpstr>
      <vt:lpstr>材料合成规则</vt:lpstr>
      <vt:lpstr>装备成长说明</vt:lpstr>
      <vt:lpstr>装备列表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2012-08-19T12:56:34Z</dcterms:modified>
</cp:coreProperties>
</file>