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xampp\htdocs\FLATHTML\"/>
    </mc:Choice>
  </mc:AlternateContent>
  <xr:revisionPtr revIDLastSave="0" documentId="8_{CB494ED9-46C2-4D74-BAA4-C6799F64D17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Valuation-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" i="1" l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N17" i="1"/>
  <c r="N18" i="1" s="1"/>
  <c r="N19" i="1" s="1"/>
  <c r="N20" i="1" s="1"/>
  <c r="E17" i="1"/>
  <c r="H16" i="1"/>
  <c r="I16" i="1" s="1"/>
  <c r="F16" i="1"/>
  <c r="G16" i="1" s="1"/>
  <c r="J16" i="1" s="1"/>
  <c r="K16" i="1" l="1"/>
  <c r="L16" i="1" s="1"/>
  <c r="H17" i="1"/>
  <c r="M16" i="1" l="1"/>
  <c r="F17" i="1" s="1"/>
  <c r="O16" i="1"/>
  <c r="P16" i="1" s="1"/>
  <c r="Q16" i="1" s="1"/>
  <c r="H18" i="1"/>
  <c r="I17" i="1"/>
  <c r="I18" i="1" l="1"/>
  <c r="H19" i="1"/>
  <c r="G17" i="1"/>
  <c r="J17" i="1" s="1"/>
  <c r="I19" i="1" l="1"/>
  <c r="H20" i="1"/>
  <c r="K17" i="1"/>
  <c r="L17" i="1"/>
  <c r="M17" i="1" l="1"/>
  <c r="F18" i="1" s="1"/>
  <c r="O17" i="1"/>
  <c r="P17" i="1" s="1"/>
  <c r="Q17" i="1" s="1"/>
  <c r="H21" i="1"/>
  <c r="I20" i="1"/>
  <c r="H22" i="1" l="1"/>
  <c r="I21" i="1"/>
  <c r="G18" i="1"/>
  <c r="J18" i="1" s="1"/>
  <c r="K18" i="1" l="1"/>
  <c r="L18" i="1" s="1"/>
  <c r="I22" i="1"/>
  <c r="H23" i="1"/>
  <c r="O18" i="1" l="1"/>
  <c r="P18" i="1" s="1"/>
  <c r="Q18" i="1" s="1"/>
  <c r="M18" i="1"/>
  <c r="F19" i="1" s="1"/>
  <c r="H24" i="1"/>
  <c r="I23" i="1"/>
  <c r="G19" i="1" l="1"/>
  <c r="J19" i="1" s="1"/>
  <c r="H25" i="1"/>
  <c r="I24" i="1"/>
  <c r="H26" i="1" l="1"/>
  <c r="I25" i="1"/>
  <c r="K19" i="1"/>
  <c r="L19" i="1"/>
  <c r="O19" i="1" l="1"/>
  <c r="P19" i="1" s="1"/>
  <c r="Q19" i="1" s="1"/>
  <c r="M19" i="1"/>
  <c r="F20" i="1" s="1"/>
  <c r="H27" i="1"/>
  <c r="I26" i="1"/>
  <c r="H28" i="1" l="1"/>
  <c r="I27" i="1"/>
  <c r="G20" i="1"/>
  <c r="J20" i="1" s="1"/>
  <c r="K20" i="1" l="1"/>
  <c r="L20" i="1" s="1"/>
  <c r="H29" i="1"/>
  <c r="I28" i="1"/>
  <c r="M20" i="1" l="1"/>
  <c r="F21" i="1" s="1"/>
  <c r="O20" i="1"/>
  <c r="P20" i="1" s="1"/>
  <c r="Q20" i="1" s="1"/>
  <c r="H30" i="1"/>
  <c r="I29" i="1"/>
  <c r="H31" i="1" l="1"/>
  <c r="I30" i="1"/>
  <c r="G21" i="1"/>
  <c r="J21" i="1" s="1"/>
  <c r="K21" i="1" l="1"/>
  <c r="L21" i="1" s="1"/>
  <c r="I31" i="1"/>
  <c r="H32" i="1"/>
  <c r="M21" i="1" l="1"/>
  <c r="F22" i="1" s="1"/>
  <c r="O21" i="1"/>
  <c r="P21" i="1" s="1"/>
  <c r="Q21" i="1" s="1"/>
  <c r="I32" i="1"/>
  <c r="H33" i="1"/>
  <c r="I33" i="1" l="1"/>
  <c r="H34" i="1"/>
  <c r="G22" i="1"/>
  <c r="J22" i="1" s="1"/>
  <c r="H35" i="1" l="1"/>
  <c r="I34" i="1"/>
  <c r="K22" i="1"/>
  <c r="L22" i="1" s="1"/>
  <c r="O22" i="1" l="1"/>
  <c r="P22" i="1" s="1"/>
  <c r="Q22" i="1" s="1"/>
  <c r="M22" i="1"/>
  <c r="F23" i="1" s="1"/>
  <c r="H36" i="1"/>
  <c r="I35" i="1"/>
  <c r="H37" i="1" l="1"/>
  <c r="I36" i="1"/>
  <c r="G23" i="1"/>
  <c r="J23" i="1" s="1"/>
  <c r="K23" i="1" l="1"/>
  <c r="L23" i="1" s="1"/>
  <c r="H38" i="1"/>
  <c r="I37" i="1"/>
  <c r="O23" i="1" l="1"/>
  <c r="P23" i="1" s="1"/>
  <c r="Q23" i="1" s="1"/>
  <c r="M23" i="1"/>
  <c r="F24" i="1" s="1"/>
  <c r="H39" i="1"/>
  <c r="I38" i="1"/>
  <c r="G24" i="1" l="1"/>
  <c r="J24" i="1" s="1"/>
  <c r="H40" i="1"/>
  <c r="I39" i="1"/>
  <c r="K24" i="1" l="1"/>
  <c r="L24" i="1" s="1"/>
  <c r="H41" i="1"/>
  <c r="I40" i="1"/>
  <c r="M24" i="1" l="1"/>
  <c r="F25" i="1" s="1"/>
  <c r="O24" i="1"/>
  <c r="P24" i="1" s="1"/>
  <c r="Q24" i="1" s="1"/>
  <c r="H42" i="1"/>
  <c r="I41" i="1"/>
  <c r="H43" i="1" l="1"/>
  <c r="I42" i="1"/>
  <c r="G25" i="1"/>
  <c r="J25" i="1" s="1"/>
  <c r="H44" i="1" l="1"/>
  <c r="I43" i="1"/>
  <c r="K25" i="1"/>
  <c r="L25" i="1"/>
  <c r="M25" i="1" l="1"/>
  <c r="F26" i="1" s="1"/>
  <c r="O25" i="1"/>
  <c r="P25" i="1" s="1"/>
  <c r="Q25" i="1" s="1"/>
  <c r="H45" i="1"/>
  <c r="I44" i="1"/>
  <c r="H46" i="1" l="1"/>
  <c r="I45" i="1"/>
  <c r="G26" i="1"/>
  <c r="J26" i="1" s="1"/>
  <c r="I46" i="1" l="1"/>
  <c r="H47" i="1"/>
  <c r="K26" i="1"/>
  <c r="L26" i="1" s="1"/>
  <c r="O26" i="1" l="1"/>
  <c r="P26" i="1" s="1"/>
  <c r="Q26" i="1" s="1"/>
  <c r="M26" i="1"/>
  <c r="F27" i="1" s="1"/>
  <c r="I47" i="1"/>
  <c r="H48" i="1"/>
  <c r="G27" i="1" l="1"/>
  <c r="J27" i="1" s="1"/>
  <c r="H49" i="1"/>
  <c r="I48" i="1"/>
  <c r="H50" i="1" l="1"/>
  <c r="I49" i="1"/>
  <c r="K27" i="1"/>
  <c r="L27" i="1" s="1"/>
  <c r="M27" i="1" l="1"/>
  <c r="F28" i="1" s="1"/>
  <c r="O27" i="1"/>
  <c r="P27" i="1" s="1"/>
  <c r="Q27" i="1" s="1"/>
  <c r="H51" i="1"/>
  <c r="I50" i="1"/>
  <c r="H52" i="1" l="1"/>
  <c r="I51" i="1"/>
  <c r="G28" i="1"/>
  <c r="J28" i="1" s="1"/>
  <c r="H53" i="1" l="1"/>
  <c r="I52" i="1"/>
  <c r="K28" i="1"/>
  <c r="L28" i="1" s="1"/>
  <c r="O28" i="1" l="1"/>
  <c r="P28" i="1" s="1"/>
  <c r="Q28" i="1" s="1"/>
  <c r="M28" i="1"/>
  <c r="F29" i="1" s="1"/>
  <c r="H54" i="1"/>
  <c r="I53" i="1"/>
  <c r="G29" i="1" l="1"/>
  <c r="J29" i="1" s="1"/>
  <c r="I54" i="1"/>
  <c r="H55" i="1"/>
  <c r="K29" i="1" l="1"/>
  <c r="L29" i="1" s="1"/>
  <c r="I55" i="1"/>
  <c r="H56" i="1"/>
  <c r="M29" i="1" l="1"/>
  <c r="F30" i="1" s="1"/>
  <c r="O29" i="1"/>
  <c r="P29" i="1" s="1"/>
  <c r="Q29" i="1" s="1"/>
  <c r="H57" i="1"/>
  <c r="I56" i="1"/>
  <c r="H58" i="1" l="1"/>
  <c r="I57" i="1"/>
  <c r="G30" i="1"/>
  <c r="J30" i="1" s="1"/>
  <c r="H59" i="1" l="1"/>
  <c r="I58" i="1"/>
  <c r="K30" i="1"/>
  <c r="L30" i="1"/>
  <c r="M30" i="1" l="1"/>
  <c r="F31" i="1" s="1"/>
  <c r="O30" i="1"/>
  <c r="P30" i="1" s="1"/>
  <c r="Q30" i="1" s="1"/>
  <c r="H60" i="1"/>
  <c r="I59" i="1"/>
  <c r="H61" i="1" l="1"/>
  <c r="I60" i="1"/>
  <c r="G31" i="1"/>
  <c r="J31" i="1" s="1"/>
  <c r="K31" i="1" l="1"/>
  <c r="L31" i="1" s="1"/>
  <c r="H62" i="1"/>
  <c r="I61" i="1"/>
  <c r="M31" i="1" l="1"/>
  <c r="F32" i="1" s="1"/>
  <c r="O31" i="1"/>
  <c r="P31" i="1" s="1"/>
  <c r="Q31" i="1" s="1"/>
  <c r="H63" i="1"/>
  <c r="I62" i="1"/>
  <c r="I63" i="1" l="1"/>
  <c r="H64" i="1"/>
  <c r="G32" i="1"/>
  <c r="J32" i="1" s="1"/>
  <c r="H65" i="1" l="1"/>
  <c r="I65" i="1" s="1"/>
  <c r="I64" i="1"/>
  <c r="C7" i="1"/>
  <c r="K32" i="1"/>
  <c r="L32" i="1" s="1"/>
  <c r="O32" i="1" l="1"/>
  <c r="P32" i="1" s="1"/>
  <c r="Q32" i="1" s="1"/>
  <c r="M32" i="1"/>
  <c r="F33" i="1" s="1"/>
  <c r="G33" i="1" l="1"/>
  <c r="J33" i="1" s="1"/>
  <c r="K33" i="1" l="1"/>
  <c r="L33" i="1" s="1"/>
  <c r="O33" i="1" l="1"/>
  <c r="P33" i="1" s="1"/>
  <c r="Q33" i="1" s="1"/>
  <c r="M33" i="1"/>
  <c r="F34" i="1" s="1"/>
  <c r="G34" i="1" l="1"/>
  <c r="J34" i="1" s="1"/>
  <c r="K34" i="1" l="1"/>
  <c r="L34" i="1" s="1"/>
  <c r="M34" i="1" l="1"/>
  <c r="F35" i="1" s="1"/>
  <c r="O34" i="1"/>
  <c r="P34" i="1" s="1"/>
  <c r="Q34" i="1" s="1"/>
  <c r="G35" i="1" l="1"/>
  <c r="J35" i="1" s="1"/>
  <c r="K35" i="1" l="1"/>
  <c r="L35" i="1" s="1"/>
  <c r="O35" i="1" l="1"/>
  <c r="P35" i="1" s="1"/>
  <c r="Q35" i="1" s="1"/>
  <c r="M35" i="1"/>
  <c r="F36" i="1" s="1"/>
  <c r="G36" i="1" l="1"/>
  <c r="J36" i="1" s="1"/>
  <c r="K36" i="1" l="1"/>
  <c r="L36" i="1"/>
  <c r="O36" i="1" l="1"/>
  <c r="P36" i="1" s="1"/>
  <c r="Q36" i="1" s="1"/>
  <c r="M36" i="1"/>
  <c r="F37" i="1" s="1"/>
  <c r="G37" i="1" l="1"/>
  <c r="J37" i="1" s="1"/>
  <c r="K37" i="1" l="1"/>
  <c r="L37" i="1"/>
  <c r="O37" i="1" l="1"/>
  <c r="P37" i="1" s="1"/>
  <c r="Q37" i="1" s="1"/>
  <c r="M37" i="1"/>
  <c r="F38" i="1" s="1"/>
  <c r="G38" i="1" l="1"/>
  <c r="J38" i="1" s="1"/>
  <c r="K38" i="1" l="1"/>
  <c r="L38" i="1" s="1"/>
  <c r="M38" i="1" l="1"/>
  <c r="F39" i="1" s="1"/>
  <c r="O38" i="1"/>
  <c r="P38" i="1" s="1"/>
  <c r="Q38" i="1" s="1"/>
  <c r="G39" i="1" l="1"/>
  <c r="J39" i="1" s="1"/>
  <c r="K39" i="1" l="1"/>
  <c r="L39" i="1" s="1"/>
  <c r="O39" i="1" l="1"/>
  <c r="P39" i="1" s="1"/>
  <c r="Q39" i="1" s="1"/>
  <c r="M39" i="1"/>
  <c r="F40" i="1" s="1"/>
  <c r="G40" i="1" l="1"/>
  <c r="J40" i="1" s="1"/>
  <c r="K40" i="1" l="1"/>
  <c r="L40" i="1"/>
  <c r="M40" i="1" l="1"/>
  <c r="F41" i="1" s="1"/>
  <c r="O40" i="1"/>
  <c r="P40" i="1" s="1"/>
  <c r="Q40" i="1" s="1"/>
  <c r="G41" i="1" l="1"/>
  <c r="J41" i="1" s="1"/>
  <c r="K41" i="1" l="1"/>
  <c r="L41" i="1" s="1"/>
  <c r="M41" i="1" l="1"/>
  <c r="F42" i="1" s="1"/>
  <c r="O41" i="1"/>
  <c r="P41" i="1" s="1"/>
  <c r="Q41" i="1" s="1"/>
  <c r="G42" i="1" l="1"/>
  <c r="J42" i="1" s="1"/>
  <c r="K42" i="1" l="1"/>
  <c r="L42" i="1" s="1"/>
  <c r="O42" i="1" l="1"/>
  <c r="P42" i="1" s="1"/>
  <c r="Q42" i="1" s="1"/>
  <c r="M42" i="1"/>
  <c r="F43" i="1" s="1"/>
  <c r="G43" i="1" l="1"/>
  <c r="J43" i="1" s="1"/>
  <c r="K43" i="1" l="1"/>
  <c r="L43" i="1"/>
  <c r="O43" i="1" l="1"/>
  <c r="P43" i="1" s="1"/>
  <c r="Q43" i="1" s="1"/>
  <c r="M43" i="1"/>
  <c r="F44" i="1" s="1"/>
  <c r="G44" i="1" l="1"/>
  <c r="J44" i="1" s="1"/>
  <c r="K44" i="1" l="1"/>
  <c r="L44" i="1"/>
  <c r="M44" i="1" l="1"/>
  <c r="F45" i="1" s="1"/>
  <c r="O44" i="1"/>
  <c r="P44" i="1" s="1"/>
  <c r="Q44" i="1" s="1"/>
  <c r="G45" i="1" l="1"/>
  <c r="J45" i="1" s="1"/>
  <c r="K45" i="1" l="1"/>
  <c r="L45" i="1" s="1"/>
  <c r="M45" i="1" l="1"/>
  <c r="F46" i="1" s="1"/>
  <c r="O45" i="1"/>
  <c r="P45" i="1" s="1"/>
  <c r="Q45" i="1" s="1"/>
  <c r="G46" i="1" l="1"/>
  <c r="J46" i="1" s="1"/>
  <c r="K46" i="1" l="1"/>
  <c r="L46" i="1" s="1"/>
  <c r="O46" i="1" l="1"/>
  <c r="P46" i="1" s="1"/>
  <c r="Q46" i="1" s="1"/>
  <c r="M46" i="1"/>
  <c r="F47" i="1" s="1"/>
  <c r="G47" i="1" l="1"/>
  <c r="J47" i="1" s="1"/>
  <c r="K47" i="1" l="1"/>
  <c r="L47" i="1"/>
  <c r="O47" i="1" l="1"/>
  <c r="P47" i="1" s="1"/>
  <c r="Q47" i="1" s="1"/>
  <c r="M47" i="1"/>
  <c r="F48" i="1" s="1"/>
  <c r="G48" i="1" l="1"/>
  <c r="J48" i="1" s="1"/>
  <c r="K48" i="1" l="1"/>
  <c r="L48" i="1" s="1"/>
  <c r="M48" i="1" l="1"/>
  <c r="F49" i="1" s="1"/>
  <c r="O48" i="1"/>
  <c r="P48" i="1" s="1"/>
  <c r="Q48" i="1" s="1"/>
  <c r="G49" i="1" l="1"/>
  <c r="J49" i="1" s="1"/>
  <c r="K49" i="1" l="1"/>
  <c r="L49" i="1" s="1"/>
  <c r="M49" i="1" l="1"/>
  <c r="F50" i="1" s="1"/>
  <c r="O49" i="1"/>
  <c r="P49" i="1" s="1"/>
  <c r="Q49" i="1" s="1"/>
  <c r="G50" i="1" l="1"/>
  <c r="J50" i="1" s="1"/>
  <c r="K50" i="1" l="1"/>
  <c r="L50" i="1" s="1"/>
  <c r="O50" i="1" l="1"/>
  <c r="P50" i="1" s="1"/>
  <c r="Q50" i="1" s="1"/>
  <c r="M50" i="1"/>
  <c r="F51" i="1" s="1"/>
  <c r="G51" i="1" l="1"/>
  <c r="J51" i="1" s="1"/>
  <c r="K51" i="1" l="1"/>
  <c r="L51" i="1"/>
  <c r="O51" i="1" l="1"/>
  <c r="P51" i="1" s="1"/>
  <c r="Q51" i="1" s="1"/>
  <c r="M51" i="1"/>
  <c r="F52" i="1" s="1"/>
  <c r="G52" i="1" l="1"/>
  <c r="J52" i="1" s="1"/>
  <c r="K52" i="1" l="1"/>
  <c r="L52" i="1" s="1"/>
  <c r="M52" i="1" l="1"/>
  <c r="F53" i="1" s="1"/>
  <c r="O52" i="1"/>
  <c r="P52" i="1" s="1"/>
  <c r="Q52" i="1" s="1"/>
  <c r="G53" i="1" l="1"/>
  <c r="J53" i="1" s="1"/>
  <c r="K53" i="1" l="1"/>
  <c r="L53" i="1" s="1"/>
  <c r="M53" i="1" l="1"/>
  <c r="F54" i="1" s="1"/>
  <c r="O53" i="1"/>
  <c r="P53" i="1" s="1"/>
  <c r="Q53" i="1" s="1"/>
  <c r="G54" i="1" l="1"/>
  <c r="J54" i="1" s="1"/>
  <c r="K54" i="1" l="1"/>
  <c r="L54" i="1" s="1"/>
  <c r="O54" i="1" l="1"/>
  <c r="P54" i="1" s="1"/>
  <c r="Q54" i="1" s="1"/>
  <c r="M54" i="1"/>
  <c r="F55" i="1" s="1"/>
  <c r="G55" i="1" l="1"/>
  <c r="J55" i="1" s="1"/>
  <c r="K55" i="1" l="1"/>
  <c r="L55" i="1"/>
  <c r="O55" i="1" l="1"/>
  <c r="P55" i="1" s="1"/>
  <c r="Q55" i="1" s="1"/>
  <c r="M55" i="1"/>
  <c r="F56" i="1" s="1"/>
  <c r="G56" i="1" l="1"/>
  <c r="J56" i="1" s="1"/>
  <c r="K56" i="1" l="1"/>
  <c r="L56" i="1" s="1"/>
  <c r="M56" i="1" l="1"/>
  <c r="F57" i="1" s="1"/>
  <c r="O56" i="1"/>
  <c r="P56" i="1" s="1"/>
  <c r="Q56" i="1" s="1"/>
  <c r="G57" i="1" l="1"/>
  <c r="J57" i="1" s="1"/>
  <c r="K57" i="1" l="1"/>
  <c r="L57" i="1" s="1"/>
  <c r="M57" i="1" l="1"/>
  <c r="F58" i="1" s="1"/>
  <c r="O57" i="1"/>
  <c r="P57" i="1" s="1"/>
  <c r="Q57" i="1" s="1"/>
  <c r="G58" i="1" l="1"/>
  <c r="J58" i="1" s="1"/>
  <c r="K58" i="1" l="1"/>
  <c r="L58" i="1" s="1"/>
  <c r="O58" i="1" l="1"/>
  <c r="P58" i="1" s="1"/>
  <c r="Q58" i="1" s="1"/>
  <c r="M58" i="1"/>
  <c r="F59" i="1" s="1"/>
  <c r="G59" i="1" l="1"/>
  <c r="J59" i="1" s="1"/>
  <c r="K59" i="1" l="1"/>
  <c r="L59" i="1"/>
  <c r="O59" i="1" l="1"/>
  <c r="P59" i="1" s="1"/>
  <c r="Q59" i="1" s="1"/>
  <c r="M59" i="1"/>
  <c r="F60" i="1" s="1"/>
  <c r="G60" i="1" l="1"/>
  <c r="J60" i="1" s="1"/>
  <c r="K60" i="1" l="1"/>
  <c r="L60" i="1" s="1"/>
  <c r="M60" i="1" l="1"/>
  <c r="F61" i="1" s="1"/>
  <c r="O60" i="1"/>
  <c r="P60" i="1" s="1"/>
  <c r="Q60" i="1" s="1"/>
  <c r="G61" i="1" l="1"/>
  <c r="J61" i="1" s="1"/>
  <c r="K61" i="1" l="1"/>
  <c r="L61" i="1" s="1"/>
  <c r="M61" i="1" l="1"/>
  <c r="F62" i="1" s="1"/>
  <c r="O61" i="1"/>
  <c r="P61" i="1" s="1"/>
  <c r="Q61" i="1" s="1"/>
  <c r="G62" i="1" l="1"/>
  <c r="J62" i="1" s="1"/>
  <c r="K62" i="1" l="1"/>
  <c r="L62" i="1" s="1"/>
  <c r="O62" i="1" l="1"/>
  <c r="P62" i="1" s="1"/>
  <c r="Q62" i="1" s="1"/>
  <c r="M62" i="1"/>
  <c r="F63" i="1" s="1"/>
  <c r="G63" i="1" l="1"/>
  <c r="J63" i="1" s="1"/>
  <c r="K63" i="1" l="1"/>
  <c r="L63" i="1" s="1"/>
  <c r="O63" i="1" l="1"/>
  <c r="P63" i="1" s="1"/>
  <c r="Q63" i="1" s="1"/>
  <c r="M63" i="1"/>
  <c r="F64" i="1" s="1"/>
  <c r="G64" i="1" l="1"/>
  <c r="J64" i="1" s="1"/>
  <c r="K64" i="1" l="1"/>
  <c r="L64" i="1" s="1"/>
  <c r="M64" i="1" l="1"/>
  <c r="F65" i="1" s="1"/>
  <c r="G65" i="1" s="1"/>
  <c r="J65" i="1" s="1"/>
  <c r="O64" i="1"/>
  <c r="P64" i="1" s="1"/>
  <c r="Q64" i="1" s="1"/>
  <c r="K65" i="1" l="1"/>
  <c r="L65" i="1" s="1"/>
  <c r="M65" i="1" l="1"/>
  <c r="O65" i="1"/>
  <c r="P65" i="1" s="1"/>
  <c r="Q65" i="1" s="1"/>
  <c r="C8" i="1" s="1"/>
  <c r="C10" i="1" s="1"/>
  <c r="C11" i="1" s="1"/>
</calcChain>
</file>

<file path=xl/sharedStrings.xml><?xml version="1.0" encoding="utf-8"?>
<sst xmlns="http://schemas.openxmlformats.org/spreadsheetml/2006/main" count="36" uniqueCount="36">
  <si>
    <t xml:space="preserve">TAPESTRY (TPR) VALUATION </t>
  </si>
  <si>
    <t>NOTE : All Figures in Millions , Except Per Share Values</t>
  </si>
  <si>
    <t>VALUATION DATE</t>
  </si>
  <si>
    <t>(A) Cash &amp; Cash Equiv</t>
  </si>
  <si>
    <t>(B) Terminal Debt (Discounted by 6%)</t>
  </si>
  <si>
    <t>(C) Aggregate Discounted Cash Flows</t>
  </si>
  <si>
    <t>(S) Shares Outstanding</t>
  </si>
  <si>
    <t>(E) Total Equity Value = (A) - (B) + (C)</t>
  </si>
  <si>
    <t>Fair Value / Share = (E) / (S)</t>
  </si>
  <si>
    <t>VALUATION INPUTS</t>
  </si>
  <si>
    <t>ITEM</t>
  </si>
  <si>
    <t>INPUT</t>
  </si>
  <si>
    <t>YEAR</t>
  </si>
  <si>
    <t>SALES (S)</t>
  </si>
  <si>
    <t>OPERATING CASH (O)</t>
  </si>
  <si>
    <t>DEBT (D)</t>
  </si>
  <si>
    <t>INTEREST (I)</t>
  </si>
  <si>
    <t>CASH AFTER INTEREST(CI) = (O) - (I)</t>
  </si>
  <si>
    <t>TAX EXPENSE (T) = (CI) x Tax Rate</t>
  </si>
  <si>
    <t>NET CASH FLOW TO BIZ (NC) = (CI) - (T)</t>
  </si>
  <si>
    <t>CAPITAL EXPENDITURE (CE) = ((NC) x Reinvestment Rate) + Growth in Debt</t>
  </si>
  <si>
    <t>DISCOUNT RATE (D)</t>
  </si>
  <si>
    <t>(FCF) FREE CASH FLOW = (C) x (1 - Reinvestment Rate)</t>
  </si>
  <si>
    <t>DISCOUNTED FREE CASH FLOW  = (FCF) x (D)</t>
  </si>
  <si>
    <t>CUMULATIVE DISCOUNTED FREE CASH FLOW</t>
  </si>
  <si>
    <t>Net Sales</t>
  </si>
  <si>
    <t>Operating Margin</t>
  </si>
  <si>
    <t>Tax Rate</t>
  </si>
  <si>
    <t>ROIC</t>
  </si>
  <si>
    <t>Reinvestment Rate - First 10 Years</t>
  </si>
  <si>
    <t xml:space="preserve">Debt  </t>
  </si>
  <si>
    <t>Net Interest Rate</t>
  </si>
  <si>
    <t>Discount Rate</t>
  </si>
  <si>
    <t>Growth in Debt - First 10 Years</t>
  </si>
  <si>
    <t>Reinvestment Rate - After 10 Years</t>
  </si>
  <si>
    <t>Growth in Debt - After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</si>
</sst>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i/>
      <sz val="12"/>
      <color theme="1"/>
      <name val="Arial"/>
    </font>
    <font>
      <sz val="10"/>
      <name val="Arial"/>
    </font>
    <font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14" fontId="1" fillId="0" borderId="3" xfId="0" applyNumberFormat="1" applyFont="1" applyBorder="1" applyAlignment="1">
      <alignment horizontal="center"/>
    </xf>
    <xf numFmtId="0" fontId="4" fillId="4" borderId="3" xfId="0" applyFont="1" applyFill="1" applyBorder="1" applyAlignment="1"/>
    <xf numFmtId="164" fontId="4" fillId="4" borderId="3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5" borderId="3" xfId="0" applyFont="1" applyFill="1" applyBorder="1" applyAlignment="1"/>
    <xf numFmtId="164" fontId="5" fillId="5" borderId="3" xfId="0" applyNumberFormat="1" applyFont="1" applyFill="1" applyBorder="1" applyAlignment="1">
      <alignment horizontal="center"/>
    </xf>
    <xf numFmtId="4" fontId="1" fillId="0" borderId="1" xfId="0" applyNumberFormat="1" applyFont="1" applyBorder="1" applyAlignment="1"/>
    <xf numFmtId="0" fontId="1" fillId="6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wrapText="1"/>
    </xf>
    <xf numFmtId="4" fontId="1" fillId="7" borderId="3" xfId="0" applyNumberFormat="1" applyFont="1" applyFill="1" applyBorder="1" applyAlignment="1">
      <alignment horizontal="center" wrapText="1"/>
    </xf>
    <xf numFmtId="164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0" fontId="3" fillId="3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3"/>
  <sheetViews>
    <sheetView tabSelected="1" workbookViewId="0">
      <selection activeCell="D12" sqref="D12"/>
    </sheetView>
  </sheetViews>
  <sheetFormatPr defaultColWidth="14.42578125" defaultRowHeight="15.75" customHeight="1" x14ac:dyDescent="0.2"/>
  <cols>
    <col min="2" max="2" width="51.85546875" customWidth="1"/>
  </cols>
  <sheetData>
    <row r="1" spans="1:2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/>
      <c r="B3" s="3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4"/>
      <c r="B4" s="23" t="s">
        <v>0</v>
      </c>
      <c r="C4" s="24"/>
      <c r="D4" s="1"/>
      <c r="E4" s="25" t="s">
        <v>1</v>
      </c>
      <c r="F4" s="26"/>
      <c r="G4" s="26"/>
      <c r="H4" s="26"/>
      <c r="I4" s="26"/>
      <c r="J4" s="26"/>
      <c r="K4" s="26"/>
      <c r="L4" s="26"/>
      <c r="M4" s="1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4"/>
      <c r="B5" s="5" t="s">
        <v>2</v>
      </c>
      <c r="C5" s="6">
        <v>43724</v>
      </c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4"/>
      <c r="B6" s="7" t="s">
        <v>3</v>
      </c>
      <c r="C6" s="8">
        <v>1225</v>
      </c>
      <c r="D6" s="1"/>
      <c r="E6" s="1"/>
      <c r="F6" s="1"/>
      <c r="G6" s="1"/>
      <c r="H6" s="1"/>
      <c r="I6" s="1"/>
      <c r="J6" s="1"/>
      <c r="K6" s="1"/>
      <c r="L6" s="1"/>
      <c r="M6" s="1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4"/>
      <c r="B7" s="5" t="s">
        <v>4</v>
      </c>
      <c r="C7" s="9">
        <f>H64/4</f>
        <v>644.89043107298596</v>
      </c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4"/>
      <c r="B8" s="5" t="s">
        <v>5</v>
      </c>
      <c r="C8" s="9">
        <f>Q65</f>
        <v>6758.1481492404891</v>
      </c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4"/>
      <c r="B9" s="7" t="s">
        <v>6</v>
      </c>
      <c r="C9" s="10">
        <v>286</v>
      </c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4"/>
      <c r="B10" s="5" t="s">
        <v>7</v>
      </c>
      <c r="C10" s="9">
        <f>C6-C7+C8</f>
        <v>7338.2577181675033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4"/>
      <c r="B11" s="11" t="s">
        <v>8</v>
      </c>
      <c r="C11" s="12">
        <f>C10/C9</f>
        <v>25.658243769816444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"/>
      <c r="B13" s="3"/>
      <c r="C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4"/>
      <c r="B14" s="23" t="s">
        <v>9</v>
      </c>
      <c r="C14" s="24"/>
      <c r="D14" s="1"/>
      <c r="E14" s="3"/>
      <c r="F14" s="3"/>
      <c r="G14" s="3"/>
      <c r="H14" s="3"/>
      <c r="I14" s="3"/>
      <c r="J14" s="3"/>
      <c r="K14" s="3"/>
      <c r="L14" s="3"/>
      <c r="M14" s="3"/>
      <c r="N14" s="13"/>
      <c r="O14" s="3"/>
      <c r="P14" s="3"/>
      <c r="Q14" s="3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42.75" customHeight="1" x14ac:dyDescent="0.2">
      <c r="A15" s="4"/>
      <c r="B15" s="14" t="s">
        <v>10</v>
      </c>
      <c r="C15" s="14" t="s">
        <v>11</v>
      </c>
      <c r="D15" s="4"/>
      <c r="E15" s="15" t="s">
        <v>12</v>
      </c>
      <c r="F15" s="15" t="s">
        <v>13</v>
      </c>
      <c r="G15" s="16" t="s">
        <v>14</v>
      </c>
      <c r="H15" s="15" t="s">
        <v>15</v>
      </c>
      <c r="I15" s="15" t="s">
        <v>16</v>
      </c>
      <c r="J15" s="16" t="s">
        <v>17</v>
      </c>
      <c r="K15" s="16" t="s">
        <v>18</v>
      </c>
      <c r="L15" s="16" t="s">
        <v>19</v>
      </c>
      <c r="M15" s="16" t="s">
        <v>20</v>
      </c>
      <c r="N15" s="17" t="s">
        <v>21</v>
      </c>
      <c r="O15" s="16" t="s">
        <v>22</v>
      </c>
      <c r="P15" s="16" t="s">
        <v>23</v>
      </c>
      <c r="Q15" s="16" t="s">
        <v>24</v>
      </c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4"/>
      <c r="B16" s="5" t="s">
        <v>25</v>
      </c>
      <c r="C16" s="18">
        <v>6000</v>
      </c>
      <c r="D16" s="4"/>
      <c r="E16" s="19">
        <v>1</v>
      </c>
      <c r="F16" s="9">
        <f>C16</f>
        <v>6000</v>
      </c>
      <c r="G16" s="9">
        <f t="shared" ref="G16:G65" si="0">F16*$C$17</f>
        <v>780</v>
      </c>
      <c r="H16" s="9">
        <f>C21</f>
        <v>1600</v>
      </c>
      <c r="I16" s="9">
        <f t="shared" ref="I16:I65" si="1">H16*$C$22</f>
        <v>64</v>
      </c>
      <c r="J16" s="9">
        <f t="shared" ref="J16:J65" si="2">G16-I16</f>
        <v>716</v>
      </c>
      <c r="K16" s="9">
        <f t="shared" ref="K16:K65" si="3">J16*$C$18</f>
        <v>179</v>
      </c>
      <c r="L16" s="9">
        <f t="shared" ref="L16:L65" si="4">J16-K16</f>
        <v>537</v>
      </c>
      <c r="M16" s="9">
        <f t="shared" ref="M16:M25" si="5">(L16*$C$20)+(H16*$C$24)</f>
        <v>230.8</v>
      </c>
      <c r="N16" s="20">
        <v>1</v>
      </c>
      <c r="O16" s="9">
        <f t="shared" ref="O16:O25" si="6">L16*(1-$C$20)</f>
        <v>322.2</v>
      </c>
      <c r="P16" s="9">
        <f t="shared" ref="P16:P65" si="7">O16*N16</f>
        <v>322.2</v>
      </c>
      <c r="Q16" s="9">
        <f>P16</f>
        <v>322.2</v>
      </c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4"/>
      <c r="B17" s="5" t="s">
        <v>26</v>
      </c>
      <c r="C17" s="21">
        <v>0.13</v>
      </c>
      <c r="D17" s="4"/>
      <c r="E17" s="19">
        <f t="shared" ref="E17:E65" si="8">E16+1</f>
        <v>2</v>
      </c>
      <c r="F17" s="9">
        <f t="shared" ref="F17:F65" si="9">F16+((M16*$C$19)*(F16/L16))</f>
        <v>6309.4525139664802</v>
      </c>
      <c r="G17" s="9">
        <f t="shared" si="0"/>
        <v>820.22882681564249</v>
      </c>
      <c r="H17" s="9">
        <f t="shared" ref="H17:H25" si="10">H16+(H16*$C$24)</f>
        <v>1616</v>
      </c>
      <c r="I17" s="9">
        <f t="shared" si="1"/>
        <v>64.64</v>
      </c>
      <c r="J17" s="9">
        <f t="shared" si="2"/>
        <v>755.58882681564251</v>
      </c>
      <c r="K17" s="9">
        <f t="shared" si="3"/>
        <v>188.89720670391063</v>
      </c>
      <c r="L17" s="9">
        <f t="shared" si="4"/>
        <v>566.69162011173194</v>
      </c>
      <c r="M17" s="9">
        <f t="shared" si="5"/>
        <v>242.83664804469279</v>
      </c>
      <c r="N17" s="20">
        <f t="shared" ref="N17:N65" si="11">N16-(N16*$C$23)</f>
        <v>0.91</v>
      </c>
      <c r="O17" s="9">
        <f t="shared" si="6"/>
        <v>340.01497206703914</v>
      </c>
      <c r="P17" s="9">
        <f t="shared" si="7"/>
        <v>309.41362458100565</v>
      </c>
      <c r="Q17" s="9">
        <f t="shared" ref="Q17:Q65" si="12">Q16+P17</f>
        <v>631.61362458100564</v>
      </c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4"/>
      <c r="B18" s="5" t="s">
        <v>27</v>
      </c>
      <c r="C18" s="22">
        <v>0.25</v>
      </c>
      <c r="D18" s="4"/>
      <c r="E18" s="19">
        <f t="shared" si="8"/>
        <v>3</v>
      </c>
      <c r="F18" s="9">
        <f t="shared" si="9"/>
        <v>6633.8969726694386</v>
      </c>
      <c r="G18" s="9">
        <f t="shared" si="0"/>
        <v>862.406606447027</v>
      </c>
      <c r="H18" s="9">
        <f t="shared" si="10"/>
        <v>1632.16</v>
      </c>
      <c r="I18" s="9">
        <f t="shared" si="1"/>
        <v>65.2864</v>
      </c>
      <c r="J18" s="9">
        <f t="shared" si="2"/>
        <v>797.12020644702704</v>
      </c>
      <c r="K18" s="9">
        <f t="shared" si="3"/>
        <v>199.28005161175676</v>
      </c>
      <c r="L18" s="9">
        <f t="shared" si="4"/>
        <v>597.84015483527025</v>
      </c>
      <c r="M18" s="9">
        <f t="shared" si="5"/>
        <v>255.4576619341081</v>
      </c>
      <c r="N18" s="20">
        <f t="shared" si="11"/>
        <v>0.82810000000000006</v>
      </c>
      <c r="O18" s="9">
        <f t="shared" si="6"/>
        <v>358.70409290116214</v>
      </c>
      <c r="P18" s="9">
        <f t="shared" si="7"/>
        <v>297.04285933145241</v>
      </c>
      <c r="Q18" s="9">
        <f t="shared" si="12"/>
        <v>928.65648391245804</v>
      </c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4"/>
      <c r="B19" s="5" t="s">
        <v>28</v>
      </c>
      <c r="C19" s="21">
        <v>0.12</v>
      </c>
      <c r="D19" s="4"/>
      <c r="E19" s="19">
        <f t="shared" si="8"/>
        <v>4</v>
      </c>
      <c r="F19" s="9">
        <f t="shared" si="9"/>
        <v>6974.057424544776</v>
      </c>
      <c r="G19" s="9">
        <f t="shared" si="0"/>
        <v>906.62746519082089</v>
      </c>
      <c r="H19" s="9">
        <f t="shared" si="10"/>
        <v>1648.4816000000001</v>
      </c>
      <c r="I19" s="9">
        <f t="shared" si="1"/>
        <v>65.939264000000009</v>
      </c>
      <c r="J19" s="9">
        <f t="shared" si="2"/>
        <v>840.68820119082091</v>
      </c>
      <c r="K19" s="9">
        <f t="shared" si="3"/>
        <v>210.17205029770523</v>
      </c>
      <c r="L19" s="9">
        <f t="shared" si="4"/>
        <v>630.51615089311565</v>
      </c>
      <c r="M19" s="9">
        <f t="shared" si="5"/>
        <v>268.69127635724629</v>
      </c>
      <c r="N19" s="20">
        <f t="shared" si="11"/>
        <v>0.7535710000000001</v>
      </c>
      <c r="O19" s="9">
        <f t="shared" si="6"/>
        <v>378.30969053586938</v>
      </c>
      <c r="P19" s="9">
        <f t="shared" si="7"/>
        <v>285.08321180680565</v>
      </c>
      <c r="Q19" s="9">
        <f t="shared" si="12"/>
        <v>1213.7396957192636</v>
      </c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4"/>
      <c r="B20" s="5" t="s">
        <v>29</v>
      </c>
      <c r="C20" s="21">
        <v>0.4</v>
      </c>
      <c r="D20" s="4"/>
      <c r="E20" s="19">
        <f t="shared" si="8"/>
        <v>5</v>
      </c>
      <c r="F20" s="9">
        <f t="shared" si="9"/>
        <v>7330.6925505066465</v>
      </c>
      <c r="G20" s="9">
        <f t="shared" si="0"/>
        <v>952.99003156586411</v>
      </c>
      <c r="H20" s="9">
        <f t="shared" si="10"/>
        <v>1664.966416</v>
      </c>
      <c r="I20" s="9">
        <f t="shared" si="1"/>
        <v>66.598656640000002</v>
      </c>
      <c r="J20" s="9">
        <f t="shared" si="2"/>
        <v>886.39137492586406</v>
      </c>
      <c r="K20" s="9">
        <f t="shared" si="3"/>
        <v>221.59784373146601</v>
      </c>
      <c r="L20" s="9">
        <f t="shared" si="4"/>
        <v>664.79353119439804</v>
      </c>
      <c r="M20" s="9">
        <f t="shared" si="5"/>
        <v>282.56707663775921</v>
      </c>
      <c r="N20" s="20">
        <f t="shared" si="11"/>
        <v>0.68574961000000012</v>
      </c>
      <c r="O20" s="9">
        <f t="shared" si="6"/>
        <v>398.87611871663881</v>
      </c>
      <c r="P20" s="9">
        <f t="shared" si="7"/>
        <v>273.5291428482488</v>
      </c>
      <c r="Q20" s="9">
        <f t="shared" si="12"/>
        <v>1487.2688385675124</v>
      </c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4"/>
      <c r="B21" s="5" t="s">
        <v>30</v>
      </c>
      <c r="C21" s="18">
        <v>1600</v>
      </c>
      <c r="D21" s="4"/>
      <c r="E21" s="19">
        <f t="shared" si="8"/>
        <v>6</v>
      </c>
      <c r="F21" s="9">
        <f t="shared" si="9"/>
        <v>7704.5973374570131</v>
      </c>
      <c r="G21" s="9">
        <f t="shared" si="0"/>
        <v>1001.5976538694117</v>
      </c>
      <c r="H21" s="9">
        <f t="shared" si="10"/>
        <v>1681.6160801599999</v>
      </c>
      <c r="I21" s="9">
        <f t="shared" si="1"/>
        <v>67.264643206399995</v>
      </c>
      <c r="J21" s="9">
        <f t="shared" si="2"/>
        <v>934.33301066301169</v>
      </c>
      <c r="K21" s="9">
        <f t="shared" si="3"/>
        <v>233.58325266575292</v>
      </c>
      <c r="L21" s="9">
        <f t="shared" si="4"/>
        <v>700.74975799725871</v>
      </c>
      <c r="M21" s="9">
        <f t="shared" si="5"/>
        <v>297.11606400050351</v>
      </c>
      <c r="N21" s="20">
        <f t="shared" si="11"/>
        <v>0.62403214510000016</v>
      </c>
      <c r="O21" s="9">
        <f t="shared" si="6"/>
        <v>420.4498547983552</v>
      </c>
      <c r="P21" s="9">
        <f t="shared" si="7"/>
        <v>262.37422479680117</v>
      </c>
      <c r="Q21" s="9">
        <f t="shared" si="12"/>
        <v>1749.6430633643135</v>
      </c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4"/>
      <c r="B22" s="5" t="s">
        <v>31</v>
      </c>
      <c r="C22" s="22">
        <v>0.04</v>
      </c>
      <c r="D22" s="4"/>
      <c r="E22" s="19">
        <f t="shared" si="8"/>
        <v>7</v>
      </c>
      <c r="F22" s="9">
        <f t="shared" si="9"/>
        <v>8096.6048310575361</v>
      </c>
      <c r="G22" s="9">
        <f t="shared" si="0"/>
        <v>1052.5586280374798</v>
      </c>
      <c r="H22" s="9">
        <f t="shared" si="10"/>
        <v>1698.4322409616</v>
      </c>
      <c r="I22" s="9">
        <f t="shared" si="1"/>
        <v>67.937289638463994</v>
      </c>
      <c r="J22" s="9">
        <f t="shared" si="2"/>
        <v>984.62133839901583</v>
      </c>
      <c r="K22" s="9">
        <f t="shared" si="3"/>
        <v>246.15533459975396</v>
      </c>
      <c r="L22" s="9">
        <f t="shared" si="4"/>
        <v>738.4660037992619</v>
      </c>
      <c r="M22" s="9">
        <f t="shared" si="5"/>
        <v>312.37072392932077</v>
      </c>
      <c r="N22" s="20">
        <f t="shared" si="11"/>
        <v>0.56786925204100014</v>
      </c>
      <c r="O22" s="9">
        <f t="shared" si="6"/>
        <v>443.07960227955715</v>
      </c>
      <c r="P22" s="9">
        <f t="shared" si="7"/>
        <v>251.61128234111595</v>
      </c>
      <c r="Q22" s="9">
        <f t="shared" si="12"/>
        <v>2001.2543457054294</v>
      </c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4"/>
      <c r="B23" s="5" t="s">
        <v>32</v>
      </c>
      <c r="C23" s="22">
        <v>0.09</v>
      </c>
      <c r="D23" s="4"/>
      <c r="E23" s="19">
        <f t="shared" si="8"/>
        <v>8</v>
      </c>
      <c r="F23" s="9">
        <f t="shared" si="9"/>
        <v>8507.5879716926047</v>
      </c>
      <c r="G23" s="9">
        <f t="shared" si="0"/>
        <v>1105.9864363200386</v>
      </c>
      <c r="H23" s="9">
        <f t="shared" si="10"/>
        <v>1715.4165633712159</v>
      </c>
      <c r="I23" s="9">
        <f t="shared" si="1"/>
        <v>68.616662534848643</v>
      </c>
      <c r="J23" s="9">
        <f t="shared" si="2"/>
        <v>1037.3697737851899</v>
      </c>
      <c r="K23" s="9">
        <f t="shared" si="3"/>
        <v>259.34244344629747</v>
      </c>
      <c r="L23" s="9">
        <f t="shared" si="4"/>
        <v>778.0273303388924</v>
      </c>
      <c r="M23" s="9">
        <f t="shared" si="5"/>
        <v>328.36509776926914</v>
      </c>
      <c r="N23" s="20">
        <f t="shared" si="11"/>
        <v>0.51676101935731011</v>
      </c>
      <c r="O23" s="9">
        <f t="shared" si="6"/>
        <v>466.81639820333544</v>
      </c>
      <c r="P23" s="9">
        <f t="shared" si="7"/>
        <v>241.23251778826361</v>
      </c>
      <c r="Q23" s="9">
        <f t="shared" si="12"/>
        <v>2242.4868634936929</v>
      </c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4"/>
      <c r="B24" s="5" t="s">
        <v>33</v>
      </c>
      <c r="C24" s="22">
        <v>0.01</v>
      </c>
      <c r="D24" s="4"/>
      <c r="E24" s="19">
        <f t="shared" si="8"/>
        <v>9</v>
      </c>
      <c r="F24" s="9">
        <f t="shared" si="9"/>
        <v>8938.4615177242595</v>
      </c>
      <c r="G24" s="9">
        <f t="shared" si="0"/>
        <v>1161.9999973041538</v>
      </c>
      <c r="H24" s="9">
        <f t="shared" si="10"/>
        <v>1732.5707290049281</v>
      </c>
      <c r="I24" s="9">
        <f t="shared" si="1"/>
        <v>69.30282916019712</v>
      </c>
      <c r="J24" s="9">
        <f t="shared" si="2"/>
        <v>1092.6971681439568</v>
      </c>
      <c r="K24" s="9">
        <f t="shared" si="3"/>
        <v>273.1742920359892</v>
      </c>
      <c r="L24" s="9">
        <f t="shared" si="4"/>
        <v>819.52287610796759</v>
      </c>
      <c r="M24" s="9">
        <f t="shared" si="5"/>
        <v>345.13485773323634</v>
      </c>
      <c r="N24" s="20">
        <f t="shared" si="11"/>
        <v>0.47025252761515218</v>
      </c>
      <c r="O24" s="9">
        <f t="shared" si="6"/>
        <v>491.71372566478055</v>
      </c>
      <c r="P24" s="9">
        <f t="shared" si="7"/>
        <v>231.22962235692657</v>
      </c>
      <c r="Q24" s="9">
        <f t="shared" si="12"/>
        <v>2473.7164858506194</v>
      </c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4"/>
      <c r="B25" s="5" t="s">
        <v>34</v>
      </c>
      <c r="C25" s="21">
        <v>0.4</v>
      </c>
      <c r="D25" s="4"/>
      <c r="E25" s="19">
        <f t="shared" si="8"/>
        <v>10</v>
      </c>
      <c r="F25" s="9">
        <f t="shared" si="9"/>
        <v>9390.1840603224246</v>
      </c>
      <c r="G25" s="9">
        <f t="shared" si="0"/>
        <v>1220.7239278419152</v>
      </c>
      <c r="H25" s="9">
        <f t="shared" si="10"/>
        <v>1749.8964362949773</v>
      </c>
      <c r="I25" s="9">
        <f t="shared" si="1"/>
        <v>69.995857451799097</v>
      </c>
      <c r="J25" s="9">
        <f t="shared" si="2"/>
        <v>1150.728070390116</v>
      </c>
      <c r="K25" s="9">
        <f t="shared" si="3"/>
        <v>287.68201759752901</v>
      </c>
      <c r="L25" s="9">
        <f t="shared" si="4"/>
        <v>863.04605279258703</v>
      </c>
      <c r="M25" s="9">
        <f t="shared" si="5"/>
        <v>362.71738547998461</v>
      </c>
      <c r="N25" s="20">
        <f t="shared" si="11"/>
        <v>0.42792980012978848</v>
      </c>
      <c r="O25" s="9">
        <f t="shared" si="6"/>
        <v>517.8276316755522</v>
      </c>
      <c r="P25" s="9">
        <f t="shared" si="7"/>
        <v>221.59387492460078</v>
      </c>
      <c r="Q25" s="9">
        <f t="shared" si="12"/>
        <v>2695.31036077522</v>
      </c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4"/>
      <c r="B26" s="5" t="s">
        <v>35</v>
      </c>
      <c r="C26" s="22">
        <v>0.01</v>
      </c>
      <c r="D26" s="4"/>
      <c r="E26" s="19">
        <f t="shared" si="8"/>
        <v>11</v>
      </c>
      <c r="F26" s="9">
        <f t="shared" si="9"/>
        <v>9863.7601343474598</v>
      </c>
      <c r="G26" s="9">
        <f t="shared" si="0"/>
        <v>1282.2888174651698</v>
      </c>
      <c r="H26" s="9">
        <f t="shared" ref="H26:H65" si="13">H25+(H25*$C$26)</f>
        <v>1767.395400657927</v>
      </c>
      <c r="I26" s="9">
        <f t="shared" si="1"/>
        <v>70.695816026317075</v>
      </c>
      <c r="J26" s="9">
        <f t="shared" si="2"/>
        <v>1211.5930014388528</v>
      </c>
      <c r="K26" s="9">
        <f t="shared" si="3"/>
        <v>302.89825035971319</v>
      </c>
      <c r="L26" s="9">
        <f t="shared" si="4"/>
        <v>908.69475107913956</v>
      </c>
      <c r="M26" s="9">
        <f t="shared" ref="M26:M65" si="14">(L26*$C$25)+(H26*$C$26)</f>
        <v>381.15185443823509</v>
      </c>
      <c r="N26" s="20">
        <f t="shared" si="11"/>
        <v>0.3894161181181075</v>
      </c>
      <c r="O26" s="9">
        <f t="shared" ref="O26:O65" si="15">L26*(1-$C$25)</f>
        <v>545.21685064748374</v>
      </c>
      <c r="P26" s="9">
        <f t="shared" si="7"/>
        <v>212.31622951172309</v>
      </c>
      <c r="Q26" s="9">
        <f t="shared" si="12"/>
        <v>2907.6265902869432</v>
      </c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1"/>
      <c r="C27" s="1"/>
      <c r="D27" s="4"/>
      <c r="E27" s="19">
        <f t="shared" si="8"/>
        <v>12</v>
      </c>
      <c r="F27" s="9">
        <f t="shared" si="9"/>
        <v>10360.242429966624</v>
      </c>
      <c r="G27" s="9">
        <f t="shared" si="0"/>
        <v>1346.8315158956611</v>
      </c>
      <c r="H27" s="9">
        <f t="shared" si="13"/>
        <v>1785.0693546645064</v>
      </c>
      <c r="I27" s="9">
        <f t="shared" si="1"/>
        <v>71.40277418658026</v>
      </c>
      <c r="J27" s="9">
        <f t="shared" si="2"/>
        <v>1275.4287417090809</v>
      </c>
      <c r="K27" s="9">
        <f t="shared" si="3"/>
        <v>318.85718542727022</v>
      </c>
      <c r="L27" s="9">
        <f t="shared" si="4"/>
        <v>956.57155628181067</v>
      </c>
      <c r="M27" s="9">
        <f t="shared" si="14"/>
        <v>400.47931605936935</v>
      </c>
      <c r="N27" s="20">
        <f t="shared" si="11"/>
        <v>0.35436866748747781</v>
      </c>
      <c r="O27" s="9">
        <f t="shared" si="15"/>
        <v>573.94293376908638</v>
      </c>
      <c r="P27" s="9">
        <f t="shared" si="7"/>
        <v>203.38739265360488</v>
      </c>
      <c r="Q27" s="9">
        <f t="shared" si="12"/>
        <v>3111.013982940548</v>
      </c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1"/>
      <c r="C28" s="1"/>
      <c r="D28" s="4"/>
      <c r="E28" s="19">
        <f t="shared" si="8"/>
        <v>13</v>
      </c>
      <c r="F28" s="9">
        <f t="shared" si="9"/>
        <v>10880.734109901956</v>
      </c>
      <c r="G28" s="9">
        <f t="shared" si="0"/>
        <v>1414.4954342872543</v>
      </c>
      <c r="H28" s="9">
        <f t="shared" si="13"/>
        <v>1802.9200482111514</v>
      </c>
      <c r="I28" s="9">
        <f t="shared" si="1"/>
        <v>72.116801928446066</v>
      </c>
      <c r="J28" s="9">
        <f t="shared" si="2"/>
        <v>1342.3786323588083</v>
      </c>
      <c r="K28" s="9">
        <f t="shared" si="3"/>
        <v>335.59465808970208</v>
      </c>
      <c r="L28" s="9">
        <f t="shared" si="4"/>
        <v>1006.7839742691062</v>
      </c>
      <c r="M28" s="9">
        <f t="shared" si="14"/>
        <v>420.74279018975403</v>
      </c>
      <c r="N28" s="20">
        <f t="shared" si="11"/>
        <v>0.32247548741360482</v>
      </c>
      <c r="O28" s="9">
        <f t="shared" si="15"/>
        <v>604.0703845614637</v>
      </c>
      <c r="P28" s="9">
        <f t="shared" si="7"/>
        <v>194.7978916935817</v>
      </c>
      <c r="Q28" s="9">
        <f t="shared" si="12"/>
        <v>3305.8118746341297</v>
      </c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1"/>
      <c r="C29" s="1"/>
      <c r="D29" s="4"/>
      <c r="E29" s="19">
        <f t="shared" si="8"/>
        <v>14</v>
      </c>
      <c r="F29" s="9">
        <f t="shared" si="9"/>
        <v>11426.391237434578</v>
      </c>
      <c r="G29" s="9">
        <f t="shared" si="0"/>
        <v>1485.4308608664953</v>
      </c>
      <c r="H29" s="9">
        <f t="shared" si="13"/>
        <v>1820.9492486932629</v>
      </c>
      <c r="I29" s="9">
        <f t="shared" si="1"/>
        <v>72.837969947730514</v>
      </c>
      <c r="J29" s="9">
        <f t="shared" si="2"/>
        <v>1412.5928909187649</v>
      </c>
      <c r="K29" s="9">
        <f t="shared" si="3"/>
        <v>353.14822272969121</v>
      </c>
      <c r="L29" s="9">
        <f t="shared" si="4"/>
        <v>1059.4446681890736</v>
      </c>
      <c r="M29" s="9">
        <f t="shared" si="14"/>
        <v>441.98735976256205</v>
      </c>
      <c r="N29" s="20">
        <f t="shared" si="11"/>
        <v>0.29345269354638037</v>
      </c>
      <c r="O29" s="9">
        <f t="shared" si="15"/>
        <v>635.66680091344415</v>
      </c>
      <c r="P29" s="9">
        <f t="shared" si="7"/>
        <v>186.53813492606091</v>
      </c>
      <c r="Q29" s="9">
        <f t="shared" si="12"/>
        <v>3492.3500095601908</v>
      </c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1"/>
      <c r="C30" s="1"/>
      <c r="D30" s="4"/>
      <c r="E30" s="19">
        <f t="shared" si="8"/>
        <v>15</v>
      </c>
      <c r="F30" s="9">
        <f t="shared" si="9"/>
        <v>11998.425320529872</v>
      </c>
      <c r="G30" s="9">
        <f t="shared" si="0"/>
        <v>1559.7952916688835</v>
      </c>
      <c r="H30" s="9">
        <f t="shared" si="13"/>
        <v>1839.1587411801956</v>
      </c>
      <c r="I30" s="9">
        <f t="shared" si="1"/>
        <v>73.566349647207829</v>
      </c>
      <c r="J30" s="9">
        <f t="shared" si="2"/>
        <v>1486.2289420216757</v>
      </c>
      <c r="K30" s="9">
        <f t="shared" si="3"/>
        <v>371.55723550541893</v>
      </c>
      <c r="L30" s="9">
        <f t="shared" si="4"/>
        <v>1114.6717065162568</v>
      </c>
      <c r="M30" s="9">
        <f t="shared" si="14"/>
        <v>464.26027001830465</v>
      </c>
      <c r="N30" s="20">
        <f t="shared" si="11"/>
        <v>0.26704195112720613</v>
      </c>
      <c r="O30" s="9">
        <f t="shared" si="15"/>
        <v>668.80302390975407</v>
      </c>
      <c r="P30" s="9">
        <f t="shared" si="7"/>
        <v>178.59846442463623</v>
      </c>
      <c r="Q30" s="9">
        <f t="shared" si="12"/>
        <v>3670.9484739848272</v>
      </c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1"/>
      <c r="C31" s="1"/>
      <c r="D31" s="4"/>
      <c r="E31" s="19">
        <f t="shared" si="8"/>
        <v>16</v>
      </c>
      <c r="F31" s="9">
        <f t="shared" si="9"/>
        <v>12598.105977699841</v>
      </c>
      <c r="G31" s="9">
        <f t="shared" si="0"/>
        <v>1637.7537771009793</v>
      </c>
      <c r="H31" s="9">
        <f t="shared" si="13"/>
        <v>1857.5503285919976</v>
      </c>
      <c r="I31" s="9">
        <f t="shared" si="1"/>
        <v>74.302013143679901</v>
      </c>
      <c r="J31" s="9">
        <f t="shared" si="2"/>
        <v>1563.4517639572994</v>
      </c>
      <c r="K31" s="9">
        <f t="shared" si="3"/>
        <v>390.86294098932484</v>
      </c>
      <c r="L31" s="9">
        <f t="shared" si="4"/>
        <v>1172.5888229679745</v>
      </c>
      <c r="M31" s="9">
        <f t="shared" si="14"/>
        <v>487.61103247310979</v>
      </c>
      <c r="N31" s="20">
        <f t="shared" si="11"/>
        <v>0.2430081755257576</v>
      </c>
      <c r="O31" s="9">
        <f t="shared" si="15"/>
        <v>703.55329378078466</v>
      </c>
      <c r="P31" s="9">
        <f t="shared" si="7"/>
        <v>170.96920230680581</v>
      </c>
      <c r="Q31" s="9">
        <f t="shared" si="12"/>
        <v>3841.9176762916331</v>
      </c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1"/>
      <c r="C32" s="1"/>
      <c r="D32" s="4"/>
      <c r="E32" s="19">
        <f t="shared" si="8"/>
        <v>17</v>
      </c>
      <c r="F32" s="9">
        <f t="shared" si="9"/>
        <v>13226.76373148363</v>
      </c>
      <c r="G32" s="9">
        <f t="shared" si="0"/>
        <v>1719.479285092872</v>
      </c>
      <c r="H32" s="9">
        <f t="shared" si="13"/>
        <v>1876.1258318779176</v>
      </c>
      <c r="I32" s="9">
        <f t="shared" si="1"/>
        <v>75.045033275116708</v>
      </c>
      <c r="J32" s="9">
        <f t="shared" si="2"/>
        <v>1644.4342518177552</v>
      </c>
      <c r="K32" s="9">
        <f t="shared" si="3"/>
        <v>411.10856295443881</v>
      </c>
      <c r="L32" s="9">
        <f t="shared" si="4"/>
        <v>1233.3256888633164</v>
      </c>
      <c r="M32" s="9">
        <f t="shared" si="14"/>
        <v>512.09153386410571</v>
      </c>
      <c r="N32" s="20">
        <f t="shared" si="11"/>
        <v>0.22113743972843941</v>
      </c>
      <c r="O32" s="9">
        <f t="shared" si="15"/>
        <v>739.9954133179898</v>
      </c>
      <c r="P32" s="9">
        <f t="shared" si="7"/>
        <v>163.64069111192859</v>
      </c>
      <c r="Q32" s="9">
        <f t="shared" si="12"/>
        <v>4005.5583674035615</v>
      </c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1"/>
      <c r="C33" s="1"/>
      <c r="D33" s="4"/>
      <c r="E33" s="19">
        <f t="shared" si="8"/>
        <v>18</v>
      </c>
      <c r="F33" s="9">
        <f t="shared" si="9"/>
        <v>13885.792935705214</v>
      </c>
      <c r="G33" s="9">
        <f t="shared" si="0"/>
        <v>1805.153081641678</v>
      </c>
      <c r="H33" s="9">
        <f t="shared" si="13"/>
        <v>1894.8870901966968</v>
      </c>
      <c r="I33" s="9">
        <f t="shared" si="1"/>
        <v>75.79548360786788</v>
      </c>
      <c r="J33" s="9">
        <f t="shared" si="2"/>
        <v>1729.3575980338101</v>
      </c>
      <c r="K33" s="9">
        <f t="shared" si="3"/>
        <v>432.33939950845252</v>
      </c>
      <c r="L33" s="9">
        <f t="shared" si="4"/>
        <v>1297.0181985253575</v>
      </c>
      <c r="M33" s="9">
        <f t="shared" si="14"/>
        <v>537.75615031210998</v>
      </c>
      <c r="N33" s="20">
        <f t="shared" si="11"/>
        <v>0.20123507015287986</v>
      </c>
      <c r="O33" s="9">
        <f t="shared" si="15"/>
        <v>778.21091911521455</v>
      </c>
      <c r="P33" s="9">
        <f t="shared" si="7"/>
        <v>156.60332890188732</v>
      </c>
      <c r="Q33" s="9">
        <f t="shared" si="12"/>
        <v>4162.1616963054485</v>
      </c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1"/>
      <c r="C34" s="1"/>
      <c r="D34" s="4"/>
      <c r="E34" s="19">
        <f t="shared" si="8"/>
        <v>19</v>
      </c>
      <c r="F34" s="9">
        <f t="shared" si="9"/>
        <v>14576.654842959164</v>
      </c>
      <c r="G34" s="9">
        <f t="shared" si="0"/>
        <v>1894.9651295846913</v>
      </c>
      <c r="H34" s="9">
        <f t="shared" si="13"/>
        <v>1913.8359610986638</v>
      </c>
      <c r="I34" s="9">
        <f t="shared" si="1"/>
        <v>76.553438443946547</v>
      </c>
      <c r="J34" s="9">
        <f t="shared" si="2"/>
        <v>1818.4116911407448</v>
      </c>
      <c r="K34" s="9">
        <f t="shared" si="3"/>
        <v>454.60292278518619</v>
      </c>
      <c r="L34" s="9">
        <f t="shared" si="4"/>
        <v>1363.8087683555586</v>
      </c>
      <c r="M34" s="9">
        <f t="shared" si="14"/>
        <v>564.66186695321016</v>
      </c>
      <c r="N34" s="20">
        <f t="shared" si="11"/>
        <v>0.18312391383912069</v>
      </c>
      <c r="O34" s="9">
        <f t="shared" si="15"/>
        <v>818.28526101333512</v>
      </c>
      <c r="P34" s="9">
        <f t="shared" si="7"/>
        <v>149.84759963362836</v>
      </c>
      <c r="Q34" s="9">
        <f t="shared" si="12"/>
        <v>4312.0092959390768</v>
      </c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1"/>
      <c r="C35" s="1"/>
      <c r="D35" s="4"/>
      <c r="E35" s="19">
        <f t="shared" si="8"/>
        <v>20</v>
      </c>
      <c r="F35" s="9">
        <f t="shared" si="9"/>
        <v>15300.880819081822</v>
      </c>
      <c r="G35" s="9">
        <f t="shared" si="0"/>
        <v>1989.1145064806369</v>
      </c>
      <c r="H35" s="9">
        <f t="shared" si="13"/>
        <v>1932.9743207096503</v>
      </c>
      <c r="I35" s="9">
        <f t="shared" si="1"/>
        <v>77.318972828386009</v>
      </c>
      <c r="J35" s="9">
        <f t="shared" si="2"/>
        <v>1911.7955336522509</v>
      </c>
      <c r="K35" s="9">
        <f t="shared" si="3"/>
        <v>477.94888341306273</v>
      </c>
      <c r="L35" s="9">
        <f t="shared" si="4"/>
        <v>1433.8466502391882</v>
      </c>
      <c r="M35" s="9">
        <f t="shared" si="14"/>
        <v>592.86840330277175</v>
      </c>
      <c r="N35" s="20">
        <f t="shared" si="11"/>
        <v>0.16664276159359984</v>
      </c>
      <c r="O35" s="9">
        <f t="shared" si="15"/>
        <v>860.30799014351294</v>
      </c>
      <c r="P35" s="9">
        <f t="shared" si="7"/>
        <v>143.36409929855446</v>
      </c>
      <c r="Q35" s="9">
        <f t="shared" si="12"/>
        <v>4455.3733952376315</v>
      </c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1"/>
      <c r="C36" s="1"/>
      <c r="D36" s="4"/>
      <c r="E36" s="19">
        <f t="shared" si="8"/>
        <v>21</v>
      </c>
      <c r="F36" s="9">
        <f t="shared" si="9"/>
        <v>16060.075711686701</v>
      </c>
      <c r="G36" s="9">
        <f t="shared" si="0"/>
        <v>2087.8098425192711</v>
      </c>
      <c r="H36" s="9">
        <f t="shared" si="13"/>
        <v>1952.3040639167468</v>
      </c>
      <c r="I36" s="9">
        <f t="shared" si="1"/>
        <v>78.092162556669876</v>
      </c>
      <c r="J36" s="9">
        <f t="shared" si="2"/>
        <v>2009.7176799626013</v>
      </c>
      <c r="K36" s="9">
        <f t="shared" si="3"/>
        <v>502.42941999065033</v>
      </c>
      <c r="L36" s="9">
        <f t="shared" si="4"/>
        <v>1507.288259971951</v>
      </c>
      <c r="M36" s="9">
        <f t="shared" si="14"/>
        <v>622.43834462794791</v>
      </c>
      <c r="N36" s="20">
        <f t="shared" si="11"/>
        <v>0.15164491305017586</v>
      </c>
      <c r="O36" s="9">
        <f t="shared" si="15"/>
        <v>904.37295598317053</v>
      </c>
      <c r="P36" s="9">
        <f t="shared" si="7"/>
        <v>137.14355827499841</v>
      </c>
      <c r="Q36" s="9">
        <f t="shared" si="12"/>
        <v>4592.5169535126297</v>
      </c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1"/>
      <c r="C37" s="1"/>
      <c r="D37" s="4"/>
      <c r="E37" s="19">
        <f t="shared" si="8"/>
        <v>22</v>
      </c>
      <c r="F37" s="9">
        <f t="shared" si="9"/>
        <v>16855.921380180222</v>
      </c>
      <c r="G37" s="9">
        <f t="shared" si="0"/>
        <v>2191.2697794234291</v>
      </c>
      <c r="H37" s="9">
        <f t="shared" si="13"/>
        <v>1971.8271045559143</v>
      </c>
      <c r="I37" s="9">
        <f t="shared" si="1"/>
        <v>78.873084182236568</v>
      </c>
      <c r="J37" s="9">
        <f t="shared" si="2"/>
        <v>2112.3966952411924</v>
      </c>
      <c r="K37" s="9">
        <f t="shared" si="3"/>
        <v>528.09917381029811</v>
      </c>
      <c r="L37" s="9">
        <f t="shared" si="4"/>
        <v>1584.2975214308944</v>
      </c>
      <c r="M37" s="9">
        <f t="shared" si="14"/>
        <v>653.43727961791694</v>
      </c>
      <c r="N37" s="20">
        <f t="shared" si="11"/>
        <v>0.13799687087566004</v>
      </c>
      <c r="O37" s="9">
        <f t="shared" si="15"/>
        <v>950.57851285853667</v>
      </c>
      <c r="P37" s="9">
        <f t="shared" si="7"/>
        <v>131.17686029611642</v>
      </c>
      <c r="Q37" s="9">
        <f t="shared" si="12"/>
        <v>4723.6938138087462</v>
      </c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1"/>
      <c r="C38" s="1"/>
      <c r="D38" s="4"/>
      <c r="E38" s="19">
        <f t="shared" si="8"/>
        <v>23</v>
      </c>
      <c r="F38" s="9">
        <f t="shared" si="9"/>
        <v>17690.180395027684</v>
      </c>
      <c r="G38" s="9">
        <f t="shared" si="0"/>
        <v>2299.7234513535991</v>
      </c>
      <c r="H38" s="9">
        <f t="shared" si="13"/>
        <v>1991.5453756014733</v>
      </c>
      <c r="I38" s="9">
        <f t="shared" si="1"/>
        <v>79.661815024058939</v>
      </c>
      <c r="J38" s="9">
        <f t="shared" si="2"/>
        <v>2220.0616363295403</v>
      </c>
      <c r="K38" s="9">
        <f t="shared" si="3"/>
        <v>555.01540908238508</v>
      </c>
      <c r="L38" s="9">
        <f t="shared" si="4"/>
        <v>1665.0462272471552</v>
      </c>
      <c r="M38" s="9">
        <f t="shared" si="14"/>
        <v>685.93394465487688</v>
      </c>
      <c r="N38" s="20">
        <f t="shared" si="11"/>
        <v>0.12557715249685064</v>
      </c>
      <c r="O38" s="9">
        <f t="shared" si="15"/>
        <v>999.02773634829305</v>
      </c>
      <c r="P38" s="9">
        <f t="shared" si="7"/>
        <v>125.45505839599309</v>
      </c>
      <c r="Q38" s="9">
        <f t="shared" si="12"/>
        <v>4849.1488722047397</v>
      </c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1"/>
      <c r="C39" s="1"/>
      <c r="D39" s="4"/>
      <c r="E39" s="19">
        <f t="shared" si="8"/>
        <v>24</v>
      </c>
      <c r="F39" s="9">
        <f t="shared" si="9"/>
        <v>18564.699914410365</v>
      </c>
      <c r="G39" s="9">
        <f t="shared" si="0"/>
        <v>2413.4109888733474</v>
      </c>
      <c r="H39" s="9">
        <f t="shared" si="13"/>
        <v>2011.4608293574881</v>
      </c>
      <c r="I39" s="9">
        <f t="shared" si="1"/>
        <v>80.458433174299529</v>
      </c>
      <c r="J39" s="9">
        <f t="shared" si="2"/>
        <v>2332.9525556990479</v>
      </c>
      <c r="K39" s="9">
        <f t="shared" si="3"/>
        <v>583.23813892476198</v>
      </c>
      <c r="L39" s="9">
        <f t="shared" si="4"/>
        <v>1749.7144167742858</v>
      </c>
      <c r="M39" s="9">
        <f t="shared" si="14"/>
        <v>720.00037500328926</v>
      </c>
      <c r="N39" s="20">
        <f t="shared" si="11"/>
        <v>0.11427520877213408</v>
      </c>
      <c r="O39" s="9">
        <f t="shared" si="15"/>
        <v>1049.8286500645715</v>
      </c>
      <c r="P39" s="9">
        <f t="shared" si="7"/>
        <v>119.9693881610966</v>
      </c>
      <c r="Q39" s="9">
        <f t="shared" si="12"/>
        <v>4969.1182603658362</v>
      </c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1"/>
      <c r="C40" s="1"/>
      <c r="D40" s="4"/>
      <c r="E40" s="19">
        <f t="shared" si="8"/>
        <v>25</v>
      </c>
      <c r="F40" s="9">
        <f t="shared" si="9"/>
        <v>19481.415746803712</v>
      </c>
      <c r="G40" s="9">
        <f t="shared" si="0"/>
        <v>2532.5840470844828</v>
      </c>
      <c r="H40" s="9">
        <f t="shared" si="13"/>
        <v>2031.5754376510631</v>
      </c>
      <c r="I40" s="9">
        <f t="shared" si="1"/>
        <v>81.26301750604253</v>
      </c>
      <c r="J40" s="9">
        <f t="shared" si="2"/>
        <v>2451.3210295784402</v>
      </c>
      <c r="K40" s="9">
        <f t="shared" si="3"/>
        <v>612.83025739461004</v>
      </c>
      <c r="L40" s="9">
        <f t="shared" si="4"/>
        <v>1838.4907721838301</v>
      </c>
      <c r="M40" s="9">
        <f t="shared" si="14"/>
        <v>755.71206325004277</v>
      </c>
      <c r="N40" s="20">
        <f t="shared" si="11"/>
        <v>0.10399043998264201</v>
      </c>
      <c r="O40" s="9">
        <f t="shared" si="15"/>
        <v>1103.0944633102981</v>
      </c>
      <c r="P40" s="9">
        <f t="shared" si="7"/>
        <v>114.71127858205426</v>
      </c>
      <c r="Q40" s="9">
        <f t="shared" si="12"/>
        <v>5083.8295389478908</v>
      </c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1"/>
      <c r="C41" s="1"/>
      <c r="D41" s="4"/>
      <c r="E41" s="19">
        <f t="shared" si="8"/>
        <v>26</v>
      </c>
      <c r="F41" s="9">
        <f t="shared" si="9"/>
        <v>20442.356608414531</v>
      </c>
      <c r="G41" s="9">
        <f t="shared" si="0"/>
        <v>2657.5063590938894</v>
      </c>
      <c r="H41" s="9">
        <f t="shared" si="13"/>
        <v>2051.8911920275737</v>
      </c>
      <c r="I41" s="9">
        <f t="shared" si="1"/>
        <v>82.07564768110295</v>
      </c>
      <c r="J41" s="9">
        <f t="shared" si="2"/>
        <v>2575.4307114127864</v>
      </c>
      <c r="K41" s="9">
        <f t="shared" si="3"/>
        <v>643.85767785319661</v>
      </c>
      <c r="L41" s="9">
        <f t="shared" si="4"/>
        <v>1931.5730335595899</v>
      </c>
      <c r="M41" s="9">
        <f t="shared" si="14"/>
        <v>793.1481253441118</v>
      </c>
      <c r="N41" s="20">
        <f t="shared" si="11"/>
        <v>9.4631300384204226E-2</v>
      </c>
      <c r="O41" s="9">
        <f t="shared" si="15"/>
        <v>1158.9438201357539</v>
      </c>
      <c r="P41" s="9">
        <f t="shared" si="7"/>
        <v>109.67236077168367</v>
      </c>
      <c r="Q41" s="9">
        <f t="shared" si="12"/>
        <v>5193.5018997195748</v>
      </c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1"/>
      <c r="C42" s="1"/>
      <c r="D42" s="4"/>
      <c r="E42" s="19">
        <f t="shared" si="8"/>
        <v>27</v>
      </c>
      <c r="F42" s="9">
        <f t="shared" si="9"/>
        <v>21449.648584842693</v>
      </c>
      <c r="G42" s="9">
        <f t="shared" si="0"/>
        <v>2788.4543160295502</v>
      </c>
      <c r="H42" s="9">
        <f t="shared" si="13"/>
        <v>2072.4101039478492</v>
      </c>
      <c r="I42" s="9">
        <f t="shared" si="1"/>
        <v>82.896404157913963</v>
      </c>
      <c r="J42" s="9">
        <f t="shared" si="2"/>
        <v>2705.5579118716364</v>
      </c>
      <c r="K42" s="9">
        <f t="shared" si="3"/>
        <v>676.3894779679091</v>
      </c>
      <c r="L42" s="9">
        <f t="shared" si="4"/>
        <v>2029.1684339037274</v>
      </c>
      <c r="M42" s="9">
        <f t="shared" si="14"/>
        <v>832.39147460096945</v>
      </c>
      <c r="N42" s="20">
        <f t="shared" si="11"/>
        <v>8.6114483349625848E-2</v>
      </c>
      <c r="O42" s="9">
        <f t="shared" si="15"/>
        <v>1217.5010603422363</v>
      </c>
      <c r="P42" s="9">
        <f t="shared" si="7"/>
        <v>104.84447478899332</v>
      </c>
      <c r="Q42" s="9">
        <f t="shared" si="12"/>
        <v>5298.3463745085683</v>
      </c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1"/>
      <c r="C43" s="1"/>
      <c r="D43" s="4"/>
      <c r="E43" s="19">
        <f t="shared" si="8"/>
        <v>28</v>
      </c>
      <c r="F43" s="9">
        <f t="shared" si="9"/>
        <v>22505.5198067813</v>
      </c>
      <c r="G43" s="9">
        <f t="shared" si="0"/>
        <v>2925.7175748815689</v>
      </c>
      <c r="H43" s="9">
        <f t="shared" si="13"/>
        <v>2093.1342049873278</v>
      </c>
      <c r="I43" s="9">
        <f t="shared" si="1"/>
        <v>83.725368199493118</v>
      </c>
      <c r="J43" s="9">
        <f t="shared" si="2"/>
        <v>2841.9922066820759</v>
      </c>
      <c r="K43" s="9">
        <f t="shared" si="3"/>
        <v>710.49805167051898</v>
      </c>
      <c r="L43" s="9">
        <f t="shared" si="4"/>
        <v>2131.4941550115568</v>
      </c>
      <c r="M43" s="9">
        <f t="shared" si="14"/>
        <v>873.529004054496</v>
      </c>
      <c r="N43" s="20">
        <f t="shared" si="11"/>
        <v>7.8364179848159521E-2</v>
      </c>
      <c r="O43" s="9">
        <f t="shared" si="15"/>
        <v>1278.896493006934</v>
      </c>
      <c r="P43" s="9">
        <f t="shared" si="7"/>
        <v>100.21967478517585</v>
      </c>
      <c r="Q43" s="9">
        <f t="shared" si="12"/>
        <v>5398.5660492937441</v>
      </c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1"/>
      <c r="C44" s="1"/>
      <c r="D44" s="4"/>
      <c r="E44" s="19">
        <f t="shared" si="8"/>
        <v>29</v>
      </c>
      <c r="F44" s="9">
        <f t="shared" si="9"/>
        <v>23612.305350039231</v>
      </c>
      <c r="G44" s="9">
        <f t="shared" si="0"/>
        <v>3069.5996955051</v>
      </c>
      <c r="H44" s="9">
        <f t="shared" si="13"/>
        <v>2114.0655470372012</v>
      </c>
      <c r="I44" s="9">
        <f t="shared" si="1"/>
        <v>84.562621881488056</v>
      </c>
      <c r="J44" s="9">
        <f t="shared" si="2"/>
        <v>2985.0370736236118</v>
      </c>
      <c r="K44" s="9">
        <f t="shared" si="3"/>
        <v>746.25926840590296</v>
      </c>
      <c r="L44" s="9">
        <f t="shared" si="4"/>
        <v>2238.7778052177091</v>
      </c>
      <c r="M44" s="9">
        <f t="shared" si="14"/>
        <v>916.65177755745572</v>
      </c>
      <c r="N44" s="20">
        <f t="shared" si="11"/>
        <v>7.131140366182516E-2</v>
      </c>
      <c r="O44" s="9">
        <f t="shared" si="15"/>
        <v>1343.2666831306253</v>
      </c>
      <c r="P44" s="9">
        <f t="shared" si="7"/>
        <v>95.790232666209008</v>
      </c>
      <c r="Q44" s="9">
        <f t="shared" si="12"/>
        <v>5494.3562819599529</v>
      </c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1"/>
      <c r="C45" s="1"/>
      <c r="D45" s="4"/>
      <c r="E45" s="19">
        <f t="shared" si="8"/>
        <v>30</v>
      </c>
      <c r="F45" s="9">
        <f t="shared" si="9"/>
        <v>24772.452370662642</v>
      </c>
      <c r="G45" s="9">
        <f t="shared" si="0"/>
        <v>3220.4188081861435</v>
      </c>
      <c r="H45" s="9">
        <f t="shared" si="13"/>
        <v>2135.2062025075734</v>
      </c>
      <c r="I45" s="9">
        <f t="shared" si="1"/>
        <v>85.408248100302941</v>
      </c>
      <c r="J45" s="9">
        <f t="shared" si="2"/>
        <v>3135.0105600858406</v>
      </c>
      <c r="K45" s="9">
        <f t="shared" si="3"/>
        <v>783.75264002146014</v>
      </c>
      <c r="L45" s="9">
        <f t="shared" si="4"/>
        <v>2351.2579200643804</v>
      </c>
      <c r="M45" s="9">
        <f t="shared" si="14"/>
        <v>961.85523005082791</v>
      </c>
      <c r="N45" s="20">
        <f t="shared" si="11"/>
        <v>6.4893377332260901E-2</v>
      </c>
      <c r="O45" s="9">
        <f t="shared" si="15"/>
        <v>1410.7547520386281</v>
      </c>
      <c r="P45" s="9">
        <f t="shared" si="7"/>
        <v>91.548640447322853</v>
      </c>
      <c r="Q45" s="9">
        <f t="shared" si="12"/>
        <v>5585.904922407276</v>
      </c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1"/>
      <c r="C46" s="1"/>
      <c r="D46" s="4"/>
      <c r="E46" s="19">
        <f t="shared" si="8"/>
        <v>31</v>
      </c>
      <c r="F46" s="9">
        <f t="shared" si="9"/>
        <v>25988.525486448485</v>
      </c>
      <c r="G46" s="9">
        <f t="shared" si="0"/>
        <v>3378.5083132383033</v>
      </c>
      <c r="H46" s="9">
        <f t="shared" si="13"/>
        <v>2156.558264532649</v>
      </c>
      <c r="I46" s="9">
        <f t="shared" si="1"/>
        <v>86.26233058130596</v>
      </c>
      <c r="J46" s="9">
        <f t="shared" si="2"/>
        <v>3292.2459826569975</v>
      </c>
      <c r="K46" s="9">
        <f t="shared" si="3"/>
        <v>823.06149566424938</v>
      </c>
      <c r="L46" s="9">
        <f t="shared" si="4"/>
        <v>2469.1844869927481</v>
      </c>
      <c r="M46" s="9">
        <f t="shared" si="14"/>
        <v>1009.2393774424257</v>
      </c>
      <c r="N46" s="20">
        <f t="shared" si="11"/>
        <v>5.9052973372357417E-2</v>
      </c>
      <c r="O46" s="9">
        <f t="shared" si="15"/>
        <v>1481.5106921956487</v>
      </c>
      <c r="P46" s="9">
        <f t="shared" si="7"/>
        <v>87.487611457092456</v>
      </c>
      <c r="Q46" s="9">
        <f t="shared" si="12"/>
        <v>5673.3925338643685</v>
      </c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1"/>
      <c r="C47" s="1"/>
      <c r="D47" s="4"/>
      <c r="E47" s="19">
        <f t="shared" si="8"/>
        <v>32</v>
      </c>
      <c r="F47" s="9">
        <f t="shared" si="9"/>
        <v>27263.212416684342</v>
      </c>
      <c r="G47" s="9">
        <f t="shared" si="0"/>
        <v>3544.2176141689647</v>
      </c>
      <c r="H47" s="9">
        <f t="shared" si="13"/>
        <v>2178.1238471779757</v>
      </c>
      <c r="I47" s="9">
        <f t="shared" si="1"/>
        <v>87.124953887119034</v>
      </c>
      <c r="J47" s="9">
        <f t="shared" si="2"/>
        <v>3457.0926602818458</v>
      </c>
      <c r="K47" s="9">
        <f t="shared" si="3"/>
        <v>864.27316507046146</v>
      </c>
      <c r="L47" s="9">
        <f t="shared" si="4"/>
        <v>2592.8194952113845</v>
      </c>
      <c r="M47" s="9">
        <f t="shared" si="14"/>
        <v>1058.9090365563336</v>
      </c>
      <c r="N47" s="20">
        <f t="shared" si="11"/>
        <v>5.3738205768845249E-2</v>
      </c>
      <c r="O47" s="9">
        <f t="shared" si="15"/>
        <v>1555.6916971268306</v>
      </c>
      <c r="P47" s="9">
        <f t="shared" si="7"/>
        <v>83.600080533085702</v>
      </c>
      <c r="Q47" s="9">
        <f t="shared" si="12"/>
        <v>5756.9926143974544</v>
      </c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1"/>
      <c r="C48" s="1"/>
      <c r="D48" s="4"/>
      <c r="E48" s="19">
        <f t="shared" si="8"/>
        <v>33</v>
      </c>
      <c r="F48" s="9">
        <f t="shared" si="9"/>
        <v>28599.32989251634</v>
      </c>
      <c r="G48" s="9">
        <f t="shared" si="0"/>
        <v>3717.9128860271244</v>
      </c>
      <c r="H48" s="9">
        <f t="shared" si="13"/>
        <v>2199.9050856497556</v>
      </c>
      <c r="I48" s="9">
        <f t="shared" si="1"/>
        <v>87.996203425990231</v>
      </c>
      <c r="J48" s="9">
        <f t="shared" si="2"/>
        <v>3629.9166826011342</v>
      </c>
      <c r="K48" s="9">
        <f t="shared" si="3"/>
        <v>907.47917065028355</v>
      </c>
      <c r="L48" s="9">
        <f t="shared" si="4"/>
        <v>2722.4375119508504</v>
      </c>
      <c r="M48" s="9">
        <f t="shared" si="14"/>
        <v>1110.9740556368379</v>
      </c>
      <c r="N48" s="20">
        <f t="shared" si="11"/>
        <v>4.8901767249649175E-2</v>
      </c>
      <c r="O48" s="9">
        <f t="shared" si="15"/>
        <v>1633.4625071705102</v>
      </c>
      <c r="P48" s="9">
        <f t="shared" si="7"/>
        <v>79.879203336680689</v>
      </c>
      <c r="Q48" s="9">
        <f t="shared" si="12"/>
        <v>5836.8718177341352</v>
      </c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1"/>
      <c r="C49" s="1"/>
      <c r="D49" s="4"/>
      <c r="E49" s="19">
        <f t="shared" si="8"/>
        <v>34</v>
      </c>
      <c r="F49" s="9">
        <f t="shared" si="9"/>
        <v>29999.829850941464</v>
      </c>
      <c r="G49" s="9">
        <f t="shared" si="0"/>
        <v>3899.9778806223903</v>
      </c>
      <c r="H49" s="9">
        <f t="shared" si="13"/>
        <v>2221.9041365062531</v>
      </c>
      <c r="I49" s="9">
        <f t="shared" si="1"/>
        <v>88.876165460250121</v>
      </c>
      <c r="J49" s="9">
        <f t="shared" si="2"/>
        <v>3811.1017151621404</v>
      </c>
      <c r="K49" s="9">
        <f t="shared" si="3"/>
        <v>952.7754287905351</v>
      </c>
      <c r="L49" s="9">
        <f t="shared" si="4"/>
        <v>2858.3262863716054</v>
      </c>
      <c r="M49" s="9">
        <f t="shared" si="14"/>
        <v>1165.5495559137048</v>
      </c>
      <c r="N49" s="20">
        <f t="shared" si="11"/>
        <v>4.4500608197180748E-2</v>
      </c>
      <c r="O49" s="9">
        <f t="shared" si="15"/>
        <v>1714.9957718229632</v>
      </c>
      <c r="P49" s="9">
        <f t="shared" si="7"/>
        <v>76.318354901715281</v>
      </c>
      <c r="Q49" s="9">
        <f t="shared" si="12"/>
        <v>5913.1901726358501</v>
      </c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1"/>
      <c r="C50" s="1"/>
      <c r="D50" s="4"/>
      <c r="E50" s="19">
        <f t="shared" si="8"/>
        <v>35</v>
      </c>
      <c r="F50" s="9">
        <f t="shared" si="9"/>
        <v>31467.805926043995</v>
      </c>
      <c r="G50" s="9">
        <f t="shared" si="0"/>
        <v>4090.8147703857194</v>
      </c>
      <c r="H50" s="9">
        <f t="shared" si="13"/>
        <v>2244.1231778713154</v>
      </c>
      <c r="I50" s="9">
        <f t="shared" si="1"/>
        <v>89.764927114852625</v>
      </c>
      <c r="J50" s="9">
        <f t="shared" si="2"/>
        <v>4001.0498432708669</v>
      </c>
      <c r="K50" s="9">
        <f t="shared" si="3"/>
        <v>1000.2624608177167</v>
      </c>
      <c r="L50" s="9">
        <f t="shared" si="4"/>
        <v>3000.7873824531503</v>
      </c>
      <c r="M50" s="9">
        <f t="shared" si="14"/>
        <v>1222.7561847599734</v>
      </c>
      <c r="N50" s="20">
        <f t="shared" si="11"/>
        <v>4.049555345943448E-2</v>
      </c>
      <c r="O50" s="9">
        <f t="shared" si="15"/>
        <v>1800.4724294718901</v>
      </c>
      <c r="P50" s="9">
        <f t="shared" si="7"/>
        <v>72.911127519916803</v>
      </c>
      <c r="Q50" s="9">
        <f t="shared" si="12"/>
        <v>5986.1013001557667</v>
      </c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1"/>
      <c r="C51" s="1"/>
      <c r="D51" s="4"/>
      <c r="E51" s="19">
        <f t="shared" si="8"/>
        <v>36</v>
      </c>
      <c r="F51" s="9">
        <f t="shared" si="9"/>
        <v>33006.500251748927</v>
      </c>
      <c r="G51" s="9">
        <f t="shared" si="0"/>
        <v>4290.8450327273604</v>
      </c>
      <c r="H51" s="9">
        <f t="shared" si="13"/>
        <v>2266.5644096500287</v>
      </c>
      <c r="I51" s="9">
        <f t="shared" si="1"/>
        <v>90.662576386001149</v>
      </c>
      <c r="J51" s="9">
        <f t="shared" si="2"/>
        <v>4200.1824563413593</v>
      </c>
      <c r="K51" s="9">
        <f t="shared" si="3"/>
        <v>1050.0456140853398</v>
      </c>
      <c r="L51" s="9">
        <f t="shared" si="4"/>
        <v>3150.1368422560195</v>
      </c>
      <c r="M51" s="9">
        <f t="shared" si="14"/>
        <v>1282.7203809989082</v>
      </c>
      <c r="N51" s="20">
        <f t="shared" si="11"/>
        <v>3.6850953648085376E-2</v>
      </c>
      <c r="O51" s="9">
        <f t="shared" si="15"/>
        <v>1890.0821053536115</v>
      </c>
      <c r="P51" s="9">
        <f t="shared" si="7"/>
        <v>69.651328055461562</v>
      </c>
      <c r="Q51" s="9">
        <f t="shared" si="12"/>
        <v>6055.7526282112285</v>
      </c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1"/>
      <c r="C52" s="1"/>
      <c r="D52" s="4"/>
      <c r="E52" s="19">
        <f t="shared" si="8"/>
        <v>37</v>
      </c>
      <c r="F52" s="9">
        <f t="shared" si="9"/>
        <v>34619.31059104998</v>
      </c>
      <c r="G52" s="9">
        <f t="shared" si="0"/>
        <v>4500.5103768364979</v>
      </c>
      <c r="H52" s="9">
        <f t="shared" si="13"/>
        <v>2289.2300537465289</v>
      </c>
      <c r="I52" s="9">
        <f t="shared" si="1"/>
        <v>91.569202149861155</v>
      </c>
      <c r="J52" s="9">
        <f t="shared" si="2"/>
        <v>4408.9411746866372</v>
      </c>
      <c r="K52" s="9">
        <f t="shared" si="3"/>
        <v>1102.2352936716593</v>
      </c>
      <c r="L52" s="9">
        <f t="shared" si="4"/>
        <v>3306.7058810149779</v>
      </c>
      <c r="M52" s="9">
        <f t="shared" si="14"/>
        <v>1345.5746529434564</v>
      </c>
      <c r="N52" s="20">
        <f t="shared" si="11"/>
        <v>3.3534367819757695E-2</v>
      </c>
      <c r="O52" s="9">
        <f t="shared" si="15"/>
        <v>1984.0235286089867</v>
      </c>
      <c r="P52" s="9">
        <f t="shared" si="7"/>
        <v>66.53297477142732</v>
      </c>
      <c r="Q52" s="9">
        <f t="shared" si="12"/>
        <v>6122.2856029826562</v>
      </c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1"/>
      <c r="C53" s="1"/>
      <c r="D53" s="4"/>
      <c r="E53" s="19">
        <f t="shared" si="8"/>
        <v>38</v>
      </c>
      <c r="F53" s="9">
        <f t="shared" si="9"/>
        <v>36309.797807387302</v>
      </c>
      <c r="G53" s="9">
        <f t="shared" si="0"/>
        <v>4720.273714960349</v>
      </c>
      <c r="H53" s="9">
        <f t="shared" si="13"/>
        <v>2312.1223542839944</v>
      </c>
      <c r="I53" s="9">
        <f t="shared" si="1"/>
        <v>92.48489417135977</v>
      </c>
      <c r="J53" s="9">
        <f t="shared" si="2"/>
        <v>4627.7888207889891</v>
      </c>
      <c r="K53" s="9">
        <f t="shared" si="3"/>
        <v>1156.9472051972473</v>
      </c>
      <c r="L53" s="9">
        <f t="shared" si="4"/>
        <v>3470.8416155917421</v>
      </c>
      <c r="M53" s="9">
        <f t="shared" si="14"/>
        <v>1411.4578697795368</v>
      </c>
      <c r="N53" s="20">
        <f t="shared" si="11"/>
        <v>3.0516274715979501E-2</v>
      </c>
      <c r="O53" s="9">
        <f t="shared" si="15"/>
        <v>2082.504969355045</v>
      </c>
      <c r="P53" s="9">
        <f t="shared" si="7"/>
        <v>63.550293742231027</v>
      </c>
      <c r="Q53" s="9">
        <f t="shared" si="12"/>
        <v>6185.8358967248869</v>
      </c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1"/>
      <c r="C54" s="1"/>
      <c r="D54" s="4"/>
      <c r="E54" s="19">
        <f t="shared" si="8"/>
        <v>39</v>
      </c>
      <c r="F54" s="9">
        <f t="shared" si="9"/>
        <v>38081.693694602072</v>
      </c>
      <c r="G54" s="9">
        <f t="shared" si="0"/>
        <v>4950.6201802982696</v>
      </c>
      <c r="H54" s="9">
        <f t="shared" si="13"/>
        <v>2335.2435778268341</v>
      </c>
      <c r="I54" s="9">
        <f t="shared" si="1"/>
        <v>93.409743113073361</v>
      </c>
      <c r="J54" s="9">
        <f t="shared" si="2"/>
        <v>4857.2104371851965</v>
      </c>
      <c r="K54" s="9">
        <f t="shared" si="3"/>
        <v>1214.3026092962991</v>
      </c>
      <c r="L54" s="9">
        <f t="shared" si="4"/>
        <v>3642.9078278888974</v>
      </c>
      <c r="M54" s="9">
        <f t="shared" si="14"/>
        <v>1480.5155669338274</v>
      </c>
      <c r="N54" s="20">
        <f t="shared" si="11"/>
        <v>2.7769809991541345E-2</v>
      </c>
      <c r="O54" s="9">
        <f t="shared" si="15"/>
        <v>2185.7446967333385</v>
      </c>
      <c r="P54" s="9">
        <f t="shared" si="7"/>
        <v>60.697714918303973</v>
      </c>
      <c r="Q54" s="9">
        <f t="shared" si="12"/>
        <v>6246.5336116431909</v>
      </c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1"/>
      <c r="C55" s="1"/>
      <c r="D55" s="4"/>
      <c r="E55" s="19">
        <f t="shared" si="8"/>
        <v>40</v>
      </c>
      <c r="F55" s="9">
        <f t="shared" si="9"/>
        <v>39938.909182683325</v>
      </c>
      <c r="G55" s="9">
        <f t="shared" si="0"/>
        <v>5192.0581937488323</v>
      </c>
      <c r="H55" s="9">
        <f t="shared" si="13"/>
        <v>2358.5960136051026</v>
      </c>
      <c r="I55" s="9">
        <f t="shared" si="1"/>
        <v>94.343840544204099</v>
      </c>
      <c r="J55" s="9">
        <f t="shared" si="2"/>
        <v>5097.7143532046284</v>
      </c>
      <c r="K55" s="9">
        <f t="shared" si="3"/>
        <v>1274.4285883011571</v>
      </c>
      <c r="L55" s="9">
        <f t="shared" si="4"/>
        <v>3823.2857649034713</v>
      </c>
      <c r="M55" s="9">
        <f t="shared" si="14"/>
        <v>1552.9002660974395</v>
      </c>
      <c r="N55" s="20">
        <f t="shared" si="11"/>
        <v>2.5270527092302625E-2</v>
      </c>
      <c r="O55" s="9">
        <f t="shared" si="15"/>
        <v>2293.9714589420828</v>
      </c>
      <c r="P55" s="9">
        <f t="shared" si="7"/>
        <v>57.969867902164879</v>
      </c>
      <c r="Q55" s="9">
        <f t="shared" si="12"/>
        <v>6304.5034795453557</v>
      </c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1"/>
      <c r="C56" s="1"/>
      <c r="D56" s="4"/>
      <c r="E56" s="19">
        <f t="shared" si="8"/>
        <v>41</v>
      </c>
      <c r="F56" s="9">
        <f t="shared" si="9"/>
        <v>41885.542937348415</v>
      </c>
      <c r="G56" s="9">
        <f t="shared" si="0"/>
        <v>5445.1205818552944</v>
      </c>
      <c r="H56" s="9">
        <f t="shared" si="13"/>
        <v>2382.1819737411538</v>
      </c>
      <c r="I56" s="9">
        <f t="shared" si="1"/>
        <v>95.287278949646151</v>
      </c>
      <c r="J56" s="9">
        <f t="shared" si="2"/>
        <v>5349.8333029056485</v>
      </c>
      <c r="K56" s="9">
        <f t="shared" si="3"/>
        <v>1337.4583257264121</v>
      </c>
      <c r="L56" s="9">
        <f t="shared" si="4"/>
        <v>4012.3749771792363</v>
      </c>
      <c r="M56" s="9">
        <f t="shared" si="14"/>
        <v>1628.7718106091061</v>
      </c>
      <c r="N56" s="20">
        <f t="shared" si="11"/>
        <v>2.2996179653995388E-2</v>
      </c>
      <c r="O56" s="9">
        <f t="shared" si="15"/>
        <v>2407.4249863075415</v>
      </c>
      <c r="P56" s="9">
        <f t="shared" si="7"/>
        <v>55.361577488645608</v>
      </c>
      <c r="Q56" s="9">
        <f t="shared" si="12"/>
        <v>6359.8650570340014</v>
      </c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1"/>
      <c r="C57" s="1"/>
      <c r="D57" s="4"/>
      <c r="E57" s="19">
        <f t="shared" si="8"/>
        <v>42</v>
      </c>
      <c r="F57" s="9">
        <f t="shared" si="9"/>
        <v>43925.890372364222</v>
      </c>
      <c r="G57" s="9">
        <f t="shared" si="0"/>
        <v>5710.3657484073492</v>
      </c>
      <c r="H57" s="9">
        <f t="shared" si="13"/>
        <v>2406.0037934785655</v>
      </c>
      <c r="I57" s="9">
        <f t="shared" si="1"/>
        <v>96.240151739142618</v>
      </c>
      <c r="J57" s="9">
        <f t="shared" si="2"/>
        <v>5614.1255966682065</v>
      </c>
      <c r="K57" s="9">
        <f t="shared" si="3"/>
        <v>1403.5313991670516</v>
      </c>
      <c r="L57" s="9">
        <f t="shared" si="4"/>
        <v>4210.5941975011547</v>
      </c>
      <c r="M57" s="9">
        <f t="shared" si="14"/>
        <v>1708.2977169352475</v>
      </c>
      <c r="N57" s="20">
        <f t="shared" si="11"/>
        <v>2.0926523485135802E-2</v>
      </c>
      <c r="O57" s="9">
        <f t="shared" si="15"/>
        <v>2526.3565185006928</v>
      </c>
      <c r="P57" s="9">
        <f t="shared" si="7"/>
        <v>52.867859016230668</v>
      </c>
      <c r="Q57" s="9">
        <f t="shared" si="12"/>
        <v>6412.7329160502322</v>
      </c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4"/>
      <c r="E58" s="19">
        <f t="shared" si="8"/>
        <v>43</v>
      </c>
      <c r="F58" s="9">
        <f t="shared" si="9"/>
        <v>46064.453094423465</v>
      </c>
      <c r="G58" s="9">
        <f t="shared" si="0"/>
        <v>5988.3789022750507</v>
      </c>
      <c r="H58" s="9">
        <f t="shared" si="13"/>
        <v>2430.0638314133512</v>
      </c>
      <c r="I58" s="9">
        <f t="shared" si="1"/>
        <v>97.202553256534046</v>
      </c>
      <c r="J58" s="9">
        <f t="shared" si="2"/>
        <v>5891.1763490185167</v>
      </c>
      <c r="K58" s="9">
        <f t="shared" si="3"/>
        <v>1472.7940872546292</v>
      </c>
      <c r="L58" s="9">
        <f t="shared" si="4"/>
        <v>4418.3822617638871</v>
      </c>
      <c r="M58" s="9">
        <f t="shared" si="14"/>
        <v>1791.6535430196884</v>
      </c>
      <c r="N58" s="20">
        <f t="shared" si="11"/>
        <v>1.904313637147358E-2</v>
      </c>
      <c r="O58" s="9">
        <f t="shared" si="15"/>
        <v>2651.0293570583322</v>
      </c>
      <c r="P58" s="9">
        <f t="shared" si="7"/>
        <v>50.483913571241743</v>
      </c>
      <c r="Q58" s="9">
        <f t="shared" si="12"/>
        <v>6463.2168296214741</v>
      </c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4"/>
      <c r="E59" s="19">
        <f t="shared" si="8"/>
        <v>44</v>
      </c>
      <c r="F59" s="9">
        <f t="shared" si="9"/>
        <v>48305.948801341503</v>
      </c>
      <c r="G59" s="9">
        <f t="shared" si="0"/>
        <v>6279.7733441743958</v>
      </c>
      <c r="H59" s="9">
        <f t="shared" si="13"/>
        <v>2454.3644697274849</v>
      </c>
      <c r="I59" s="9">
        <f t="shared" si="1"/>
        <v>98.1745787890994</v>
      </c>
      <c r="J59" s="9">
        <f t="shared" si="2"/>
        <v>6181.5987653852962</v>
      </c>
      <c r="K59" s="9">
        <f t="shared" si="3"/>
        <v>1545.3996913463241</v>
      </c>
      <c r="L59" s="9">
        <f t="shared" si="4"/>
        <v>4636.199074038972</v>
      </c>
      <c r="M59" s="9">
        <f t="shared" si="14"/>
        <v>1879.0232743128638</v>
      </c>
      <c r="N59" s="20">
        <f t="shared" si="11"/>
        <v>1.7329254098040956E-2</v>
      </c>
      <c r="O59" s="9">
        <f t="shared" si="15"/>
        <v>2781.7194444233833</v>
      </c>
      <c r="P59" s="9">
        <f t="shared" si="7"/>
        <v>48.205123081874127</v>
      </c>
      <c r="Q59" s="9">
        <f t="shared" si="12"/>
        <v>6511.4219527033483</v>
      </c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4"/>
      <c r="E60" s="19">
        <f t="shared" si="8"/>
        <v>45</v>
      </c>
      <c r="F60" s="9">
        <f t="shared" si="9"/>
        <v>50655.321655335305</v>
      </c>
      <c r="G60" s="9">
        <f t="shared" si="0"/>
        <v>6585.1918151935897</v>
      </c>
      <c r="H60" s="9">
        <f t="shared" si="13"/>
        <v>2478.9081144247598</v>
      </c>
      <c r="I60" s="9">
        <f t="shared" si="1"/>
        <v>99.1563245769904</v>
      </c>
      <c r="J60" s="9">
        <f t="shared" si="2"/>
        <v>6486.0354906165994</v>
      </c>
      <c r="K60" s="9">
        <f t="shared" si="3"/>
        <v>1621.5088726541499</v>
      </c>
      <c r="L60" s="9">
        <f t="shared" si="4"/>
        <v>4864.5266179624496</v>
      </c>
      <c r="M60" s="9">
        <f t="shared" si="14"/>
        <v>1970.5997283292274</v>
      </c>
      <c r="N60" s="20">
        <f t="shared" si="11"/>
        <v>1.5769621229217271E-2</v>
      </c>
      <c r="O60" s="9">
        <f t="shared" si="15"/>
        <v>2918.7159707774695</v>
      </c>
      <c r="P60" s="9">
        <f t="shared" si="7"/>
        <v>46.027045334827882</v>
      </c>
      <c r="Q60" s="9">
        <f t="shared" si="12"/>
        <v>6557.4489980381759</v>
      </c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4"/>
      <c r="E61" s="19">
        <f t="shared" si="8"/>
        <v>46</v>
      </c>
      <c r="F61" s="9">
        <f t="shared" si="9"/>
        <v>53117.753154190854</v>
      </c>
      <c r="G61" s="9">
        <f t="shared" si="0"/>
        <v>6905.3079100448113</v>
      </c>
      <c r="H61" s="9">
        <f t="shared" si="13"/>
        <v>2503.6971955690074</v>
      </c>
      <c r="I61" s="9">
        <f t="shared" si="1"/>
        <v>100.1478878227603</v>
      </c>
      <c r="J61" s="9">
        <f t="shared" si="2"/>
        <v>6805.1600222220513</v>
      </c>
      <c r="K61" s="9">
        <f t="shared" si="3"/>
        <v>1701.2900055555128</v>
      </c>
      <c r="L61" s="9">
        <f t="shared" si="4"/>
        <v>5103.8700166665385</v>
      </c>
      <c r="M61" s="9">
        <f t="shared" si="14"/>
        <v>2066.5849786223057</v>
      </c>
      <c r="N61" s="20">
        <f t="shared" si="11"/>
        <v>1.4350355318587717E-2</v>
      </c>
      <c r="O61" s="9">
        <f t="shared" si="15"/>
        <v>3062.322009999923</v>
      </c>
      <c r="P61" s="9">
        <f t="shared" si="7"/>
        <v>43.945408943430621</v>
      </c>
      <c r="Q61" s="9">
        <f t="shared" si="12"/>
        <v>6601.3944069816062</v>
      </c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4"/>
      <c r="E62" s="19">
        <f t="shared" si="8"/>
        <v>47</v>
      </c>
      <c r="F62" s="9">
        <f t="shared" si="9"/>
        <v>55698.673524219717</v>
      </c>
      <c r="G62" s="9">
        <f t="shared" si="0"/>
        <v>7240.8275581485632</v>
      </c>
      <c r="H62" s="9">
        <f t="shared" si="13"/>
        <v>2528.7341675246976</v>
      </c>
      <c r="I62" s="9">
        <f t="shared" si="1"/>
        <v>101.14936670098791</v>
      </c>
      <c r="J62" s="9">
        <f t="shared" si="2"/>
        <v>7139.678191447575</v>
      </c>
      <c r="K62" s="9">
        <f t="shared" si="3"/>
        <v>1784.9195478618938</v>
      </c>
      <c r="L62" s="9">
        <f t="shared" si="4"/>
        <v>5354.7586435856811</v>
      </c>
      <c r="M62" s="9">
        <f t="shared" si="14"/>
        <v>2167.1907991095195</v>
      </c>
      <c r="N62" s="20">
        <f t="shared" si="11"/>
        <v>1.3058823339914823E-2</v>
      </c>
      <c r="O62" s="9">
        <f t="shared" si="15"/>
        <v>3212.8551861514084</v>
      </c>
      <c r="P62" s="9">
        <f t="shared" si="7"/>
        <v>41.956108292680391</v>
      </c>
      <c r="Q62" s="9">
        <f t="shared" si="12"/>
        <v>6643.3505152742864</v>
      </c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4"/>
      <c r="E63" s="19">
        <f t="shared" si="8"/>
        <v>48</v>
      </c>
      <c r="F63" s="9">
        <f t="shared" si="9"/>
        <v>58403.77366005248</v>
      </c>
      <c r="G63" s="9">
        <f t="shared" si="0"/>
        <v>7592.4905758068226</v>
      </c>
      <c r="H63" s="9">
        <f t="shared" si="13"/>
        <v>2554.0215091999444</v>
      </c>
      <c r="I63" s="9">
        <f t="shared" si="1"/>
        <v>102.16086036799777</v>
      </c>
      <c r="J63" s="9">
        <f t="shared" si="2"/>
        <v>7490.3297154388247</v>
      </c>
      <c r="K63" s="9">
        <f t="shared" si="3"/>
        <v>1872.5824288597062</v>
      </c>
      <c r="L63" s="9">
        <f t="shared" si="4"/>
        <v>5617.7472865791187</v>
      </c>
      <c r="M63" s="9">
        <f t="shared" si="14"/>
        <v>2272.6391297236469</v>
      </c>
      <c r="N63" s="20">
        <f t="shared" si="11"/>
        <v>1.1883529239322489E-2</v>
      </c>
      <c r="O63" s="9">
        <f t="shared" si="15"/>
        <v>3370.6483719474713</v>
      </c>
      <c r="P63" s="9">
        <f t="shared" si="7"/>
        <v>40.05519848351252</v>
      </c>
      <c r="Q63" s="9">
        <f t="shared" si="12"/>
        <v>6683.4057137577993</v>
      </c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4"/>
      <c r="E64" s="19">
        <f t="shared" si="8"/>
        <v>49</v>
      </c>
      <c r="F64" s="9">
        <f t="shared" si="9"/>
        <v>61239.017637519122</v>
      </c>
      <c r="G64" s="9">
        <f t="shared" si="0"/>
        <v>7961.0722928774858</v>
      </c>
      <c r="H64" s="9">
        <f t="shared" si="13"/>
        <v>2579.5617242919438</v>
      </c>
      <c r="I64" s="9">
        <f t="shared" si="1"/>
        <v>103.18246897167775</v>
      </c>
      <c r="J64" s="9">
        <f t="shared" si="2"/>
        <v>7857.889823905808</v>
      </c>
      <c r="K64" s="9">
        <f t="shared" si="3"/>
        <v>1964.472455976452</v>
      </c>
      <c r="L64" s="9">
        <f t="shared" si="4"/>
        <v>5893.4173679293563</v>
      </c>
      <c r="M64" s="9">
        <f t="shared" si="14"/>
        <v>2383.162564414662</v>
      </c>
      <c r="N64" s="20">
        <f t="shared" si="11"/>
        <v>1.0814011607783464E-2</v>
      </c>
      <c r="O64" s="9">
        <f t="shared" si="15"/>
        <v>3536.0504207576137</v>
      </c>
      <c r="P64" s="9">
        <f t="shared" si="7"/>
        <v>38.238890295780436</v>
      </c>
      <c r="Q64" s="9">
        <f t="shared" si="12"/>
        <v>6721.6446040535793</v>
      </c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4"/>
      <c r="E65" s="19">
        <f t="shared" si="8"/>
        <v>50</v>
      </c>
      <c r="F65" s="9">
        <f t="shared" si="9"/>
        <v>64210.655827126073</v>
      </c>
      <c r="G65" s="9">
        <f t="shared" si="0"/>
        <v>8347.38525752639</v>
      </c>
      <c r="H65" s="9">
        <f t="shared" si="13"/>
        <v>2605.3573415348633</v>
      </c>
      <c r="I65" s="9">
        <f t="shared" si="1"/>
        <v>104.21429366139454</v>
      </c>
      <c r="J65" s="9">
        <f t="shared" si="2"/>
        <v>8243.1709638649954</v>
      </c>
      <c r="K65" s="9">
        <f t="shared" si="3"/>
        <v>2060.7927409662489</v>
      </c>
      <c r="L65" s="9">
        <f t="shared" si="4"/>
        <v>6182.3782228987466</v>
      </c>
      <c r="M65" s="9">
        <f t="shared" si="14"/>
        <v>2499.0048625748473</v>
      </c>
      <c r="N65" s="20">
        <f t="shared" si="11"/>
        <v>9.8407505630829523E-3</v>
      </c>
      <c r="O65" s="9">
        <f t="shared" si="15"/>
        <v>3709.4269337392479</v>
      </c>
      <c r="P65" s="9">
        <f t="shared" si="7"/>
        <v>36.503545186909577</v>
      </c>
      <c r="Q65" s="9">
        <f t="shared" si="12"/>
        <v>6758.1481492404891</v>
      </c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</sheetData>
  <mergeCells count="3">
    <mergeCell ref="B4:C4"/>
    <mergeCell ref="E4:L4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Valuation-Model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2019-09-17T00:11:08Z</dcterms:created>
  <dcterms:modified xsi:type="dcterms:W3CDTF">2019-09-17T00:11:08Z</dcterms:modified>
</cp:coreProperties>
</file>