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FLATHTML\"/>
    </mc:Choice>
  </mc:AlternateContent>
  <xr:revisionPtr revIDLastSave="0" documentId="8_{BDE71E81-9F78-488C-A68F-C504CB1D938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Valuation-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1" l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E16" i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I15" i="1"/>
  <c r="H15" i="1"/>
  <c r="H16" i="1" s="1"/>
  <c r="F15" i="1"/>
  <c r="G15" i="1" s="1"/>
  <c r="J15" i="1" s="1"/>
  <c r="K15" i="1" l="1"/>
  <c r="L15" i="1" s="1"/>
  <c r="H17" i="1"/>
  <c r="I16" i="1"/>
  <c r="O15" i="1" l="1"/>
  <c r="P15" i="1" s="1"/>
  <c r="Q15" i="1" s="1"/>
  <c r="M15" i="1"/>
  <c r="F16" i="1" s="1"/>
  <c r="H18" i="1"/>
  <c r="I17" i="1"/>
  <c r="G16" i="1" l="1"/>
  <c r="J16" i="1" s="1"/>
  <c r="H19" i="1"/>
  <c r="I18" i="1"/>
  <c r="H20" i="1" l="1"/>
  <c r="I19" i="1"/>
  <c r="K16" i="1"/>
  <c r="L16" i="1" s="1"/>
  <c r="M16" i="1" l="1"/>
  <c r="F17" i="1" s="1"/>
  <c r="O16" i="1"/>
  <c r="P16" i="1" s="1"/>
  <c r="Q16" i="1" s="1"/>
  <c r="H21" i="1"/>
  <c r="I20" i="1"/>
  <c r="H22" i="1" l="1"/>
  <c r="I21" i="1"/>
  <c r="G17" i="1"/>
  <c r="J17" i="1" s="1"/>
  <c r="H23" i="1" l="1"/>
  <c r="I22" i="1"/>
  <c r="K17" i="1"/>
  <c r="L17" i="1"/>
  <c r="O17" i="1" l="1"/>
  <c r="P17" i="1" s="1"/>
  <c r="Q17" i="1" s="1"/>
  <c r="M17" i="1"/>
  <c r="F18" i="1" s="1"/>
  <c r="H24" i="1"/>
  <c r="I23" i="1"/>
  <c r="G18" i="1" l="1"/>
  <c r="J18" i="1" s="1"/>
  <c r="H25" i="1"/>
  <c r="I24" i="1"/>
  <c r="I25" i="1" l="1"/>
  <c r="H26" i="1"/>
  <c r="K18" i="1"/>
  <c r="L18" i="1" s="1"/>
  <c r="M18" i="1" l="1"/>
  <c r="F19" i="1" s="1"/>
  <c r="O18" i="1"/>
  <c r="P18" i="1" s="1"/>
  <c r="Q18" i="1" s="1"/>
  <c r="H27" i="1"/>
  <c r="I26" i="1"/>
  <c r="H28" i="1" l="1"/>
  <c r="I27" i="1"/>
  <c r="G19" i="1"/>
  <c r="J19" i="1" s="1"/>
  <c r="K19" i="1" l="1"/>
  <c r="L19" i="1" s="1"/>
  <c r="I28" i="1"/>
  <c r="H29" i="1"/>
  <c r="M19" i="1" l="1"/>
  <c r="F20" i="1" s="1"/>
  <c r="O19" i="1"/>
  <c r="P19" i="1" s="1"/>
  <c r="Q19" i="1" s="1"/>
  <c r="H30" i="1"/>
  <c r="I29" i="1"/>
  <c r="H31" i="1" l="1"/>
  <c r="I30" i="1"/>
  <c r="G20" i="1"/>
  <c r="J20" i="1" s="1"/>
  <c r="K20" i="1" l="1"/>
  <c r="L20" i="1" s="1"/>
  <c r="H32" i="1"/>
  <c r="I31" i="1"/>
  <c r="M20" i="1" l="1"/>
  <c r="F21" i="1" s="1"/>
  <c r="O20" i="1"/>
  <c r="P20" i="1" s="1"/>
  <c r="Q20" i="1" s="1"/>
  <c r="I32" i="1"/>
  <c r="H33" i="1"/>
  <c r="H34" i="1" l="1"/>
  <c r="I33" i="1"/>
  <c r="G21" i="1"/>
  <c r="J21" i="1" s="1"/>
  <c r="H35" i="1" l="1"/>
  <c r="I34" i="1"/>
  <c r="K21" i="1"/>
  <c r="L21" i="1"/>
  <c r="O21" i="1" l="1"/>
  <c r="P21" i="1" s="1"/>
  <c r="Q21" i="1" s="1"/>
  <c r="M21" i="1"/>
  <c r="F22" i="1" s="1"/>
  <c r="H36" i="1"/>
  <c r="I35" i="1"/>
  <c r="G22" i="1" l="1"/>
  <c r="J22" i="1" s="1"/>
  <c r="I36" i="1"/>
  <c r="H37" i="1"/>
  <c r="K22" i="1" l="1"/>
  <c r="L22" i="1" s="1"/>
  <c r="H38" i="1"/>
  <c r="I37" i="1"/>
  <c r="M22" i="1" l="1"/>
  <c r="F23" i="1" s="1"/>
  <c r="O22" i="1"/>
  <c r="P22" i="1" s="1"/>
  <c r="Q22" i="1" s="1"/>
  <c r="H39" i="1"/>
  <c r="I38" i="1"/>
  <c r="H40" i="1" l="1"/>
  <c r="I39" i="1"/>
  <c r="G23" i="1"/>
  <c r="J23" i="1" s="1"/>
  <c r="K23" i="1" l="1"/>
  <c r="L23" i="1" s="1"/>
  <c r="I40" i="1"/>
  <c r="H41" i="1"/>
  <c r="M23" i="1" l="1"/>
  <c r="F24" i="1" s="1"/>
  <c r="O23" i="1"/>
  <c r="P23" i="1" s="1"/>
  <c r="Q23" i="1" s="1"/>
  <c r="I41" i="1"/>
  <c r="H42" i="1"/>
  <c r="H43" i="1" l="1"/>
  <c r="I42" i="1"/>
  <c r="G24" i="1"/>
  <c r="J24" i="1" s="1"/>
  <c r="I43" i="1" l="1"/>
  <c r="H44" i="1"/>
  <c r="K24" i="1"/>
  <c r="L24" i="1" s="1"/>
  <c r="O24" i="1" l="1"/>
  <c r="P24" i="1" s="1"/>
  <c r="Q24" i="1" s="1"/>
  <c r="M24" i="1"/>
  <c r="F25" i="1" s="1"/>
  <c r="H45" i="1"/>
  <c r="I44" i="1"/>
  <c r="G25" i="1" l="1"/>
  <c r="J25" i="1" s="1"/>
  <c r="H46" i="1"/>
  <c r="I45" i="1"/>
  <c r="H47" i="1" l="1"/>
  <c r="I46" i="1"/>
  <c r="K25" i="1"/>
  <c r="L25" i="1"/>
  <c r="O25" i="1" l="1"/>
  <c r="P25" i="1" s="1"/>
  <c r="Q25" i="1" s="1"/>
  <c r="M25" i="1"/>
  <c r="F26" i="1" s="1"/>
  <c r="H48" i="1"/>
  <c r="I47" i="1"/>
  <c r="G26" i="1" l="1"/>
  <c r="J26" i="1" s="1"/>
  <c r="H49" i="1"/>
  <c r="I48" i="1"/>
  <c r="I49" i="1" l="1"/>
  <c r="H50" i="1"/>
  <c r="K26" i="1"/>
  <c r="L26" i="1" s="1"/>
  <c r="M26" i="1" l="1"/>
  <c r="F27" i="1" s="1"/>
  <c r="O26" i="1"/>
  <c r="P26" i="1" s="1"/>
  <c r="Q26" i="1" s="1"/>
  <c r="H51" i="1"/>
  <c r="I50" i="1"/>
  <c r="H52" i="1" l="1"/>
  <c r="I51" i="1"/>
  <c r="G27" i="1"/>
  <c r="J27" i="1" s="1"/>
  <c r="K27" i="1" l="1"/>
  <c r="L27" i="1" s="1"/>
  <c r="H53" i="1"/>
  <c r="I52" i="1"/>
  <c r="M27" i="1" l="1"/>
  <c r="F28" i="1" s="1"/>
  <c r="O27" i="1"/>
  <c r="P27" i="1" s="1"/>
  <c r="Q27" i="1" s="1"/>
  <c r="I53" i="1"/>
  <c r="H54" i="1"/>
  <c r="H55" i="1" l="1"/>
  <c r="I54" i="1"/>
  <c r="G28" i="1"/>
  <c r="J28" i="1" s="1"/>
  <c r="H56" i="1" l="1"/>
  <c r="I55" i="1"/>
  <c r="K28" i="1"/>
  <c r="L28" i="1" s="1"/>
  <c r="O28" i="1" l="1"/>
  <c r="P28" i="1" s="1"/>
  <c r="Q28" i="1" s="1"/>
  <c r="M28" i="1"/>
  <c r="F29" i="1" s="1"/>
  <c r="H57" i="1"/>
  <c r="I56" i="1"/>
  <c r="I57" i="1" l="1"/>
  <c r="H58" i="1"/>
  <c r="G29" i="1"/>
  <c r="J29" i="1" s="1"/>
  <c r="K29" i="1" l="1"/>
  <c r="L29" i="1"/>
  <c r="H59" i="1"/>
  <c r="I58" i="1"/>
  <c r="H60" i="1" l="1"/>
  <c r="I59" i="1"/>
  <c r="O29" i="1"/>
  <c r="P29" i="1" s="1"/>
  <c r="Q29" i="1" s="1"/>
  <c r="M29" i="1"/>
  <c r="F30" i="1" s="1"/>
  <c r="G30" i="1" l="1"/>
  <c r="J30" i="1" s="1"/>
  <c r="H61" i="1"/>
  <c r="I60" i="1"/>
  <c r="H62" i="1" l="1"/>
  <c r="I61" i="1"/>
  <c r="K30" i="1"/>
  <c r="L30" i="1" s="1"/>
  <c r="M30" i="1" l="1"/>
  <c r="F31" i="1" s="1"/>
  <c r="O30" i="1"/>
  <c r="P30" i="1" s="1"/>
  <c r="Q30" i="1" s="1"/>
  <c r="H63" i="1"/>
  <c r="I62" i="1"/>
  <c r="H64" i="1" l="1"/>
  <c r="I64" i="1" s="1"/>
  <c r="I63" i="1"/>
  <c r="C6" i="1"/>
  <c r="G31" i="1"/>
  <c r="J31" i="1" s="1"/>
  <c r="K31" i="1" l="1"/>
  <c r="L31" i="1" s="1"/>
  <c r="M31" i="1" l="1"/>
  <c r="F32" i="1" s="1"/>
  <c r="O31" i="1"/>
  <c r="P31" i="1" s="1"/>
  <c r="Q31" i="1" s="1"/>
  <c r="G32" i="1" l="1"/>
  <c r="J32" i="1" s="1"/>
  <c r="K32" i="1" l="1"/>
  <c r="L32" i="1" s="1"/>
  <c r="O32" i="1" l="1"/>
  <c r="P32" i="1" s="1"/>
  <c r="Q32" i="1" s="1"/>
  <c r="M32" i="1"/>
  <c r="F33" i="1" s="1"/>
  <c r="G33" i="1" l="1"/>
  <c r="J33" i="1" s="1"/>
  <c r="K33" i="1" l="1"/>
  <c r="L33" i="1" s="1"/>
  <c r="O33" i="1" l="1"/>
  <c r="P33" i="1" s="1"/>
  <c r="Q33" i="1" s="1"/>
  <c r="M33" i="1"/>
  <c r="F34" i="1" s="1"/>
  <c r="G34" i="1" l="1"/>
  <c r="J34" i="1" s="1"/>
  <c r="K34" i="1" l="1"/>
  <c r="L34" i="1" s="1"/>
  <c r="M34" i="1" l="1"/>
  <c r="F35" i="1" s="1"/>
  <c r="O34" i="1"/>
  <c r="P34" i="1" s="1"/>
  <c r="Q34" i="1" s="1"/>
  <c r="G35" i="1" l="1"/>
  <c r="J35" i="1" s="1"/>
  <c r="K35" i="1" l="1"/>
  <c r="L35" i="1" s="1"/>
  <c r="M35" i="1" l="1"/>
  <c r="F36" i="1" s="1"/>
  <c r="O35" i="1"/>
  <c r="P35" i="1" s="1"/>
  <c r="Q35" i="1" s="1"/>
  <c r="G36" i="1" l="1"/>
  <c r="J36" i="1" s="1"/>
  <c r="K36" i="1" l="1"/>
  <c r="L36" i="1" s="1"/>
  <c r="O36" i="1" l="1"/>
  <c r="P36" i="1" s="1"/>
  <c r="Q36" i="1" s="1"/>
  <c r="M36" i="1"/>
  <c r="F37" i="1" s="1"/>
  <c r="G37" i="1" l="1"/>
  <c r="J37" i="1" s="1"/>
  <c r="K37" i="1" l="1"/>
  <c r="L37" i="1" s="1"/>
  <c r="O37" i="1" l="1"/>
  <c r="P37" i="1" s="1"/>
  <c r="Q37" i="1" s="1"/>
  <c r="M37" i="1"/>
  <c r="F38" i="1" s="1"/>
  <c r="G38" i="1" l="1"/>
  <c r="J38" i="1" s="1"/>
  <c r="K38" i="1" l="1"/>
  <c r="L38" i="1" s="1"/>
  <c r="M38" i="1" l="1"/>
  <c r="F39" i="1" s="1"/>
  <c r="O38" i="1"/>
  <c r="P38" i="1" s="1"/>
  <c r="Q38" i="1" s="1"/>
  <c r="G39" i="1" l="1"/>
  <c r="J39" i="1" s="1"/>
  <c r="K39" i="1" l="1"/>
  <c r="L39" i="1" s="1"/>
  <c r="O39" i="1" l="1"/>
  <c r="P39" i="1" s="1"/>
  <c r="Q39" i="1" s="1"/>
  <c r="M39" i="1"/>
  <c r="F40" i="1" s="1"/>
  <c r="G40" i="1" l="1"/>
  <c r="J40" i="1" s="1"/>
  <c r="K40" i="1" l="1"/>
  <c r="L40" i="1"/>
  <c r="O40" i="1" l="1"/>
  <c r="P40" i="1" s="1"/>
  <c r="Q40" i="1" s="1"/>
  <c r="M40" i="1"/>
  <c r="F41" i="1" s="1"/>
  <c r="G41" i="1" l="1"/>
  <c r="J41" i="1" s="1"/>
  <c r="K41" i="1" l="1"/>
  <c r="L41" i="1" s="1"/>
  <c r="O41" i="1" l="1"/>
  <c r="P41" i="1" s="1"/>
  <c r="Q41" i="1" s="1"/>
  <c r="M41" i="1"/>
  <c r="F42" i="1" s="1"/>
  <c r="G42" i="1" l="1"/>
  <c r="J42" i="1" s="1"/>
  <c r="K42" i="1" l="1"/>
  <c r="L42" i="1"/>
  <c r="O42" i="1" l="1"/>
  <c r="P42" i="1" s="1"/>
  <c r="Q42" i="1" s="1"/>
  <c r="M42" i="1"/>
  <c r="F43" i="1" s="1"/>
  <c r="G43" i="1" l="1"/>
  <c r="J43" i="1" s="1"/>
  <c r="K43" i="1" l="1"/>
  <c r="L43" i="1" s="1"/>
  <c r="O43" i="1" l="1"/>
  <c r="P43" i="1" s="1"/>
  <c r="Q43" i="1" s="1"/>
  <c r="M43" i="1"/>
  <c r="F44" i="1" s="1"/>
  <c r="G44" i="1" l="1"/>
  <c r="J44" i="1" s="1"/>
  <c r="K44" i="1" l="1"/>
  <c r="L44" i="1" s="1"/>
  <c r="M44" i="1" l="1"/>
  <c r="F45" i="1" s="1"/>
  <c r="O44" i="1"/>
  <c r="P44" i="1" s="1"/>
  <c r="Q44" i="1" s="1"/>
  <c r="G45" i="1" l="1"/>
  <c r="J45" i="1" s="1"/>
  <c r="K45" i="1" l="1"/>
  <c r="L45" i="1" s="1"/>
  <c r="O45" i="1" l="1"/>
  <c r="P45" i="1" s="1"/>
  <c r="Q45" i="1" s="1"/>
  <c r="M45" i="1"/>
  <c r="F46" i="1" s="1"/>
  <c r="G46" i="1" l="1"/>
  <c r="J46" i="1" s="1"/>
  <c r="K46" i="1" l="1"/>
  <c r="L46" i="1"/>
  <c r="O46" i="1" l="1"/>
  <c r="P46" i="1" s="1"/>
  <c r="Q46" i="1" s="1"/>
  <c r="M46" i="1"/>
  <c r="F47" i="1" s="1"/>
  <c r="G47" i="1" l="1"/>
  <c r="J47" i="1" s="1"/>
  <c r="K47" i="1" l="1"/>
  <c r="L47" i="1" s="1"/>
  <c r="M47" i="1" l="1"/>
  <c r="F48" i="1" s="1"/>
  <c r="O47" i="1"/>
  <c r="P47" i="1" s="1"/>
  <c r="Q47" i="1" s="1"/>
  <c r="G48" i="1" l="1"/>
  <c r="J48" i="1" s="1"/>
  <c r="K48" i="1" l="1"/>
  <c r="L48" i="1" s="1"/>
  <c r="M48" i="1" l="1"/>
  <c r="F49" i="1" s="1"/>
  <c r="O48" i="1"/>
  <c r="P48" i="1" s="1"/>
  <c r="Q48" i="1" s="1"/>
  <c r="G49" i="1" l="1"/>
  <c r="J49" i="1" s="1"/>
  <c r="K49" i="1" l="1"/>
  <c r="L49" i="1" s="1"/>
  <c r="O49" i="1" l="1"/>
  <c r="P49" i="1" s="1"/>
  <c r="Q49" i="1" s="1"/>
  <c r="M49" i="1"/>
  <c r="F50" i="1" s="1"/>
  <c r="G50" i="1" l="1"/>
  <c r="J50" i="1" s="1"/>
  <c r="K50" i="1" l="1"/>
  <c r="L50" i="1"/>
  <c r="O50" i="1" l="1"/>
  <c r="P50" i="1" s="1"/>
  <c r="Q50" i="1" s="1"/>
  <c r="M50" i="1"/>
  <c r="F51" i="1" s="1"/>
  <c r="G51" i="1" l="1"/>
  <c r="J51" i="1" s="1"/>
  <c r="K51" i="1" l="1"/>
  <c r="L51" i="1" s="1"/>
  <c r="M51" i="1" l="1"/>
  <c r="F52" i="1" s="1"/>
  <c r="O51" i="1"/>
  <c r="P51" i="1" s="1"/>
  <c r="Q51" i="1" s="1"/>
  <c r="G52" i="1" l="1"/>
  <c r="J52" i="1" s="1"/>
  <c r="K52" i="1" l="1"/>
  <c r="L52" i="1" s="1"/>
  <c r="M52" i="1" l="1"/>
  <c r="F53" i="1" s="1"/>
  <c r="O52" i="1"/>
  <c r="P52" i="1" s="1"/>
  <c r="Q52" i="1" s="1"/>
  <c r="G53" i="1" l="1"/>
  <c r="J53" i="1" s="1"/>
  <c r="K53" i="1" l="1"/>
  <c r="L53" i="1" s="1"/>
  <c r="O53" i="1" l="1"/>
  <c r="P53" i="1" s="1"/>
  <c r="Q53" i="1" s="1"/>
  <c r="M53" i="1"/>
  <c r="F54" i="1" s="1"/>
  <c r="G54" i="1" l="1"/>
  <c r="J54" i="1" s="1"/>
  <c r="K54" i="1" l="1"/>
  <c r="L54" i="1" s="1"/>
  <c r="O54" i="1" l="1"/>
  <c r="P54" i="1" s="1"/>
  <c r="Q54" i="1" s="1"/>
  <c r="M54" i="1"/>
  <c r="F55" i="1" s="1"/>
  <c r="G55" i="1" l="1"/>
  <c r="J55" i="1" s="1"/>
  <c r="K55" i="1" l="1"/>
  <c r="L55" i="1" s="1"/>
  <c r="M55" i="1" l="1"/>
  <c r="F56" i="1" s="1"/>
  <c r="O55" i="1"/>
  <c r="P55" i="1" s="1"/>
  <c r="Q55" i="1" s="1"/>
  <c r="G56" i="1" l="1"/>
  <c r="J56" i="1" s="1"/>
  <c r="K56" i="1" l="1"/>
  <c r="L56" i="1" s="1"/>
  <c r="M56" i="1" l="1"/>
  <c r="F57" i="1" s="1"/>
  <c r="O56" i="1"/>
  <c r="P56" i="1" s="1"/>
  <c r="Q56" i="1" s="1"/>
  <c r="G57" i="1" l="1"/>
  <c r="J57" i="1" s="1"/>
  <c r="K57" i="1" l="1"/>
  <c r="L57" i="1" s="1"/>
  <c r="O57" i="1" l="1"/>
  <c r="P57" i="1" s="1"/>
  <c r="Q57" i="1" s="1"/>
  <c r="M57" i="1"/>
  <c r="F58" i="1" s="1"/>
  <c r="G58" i="1" l="1"/>
  <c r="J58" i="1" s="1"/>
  <c r="K58" i="1" l="1"/>
  <c r="L58" i="1"/>
  <c r="O58" i="1" l="1"/>
  <c r="P58" i="1" s="1"/>
  <c r="Q58" i="1" s="1"/>
  <c r="M58" i="1"/>
  <c r="F59" i="1" s="1"/>
  <c r="G59" i="1" l="1"/>
  <c r="J59" i="1" s="1"/>
  <c r="K59" i="1" l="1"/>
  <c r="L59" i="1" s="1"/>
  <c r="M59" i="1" l="1"/>
  <c r="F60" i="1" s="1"/>
  <c r="O59" i="1"/>
  <c r="P59" i="1" s="1"/>
  <c r="Q59" i="1" s="1"/>
  <c r="G60" i="1" l="1"/>
  <c r="J60" i="1" s="1"/>
  <c r="K60" i="1" l="1"/>
  <c r="L60" i="1" s="1"/>
  <c r="M60" i="1" l="1"/>
  <c r="F61" i="1" s="1"/>
  <c r="O60" i="1"/>
  <c r="P60" i="1" s="1"/>
  <c r="Q60" i="1" s="1"/>
  <c r="G61" i="1" l="1"/>
  <c r="J61" i="1" s="1"/>
  <c r="K61" i="1" l="1"/>
  <c r="L61" i="1" s="1"/>
  <c r="O61" i="1" l="1"/>
  <c r="P61" i="1" s="1"/>
  <c r="Q61" i="1" s="1"/>
  <c r="M61" i="1"/>
  <c r="F62" i="1" s="1"/>
  <c r="G62" i="1" l="1"/>
  <c r="J62" i="1" s="1"/>
  <c r="K62" i="1" l="1"/>
  <c r="L62" i="1"/>
  <c r="O62" i="1" l="1"/>
  <c r="P62" i="1" s="1"/>
  <c r="Q62" i="1" s="1"/>
  <c r="M62" i="1"/>
  <c r="F63" i="1" s="1"/>
  <c r="G63" i="1" l="1"/>
  <c r="J63" i="1" s="1"/>
  <c r="K63" i="1" l="1"/>
  <c r="L63" i="1" s="1"/>
  <c r="M63" i="1" l="1"/>
  <c r="F64" i="1" s="1"/>
  <c r="G64" i="1" s="1"/>
  <c r="J64" i="1" s="1"/>
  <c r="O63" i="1"/>
  <c r="P63" i="1" s="1"/>
  <c r="Q63" i="1" s="1"/>
  <c r="K64" i="1" l="1"/>
  <c r="L64" i="1" s="1"/>
  <c r="M64" i="1" l="1"/>
  <c r="O64" i="1"/>
  <c r="P64" i="1" s="1"/>
  <c r="Q64" i="1" s="1"/>
  <c r="C7" i="1" s="1"/>
  <c r="C9" i="1" s="1"/>
  <c r="C10" i="1" s="1"/>
</calcChain>
</file>

<file path=xl/sharedStrings.xml><?xml version="1.0" encoding="utf-8"?>
<sst xmlns="http://schemas.openxmlformats.org/spreadsheetml/2006/main" count="35" uniqueCount="35">
  <si>
    <t xml:space="preserve">MOHAWK INDUSTRIES (MHK) VALUATION </t>
  </si>
  <si>
    <t>NOTE : All Figures in Millions , Except Per Share Values</t>
  </si>
  <si>
    <t>(A) Cash &amp; Cash Equiv</t>
  </si>
  <si>
    <t>(B) Terminal Debt (Discounted by 6%)</t>
  </si>
  <si>
    <t>(C) Aggregate Discounted Cash Flows</t>
  </si>
  <si>
    <t>(S) Shares Outstanding</t>
  </si>
  <si>
    <t>(E) Total Equity Value = (A) - (B) + (C)</t>
  </si>
  <si>
    <t>Fair Value / Share = (E) / (S)</t>
  </si>
  <si>
    <t>VALUATION INPUTS</t>
  </si>
  <si>
    <t>ITEM</t>
  </si>
  <si>
    <t>INPUT</t>
  </si>
  <si>
    <t>YEAR</t>
  </si>
  <si>
    <t>SALES (S)</t>
  </si>
  <si>
    <t>OPERATING CASH (O)</t>
  </si>
  <si>
    <t>DEBT (D)</t>
  </si>
  <si>
    <t>INTEREST (I)</t>
  </si>
  <si>
    <t>CASH AFTER INTEREST(CI) = (O) - (I)</t>
  </si>
  <si>
    <t>TAX EXPENSE (T) = (CI) x Tax Rate</t>
  </si>
  <si>
    <t>NET CASH FLOW TO BIZ (NC) = (CI) - (T)</t>
  </si>
  <si>
    <t>CAPITAL EXPENDITURE (CE) = ((NC) x Reinvestment Rate) + Growth in Debt</t>
  </si>
  <si>
    <t>DISCOUNT RATE (D)</t>
  </si>
  <si>
    <t>(FCF) FREE CASH FLOW = (C) x (1 - Reinvestment Rate)</t>
  </si>
  <si>
    <t>DISCOUNTED FREE CASH FLOW  = (FCF) x (D)</t>
  </si>
  <si>
    <t>CUMULATIVE DISCOUNTED FREE CASH FLOW</t>
  </si>
  <si>
    <t>Net Sales</t>
  </si>
  <si>
    <t>Operating Margin</t>
  </si>
  <si>
    <t>Tax Rate</t>
  </si>
  <si>
    <t>ROIC</t>
  </si>
  <si>
    <t>Reinvestment Rate - First 10 Years</t>
  </si>
  <si>
    <r>
      <t xml:space="preserve">Debt </t>
    </r>
    <r>
      <rPr>
        <i/>
        <sz val="9"/>
        <rFont val="Arial"/>
      </rPr>
      <t>(36% is Fixed Rate and 64% is Variable rate)</t>
    </r>
  </si>
  <si>
    <t>Net Interest Rate</t>
  </si>
  <si>
    <t>Discount Rate</t>
  </si>
  <si>
    <t>Growth in Debt - First 10 Years</t>
  </si>
  <si>
    <t>Reinvestment Rate - After 10 Years</t>
  </si>
  <si>
    <t>Growth in Debt - After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</si>
</sst>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i/>
      <sz val="12"/>
      <color theme="1"/>
      <name val="Arial"/>
    </font>
    <font>
      <sz val="12"/>
      <name val="Arial"/>
    </font>
    <font>
      <sz val="12"/>
      <color theme="1"/>
      <name val="Arial"/>
    </font>
    <font>
      <i/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/>
    <xf numFmtId="164" fontId="2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4" borderId="3" xfId="0" applyFont="1" applyFill="1" applyBorder="1" applyAlignment="1"/>
    <xf numFmtId="164" fontId="5" fillId="4" borderId="3" xfId="0" applyNumberFormat="1" applyFont="1" applyFill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0" fontId="1" fillId="0" borderId="3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1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4" fontId="1" fillId="5" borderId="4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Q1002"/>
  <sheetViews>
    <sheetView tabSelected="1" workbookViewId="0">
      <selection activeCell="B27" sqref="B27"/>
    </sheetView>
  </sheetViews>
  <sheetFormatPr defaultColWidth="14.42578125" defaultRowHeight="15.75" customHeight="1" x14ac:dyDescent="0.2"/>
  <cols>
    <col min="2" max="2" width="42.85546875" customWidth="1"/>
    <col min="4" max="5" width="6.140625" customWidth="1"/>
    <col min="6" max="6" width="10.140625" customWidth="1"/>
    <col min="7" max="7" width="12.7109375" customWidth="1"/>
    <col min="8" max="8" width="9.140625" customWidth="1"/>
    <col min="9" max="9" width="12.5703125" customWidth="1"/>
    <col min="10" max="10" width="11.85546875" customWidth="1"/>
    <col min="11" max="11" width="12.28515625" customWidth="1"/>
    <col min="14" max="14" width="11.7109375" customWidth="1"/>
  </cols>
  <sheetData>
    <row r="1" spans="2:17" x14ac:dyDescent="0.2">
      <c r="C1" s="1"/>
      <c r="N1" s="2"/>
    </row>
    <row r="2" spans="2:17" x14ac:dyDescent="0.2">
      <c r="B2" s="3"/>
      <c r="C2" s="3"/>
      <c r="N2" s="2"/>
    </row>
    <row r="3" spans="2:17" x14ac:dyDescent="0.2">
      <c r="B3" s="4"/>
      <c r="C3" s="4"/>
      <c r="N3" s="2"/>
    </row>
    <row r="4" spans="2:17" x14ac:dyDescent="0.2">
      <c r="B4" s="13" t="s">
        <v>0</v>
      </c>
      <c r="C4" s="14"/>
      <c r="E4" s="15" t="s">
        <v>1</v>
      </c>
      <c r="F4" s="16"/>
      <c r="G4" s="16"/>
      <c r="H4" s="16"/>
      <c r="I4" s="16"/>
      <c r="J4" s="16"/>
      <c r="K4" s="16"/>
      <c r="L4" s="16"/>
      <c r="N4" s="2"/>
    </row>
    <row r="5" spans="2:17" x14ac:dyDescent="0.2">
      <c r="B5" s="5" t="s">
        <v>2</v>
      </c>
      <c r="C5" s="6">
        <v>128</v>
      </c>
      <c r="N5" s="2"/>
    </row>
    <row r="6" spans="2:17" x14ac:dyDescent="0.2">
      <c r="B6" s="5" t="s">
        <v>3</v>
      </c>
      <c r="C6" s="7">
        <f>H63/4</f>
        <v>1538.7164150192464</v>
      </c>
      <c r="N6" s="2"/>
    </row>
    <row r="7" spans="2:17" x14ac:dyDescent="0.2">
      <c r="B7" s="5" t="s">
        <v>4</v>
      </c>
      <c r="C7" s="7">
        <f>Q64</f>
        <v>7831.803575591377</v>
      </c>
      <c r="N7" s="2"/>
    </row>
    <row r="8" spans="2:17" x14ac:dyDescent="0.2">
      <c r="B8" s="5" t="s">
        <v>5</v>
      </c>
      <c r="C8" s="8">
        <v>72</v>
      </c>
      <c r="N8" s="2"/>
    </row>
    <row r="9" spans="2:17" x14ac:dyDescent="0.2">
      <c r="B9" s="5" t="s">
        <v>6</v>
      </c>
      <c r="C9" s="7">
        <f>C5-C6+C7</f>
        <v>6421.0871605721304</v>
      </c>
      <c r="N9" s="2"/>
    </row>
    <row r="10" spans="2:17" x14ac:dyDescent="0.2">
      <c r="B10" s="9" t="s">
        <v>7</v>
      </c>
      <c r="C10" s="10">
        <f>C9/C8</f>
        <v>89.181766119057372</v>
      </c>
      <c r="N10" s="2"/>
    </row>
    <row r="11" spans="2:17" x14ac:dyDescent="0.2">
      <c r="C11" s="1"/>
      <c r="N11" s="2"/>
    </row>
    <row r="12" spans="2:17" x14ac:dyDescent="0.2">
      <c r="C12" s="1"/>
      <c r="N12" s="2"/>
    </row>
    <row r="13" spans="2:17" x14ac:dyDescent="0.2">
      <c r="B13" s="13" t="s">
        <v>8</v>
      </c>
      <c r="C13" s="14"/>
      <c r="N13" s="2"/>
    </row>
    <row r="14" spans="2:17" ht="50.25" customHeight="1" x14ac:dyDescent="0.2">
      <c r="B14" s="8" t="s">
        <v>9</v>
      </c>
      <c r="C14" s="8" t="s">
        <v>10</v>
      </c>
      <c r="E14" s="17" t="s">
        <v>11</v>
      </c>
      <c r="F14" s="18" t="s">
        <v>12</v>
      </c>
      <c r="G14" s="18" t="s">
        <v>13</v>
      </c>
      <c r="H14" s="18" t="s">
        <v>14</v>
      </c>
      <c r="I14" s="18" t="s">
        <v>15</v>
      </c>
      <c r="J14" s="18" t="s">
        <v>16</v>
      </c>
      <c r="K14" s="18" t="s">
        <v>17</v>
      </c>
      <c r="L14" s="18" t="s">
        <v>18</v>
      </c>
      <c r="M14" s="18" t="s">
        <v>19</v>
      </c>
      <c r="N14" s="19" t="s">
        <v>20</v>
      </c>
      <c r="O14" s="18" t="s">
        <v>21</v>
      </c>
      <c r="P14" s="18" t="s">
        <v>22</v>
      </c>
      <c r="Q14" s="17" t="s">
        <v>23</v>
      </c>
    </row>
    <row r="15" spans="2:17" x14ac:dyDescent="0.2">
      <c r="B15" s="5" t="s">
        <v>24</v>
      </c>
      <c r="C15" s="6">
        <v>10000</v>
      </c>
      <c r="E15" s="20">
        <v>1</v>
      </c>
      <c r="F15" s="21">
        <f>C15</f>
        <v>10000</v>
      </c>
      <c r="G15" s="21">
        <f t="shared" ref="G15:G64" si="0">F15*$C$16</f>
        <v>1200</v>
      </c>
      <c r="H15" s="21">
        <f>C20</f>
        <v>3200</v>
      </c>
      <c r="I15" s="21">
        <f t="shared" ref="I15:I64" si="1">H15*$C$21</f>
        <v>64</v>
      </c>
      <c r="J15" s="21">
        <f t="shared" ref="J15:J64" si="2">G15-I15</f>
        <v>1136</v>
      </c>
      <c r="K15" s="21">
        <f t="shared" ref="K15:K64" si="3">J15*$C$17</f>
        <v>284</v>
      </c>
      <c r="L15" s="21">
        <f t="shared" ref="L15:L64" si="4">J15-K15</f>
        <v>852</v>
      </c>
      <c r="M15" s="21">
        <f t="shared" ref="M15:M24" si="5">(L15*$C$19)+(H15*$C$23)</f>
        <v>948</v>
      </c>
      <c r="N15" s="22">
        <v>1</v>
      </c>
      <c r="O15" s="21">
        <f t="shared" ref="O15:O24" si="6">L15*(1-$C$19)</f>
        <v>0</v>
      </c>
      <c r="P15" s="21">
        <f t="shared" ref="P15:P64" si="7">O15*N15</f>
        <v>0</v>
      </c>
      <c r="Q15" s="21">
        <f>P15</f>
        <v>0</v>
      </c>
    </row>
    <row r="16" spans="2:17" x14ac:dyDescent="0.2">
      <c r="B16" s="5" t="s">
        <v>25</v>
      </c>
      <c r="C16" s="11">
        <v>0.12</v>
      </c>
      <c r="E16" s="20">
        <f t="shared" ref="E16:E64" si="8">E15+1</f>
        <v>2</v>
      </c>
      <c r="F16" s="21">
        <f t="shared" ref="F16:F64" si="9">F15+((M15*$C$18)*(F15/L15))</f>
        <v>11001.408450704224</v>
      </c>
      <c r="G16" s="21">
        <f t="shared" si="0"/>
        <v>1320.1690140845069</v>
      </c>
      <c r="H16" s="21">
        <f t="shared" ref="H16:H24" si="10">H15+(H15*$C$23)</f>
        <v>3296</v>
      </c>
      <c r="I16" s="21">
        <f t="shared" si="1"/>
        <v>65.92</v>
      </c>
      <c r="J16" s="21">
        <f t="shared" si="2"/>
        <v>1254.2490140845068</v>
      </c>
      <c r="K16" s="21">
        <f t="shared" si="3"/>
        <v>313.56225352112671</v>
      </c>
      <c r="L16" s="21">
        <f t="shared" si="4"/>
        <v>940.68676056338018</v>
      </c>
      <c r="M16" s="21">
        <f t="shared" si="5"/>
        <v>1039.5667605633803</v>
      </c>
      <c r="N16" s="22">
        <f t="shared" ref="N16:N64" si="11">N15-(N15*$C$22)</f>
        <v>0.91</v>
      </c>
      <c r="O16" s="21">
        <f t="shared" si="6"/>
        <v>0</v>
      </c>
      <c r="P16" s="21">
        <f t="shared" si="7"/>
        <v>0</v>
      </c>
      <c r="Q16" s="21">
        <f t="shared" ref="Q16:Q64" si="12">Q15+P16</f>
        <v>0</v>
      </c>
    </row>
    <row r="17" spans="2:17" x14ac:dyDescent="0.2">
      <c r="B17" s="5" t="s">
        <v>26</v>
      </c>
      <c r="C17" s="11">
        <v>0.25</v>
      </c>
      <c r="E17" s="20">
        <f t="shared" si="8"/>
        <v>3</v>
      </c>
      <c r="F17" s="21">
        <f t="shared" si="9"/>
        <v>12095.612081687119</v>
      </c>
      <c r="G17" s="21">
        <f t="shared" si="0"/>
        <v>1451.4734498024543</v>
      </c>
      <c r="H17" s="21">
        <f t="shared" si="10"/>
        <v>3394.88</v>
      </c>
      <c r="I17" s="21">
        <f t="shared" si="1"/>
        <v>67.897599999999997</v>
      </c>
      <c r="J17" s="21">
        <f t="shared" si="2"/>
        <v>1383.5758498024543</v>
      </c>
      <c r="K17" s="21">
        <f t="shared" si="3"/>
        <v>345.89396245061357</v>
      </c>
      <c r="L17" s="21">
        <f t="shared" si="4"/>
        <v>1037.6818873518407</v>
      </c>
      <c r="M17" s="21">
        <f t="shared" si="5"/>
        <v>1139.5282873518406</v>
      </c>
      <c r="N17" s="22">
        <f t="shared" si="11"/>
        <v>0.82810000000000006</v>
      </c>
      <c r="O17" s="21">
        <f t="shared" si="6"/>
        <v>0</v>
      </c>
      <c r="P17" s="21">
        <f t="shared" si="7"/>
        <v>0</v>
      </c>
      <c r="Q17" s="21">
        <f t="shared" si="12"/>
        <v>0</v>
      </c>
    </row>
    <row r="18" spans="2:17" x14ac:dyDescent="0.2">
      <c r="B18" s="5" t="s">
        <v>27</v>
      </c>
      <c r="C18" s="11">
        <v>0.09</v>
      </c>
      <c r="E18" s="20">
        <f t="shared" si="8"/>
        <v>4</v>
      </c>
      <c r="F18" s="21">
        <f t="shared" si="9"/>
        <v>13291.06157918031</v>
      </c>
      <c r="G18" s="21">
        <f t="shared" si="0"/>
        <v>1594.9273895016372</v>
      </c>
      <c r="H18" s="21">
        <f t="shared" si="10"/>
        <v>3496.7264</v>
      </c>
      <c r="I18" s="21">
        <f t="shared" si="1"/>
        <v>69.934528</v>
      </c>
      <c r="J18" s="21">
        <f t="shared" si="2"/>
        <v>1524.9928615016372</v>
      </c>
      <c r="K18" s="21">
        <f t="shared" si="3"/>
        <v>381.2482153754093</v>
      </c>
      <c r="L18" s="21">
        <f t="shared" si="4"/>
        <v>1143.744646126228</v>
      </c>
      <c r="M18" s="21">
        <f t="shared" si="5"/>
        <v>1248.6464381262281</v>
      </c>
      <c r="N18" s="22">
        <f t="shared" si="11"/>
        <v>0.7535710000000001</v>
      </c>
      <c r="O18" s="21">
        <f t="shared" si="6"/>
        <v>0</v>
      </c>
      <c r="P18" s="21">
        <f t="shared" si="7"/>
        <v>0</v>
      </c>
      <c r="Q18" s="21">
        <f t="shared" si="12"/>
        <v>0</v>
      </c>
    </row>
    <row r="19" spans="2:17" x14ac:dyDescent="0.2">
      <c r="B19" s="5" t="s">
        <v>28</v>
      </c>
      <c r="C19" s="11">
        <v>1</v>
      </c>
      <c r="E19" s="20">
        <f t="shared" si="8"/>
        <v>5</v>
      </c>
      <c r="F19" s="21">
        <f t="shared" si="9"/>
        <v>14596.969596356326</v>
      </c>
      <c r="G19" s="21">
        <f t="shared" si="0"/>
        <v>1751.636351562759</v>
      </c>
      <c r="H19" s="21">
        <f t="shared" si="10"/>
        <v>3601.6281920000001</v>
      </c>
      <c r="I19" s="21">
        <f t="shared" si="1"/>
        <v>72.032563840000009</v>
      </c>
      <c r="J19" s="21">
        <f t="shared" si="2"/>
        <v>1679.6037877227591</v>
      </c>
      <c r="K19" s="21">
        <f t="shared" si="3"/>
        <v>419.90094693068977</v>
      </c>
      <c r="L19" s="21">
        <f t="shared" si="4"/>
        <v>1259.7028407920693</v>
      </c>
      <c r="M19" s="21">
        <f t="shared" si="5"/>
        <v>1367.7516865520693</v>
      </c>
      <c r="N19" s="22">
        <f t="shared" si="11"/>
        <v>0.68574961000000012</v>
      </c>
      <c r="O19" s="21">
        <f t="shared" si="6"/>
        <v>0</v>
      </c>
      <c r="P19" s="21">
        <f t="shared" si="7"/>
        <v>0</v>
      </c>
      <c r="Q19" s="21">
        <f t="shared" si="12"/>
        <v>0</v>
      </c>
    </row>
    <row r="20" spans="2:17" x14ac:dyDescent="0.2">
      <c r="B20" s="12" t="s">
        <v>29</v>
      </c>
      <c r="C20" s="6">
        <v>3200</v>
      </c>
      <c r="E20" s="20">
        <f t="shared" si="8"/>
        <v>6</v>
      </c>
      <c r="F20" s="21">
        <f t="shared" si="9"/>
        <v>16023.379557793813</v>
      </c>
      <c r="G20" s="21">
        <f t="shared" si="0"/>
        <v>1922.8055469352576</v>
      </c>
      <c r="H20" s="21">
        <f t="shared" si="10"/>
        <v>3709.6770377600001</v>
      </c>
      <c r="I20" s="21">
        <f t="shared" si="1"/>
        <v>74.193540755200004</v>
      </c>
      <c r="J20" s="21">
        <f t="shared" si="2"/>
        <v>1848.6120061800575</v>
      </c>
      <c r="K20" s="21">
        <f t="shared" si="3"/>
        <v>462.15300154501438</v>
      </c>
      <c r="L20" s="21">
        <f t="shared" si="4"/>
        <v>1386.4590046350431</v>
      </c>
      <c r="M20" s="21">
        <f t="shared" si="5"/>
        <v>1497.7493157678432</v>
      </c>
      <c r="N20" s="22">
        <f t="shared" si="11"/>
        <v>0.62403214510000016</v>
      </c>
      <c r="O20" s="21">
        <f t="shared" si="6"/>
        <v>0</v>
      </c>
      <c r="P20" s="21">
        <f t="shared" si="7"/>
        <v>0</v>
      </c>
      <c r="Q20" s="21">
        <f t="shared" si="12"/>
        <v>0</v>
      </c>
    </row>
    <row r="21" spans="2:17" x14ac:dyDescent="0.2">
      <c r="B21" s="5" t="s">
        <v>30</v>
      </c>
      <c r="C21" s="11">
        <v>0.02</v>
      </c>
      <c r="E21" s="20">
        <f t="shared" si="8"/>
        <v>7</v>
      </c>
      <c r="F21" s="21">
        <f t="shared" si="9"/>
        <v>17581.240635537128</v>
      </c>
      <c r="G21" s="21">
        <f t="shared" si="0"/>
        <v>2109.7488762644552</v>
      </c>
      <c r="H21" s="21">
        <f t="shared" si="10"/>
        <v>3820.9673488928001</v>
      </c>
      <c r="I21" s="21">
        <f t="shared" si="1"/>
        <v>76.419346977856009</v>
      </c>
      <c r="J21" s="21">
        <f t="shared" si="2"/>
        <v>2033.3295292865992</v>
      </c>
      <c r="K21" s="21">
        <f t="shared" si="3"/>
        <v>508.33238232164979</v>
      </c>
      <c r="L21" s="21">
        <f t="shared" si="4"/>
        <v>1524.9971469649495</v>
      </c>
      <c r="M21" s="21">
        <f t="shared" si="5"/>
        <v>1639.6261674317334</v>
      </c>
      <c r="N21" s="22">
        <f t="shared" si="11"/>
        <v>0.56786925204100014</v>
      </c>
      <c r="O21" s="21">
        <f t="shared" si="6"/>
        <v>0</v>
      </c>
      <c r="P21" s="21">
        <f t="shared" si="7"/>
        <v>0</v>
      </c>
      <c r="Q21" s="21">
        <f t="shared" si="12"/>
        <v>0</v>
      </c>
    </row>
    <row r="22" spans="2:17" x14ac:dyDescent="0.2">
      <c r="B22" s="5" t="s">
        <v>31</v>
      </c>
      <c r="C22" s="11">
        <v>0.09</v>
      </c>
      <c r="E22" s="20">
        <f t="shared" si="8"/>
        <v>8</v>
      </c>
      <c r="F22" s="21">
        <f t="shared" si="9"/>
        <v>19282.489456453317</v>
      </c>
      <c r="G22" s="21">
        <f t="shared" si="0"/>
        <v>2313.8987347743978</v>
      </c>
      <c r="H22" s="21">
        <f t="shared" si="10"/>
        <v>3935.5963693595841</v>
      </c>
      <c r="I22" s="21">
        <f t="shared" si="1"/>
        <v>78.711927387191679</v>
      </c>
      <c r="J22" s="21">
        <f t="shared" si="2"/>
        <v>2235.186807387206</v>
      </c>
      <c r="K22" s="21">
        <f t="shared" si="3"/>
        <v>558.79670184680151</v>
      </c>
      <c r="L22" s="21">
        <f t="shared" si="4"/>
        <v>1676.3901055404044</v>
      </c>
      <c r="M22" s="21">
        <f t="shared" si="5"/>
        <v>1794.457996621192</v>
      </c>
      <c r="N22" s="22">
        <f t="shared" si="11"/>
        <v>0.51676101935731011</v>
      </c>
      <c r="O22" s="21">
        <f t="shared" si="6"/>
        <v>0</v>
      </c>
      <c r="P22" s="21">
        <f t="shared" si="7"/>
        <v>0</v>
      </c>
      <c r="Q22" s="21">
        <f t="shared" si="12"/>
        <v>0</v>
      </c>
    </row>
    <row r="23" spans="2:17" x14ac:dyDescent="0.2">
      <c r="B23" s="5" t="s">
        <v>32</v>
      </c>
      <c r="C23" s="11">
        <v>0.03</v>
      </c>
      <c r="E23" s="20">
        <f t="shared" si="8"/>
        <v>9</v>
      </c>
      <c r="F23" s="21">
        <f t="shared" si="9"/>
        <v>21140.139150100727</v>
      </c>
      <c r="G23" s="21">
        <f t="shared" si="0"/>
        <v>2536.8166980120873</v>
      </c>
      <c r="H23" s="21">
        <f t="shared" si="10"/>
        <v>4053.6642604403714</v>
      </c>
      <c r="I23" s="21">
        <f t="shared" si="1"/>
        <v>81.073285208807434</v>
      </c>
      <c r="J23" s="21">
        <f t="shared" si="2"/>
        <v>2455.7434128032796</v>
      </c>
      <c r="K23" s="21">
        <f t="shared" si="3"/>
        <v>613.93585320081991</v>
      </c>
      <c r="L23" s="21">
        <f t="shared" si="4"/>
        <v>1841.8075596024596</v>
      </c>
      <c r="M23" s="21">
        <f t="shared" si="5"/>
        <v>1963.4174874156708</v>
      </c>
      <c r="N23" s="22">
        <f t="shared" si="11"/>
        <v>0.47025252761515218</v>
      </c>
      <c r="O23" s="21">
        <f t="shared" si="6"/>
        <v>0</v>
      </c>
      <c r="P23" s="21">
        <f t="shared" si="7"/>
        <v>0</v>
      </c>
      <c r="Q23" s="21">
        <f t="shared" si="12"/>
        <v>0</v>
      </c>
    </row>
    <row r="24" spans="2:17" x14ac:dyDescent="0.2">
      <c r="B24" s="5" t="s">
        <v>33</v>
      </c>
      <c r="C24" s="11">
        <v>0.5</v>
      </c>
      <c r="E24" s="20">
        <f t="shared" si="8"/>
        <v>10</v>
      </c>
      <c r="F24" s="21">
        <f t="shared" si="9"/>
        <v>23168.376400489724</v>
      </c>
      <c r="G24" s="21">
        <f t="shared" si="0"/>
        <v>2780.205168058767</v>
      </c>
      <c r="H24" s="21">
        <f t="shared" si="10"/>
        <v>4175.2741882535829</v>
      </c>
      <c r="I24" s="21">
        <f t="shared" si="1"/>
        <v>83.505483765071659</v>
      </c>
      <c r="J24" s="21">
        <f t="shared" si="2"/>
        <v>2696.6996842936951</v>
      </c>
      <c r="K24" s="21">
        <f t="shared" si="3"/>
        <v>674.17492107342377</v>
      </c>
      <c r="L24" s="21">
        <f t="shared" si="4"/>
        <v>2022.5247632202713</v>
      </c>
      <c r="M24" s="21">
        <f t="shared" si="5"/>
        <v>2147.7829888678789</v>
      </c>
      <c r="N24" s="22">
        <f t="shared" si="11"/>
        <v>0.42792980012978848</v>
      </c>
      <c r="O24" s="21">
        <f t="shared" si="6"/>
        <v>0</v>
      </c>
      <c r="P24" s="21">
        <f t="shared" si="7"/>
        <v>0</v>
      </c>
      <c r="Q24" s="21">
        <f t="shared" si="12"/>
        <v>0</v>
      </c>
    </row>
    <row r="25" spans="2:17" x14ac:dyDescent="0.2">
      <c r="B25" s="5" t="s">
        <v>34</v>
      </c>
      <c r="C25" s="11">
        <v>0.01</v>
      </c>
      <c r="E25" s="20">
        <f t="shared" si="8"/>
        <v>11</v>
      </c>
      <c r="F25" s="21">
        <f t="shared" si="9"/>
        <v>25382.66722430578</v>
      </c>
      <c r="G25" s="21">
        <f t="shared" si="0"/>
        <v>3045.9200669166935</v>
      </c>
      <c r="H25" s="21">
        <f t="shared" ref="H25:H64" si="13">H24+(H24*$C$25)</f>
        <v>4217.0269301361186</v>
      </c>
      <c r="I25" s="21">
        <f t="shared" si="1"/>
        <v>84.340538602722376</v>
      </c>
      <c r="J25" s="21">
        <f t="shared" si="2"/>
        <v>2961.579528313971</v>
      </c>
      <c r="K25" s="21">
        <f t="shared" si="3"/>
        <v>740.39488207849274</v>
      </c>
      <c r="L25" s="21">
        <f t="shared" si="4"/>
        <v>2221.1846462354783</v>
      </c>
      <c r="M25" s="21">
        <f t="shared" ref="M25:M64" si="14">(L25*$C$24)+(H25*$C$25)</f>
        <v>1152.7625924191004</v>
      </c>
      <c r="N25" s="22">
        <f t="shared" si="11"/>
        <v>0.3894161181181075</v>
      </c>
      <c r="O25" s="21">
        <f t="shared" ref="O25:O64" si="15">L25*(1-$C$24)</f>
        <v>1110.5923231177392</v>
      </c>
      <c r="P25" s="21">
        <f t="shared" si="7"/>
        <v>432.48255128028092</v>
      </c>
      <c r="Q25" s="21">
        <f t="shared" si="12"/>
        <v>432.48255128028092</v>
      </c>
    </row>
    <row r="26" spans="2:17" x14ac:dyDescent="0.2">
      <c r="C26" s="1"/>
      <c r="E26" s="20">
        <f t="shared" si="8"/>
        <v>12</v>
      </c>
      <c r="F26" s="21">
        <f t="shared" si="9"/>
        <v>26568.258453267033</v>
      </c>
      <c r="G26" s="21">
        <f t="shared" si="0"/>
        <v>3188.1910143920441</v>
      </c>
      <c r="H26" s="21">
        <f t="shared" si="13"/>
        <v>4259.1971994374799</v>
      </c>
      <c r="I26" s="21">
        <f t="shared" si="1"/>
        <v>85.183943988749604</v>
      </c>
      <c r="J26" s="21">
        <f t="shared" si="2"/>
        <v>3103.0070704032946</v>
      </c>
      <c r="K26" s="21">
        <f t="shared" si="3"/>
        <v>775.75176760082365</v>
      </c>
      <c r="L26" s="21">
        <f t="shared" si="4"/>
        <v>2327.2553028024709</v>
      </c>
      <c r="M26" s="21">
        <f t="shared" si="14"/>
        <v>1206.2196233956101</v>
      </c>
      <c r="N26" s="22">
        <f t="shared" si="11"/>
        <v>0.35436866748747781</v>
      </c>
      <c r="O26" s="21">
        <f t="shared" si="15"/>
        <v>1163.6276514012354</v>
      </c>
      <c r="P26" s="21">
        <f t="shared" si="7"/>
        <v>412.35318027863912</v>
      </c>
      <c r="Q26" s="21">
        <f t="shared" si="12"/>
        <v>844.83573155892009</v>
      </c>
    </row>
    <row r="27" spans="2:17" x14ac:dyDescent="0.2">
      <c r="C27" s="1"/>
      <c r="E27" s="20">
        <f t="shared" si="8"/>
        <v>13</v>
      </c>
      <c r="F27" s="21">
        <f t="shared" si="9"/>
        <v>27807.591293134981</v>
      </c>
      <c r="G27" s="21">
        <f t="shared" si="0"/>
        <v>3336.9109551761976</v>
      </c>
      <c r="H27" s="21">
        <f t="shared" si="13"/>
        <v>4301.7891714318548</v>
      </c>
      <c r="I27" s="21">
        <f t="shared" si="1"/>
        <v>86.035783428637103</v>
      </c>
      <c r="J27" s="21">
        <f t="shared" si="2"/>
        <v>3250.8751717475607</v>
      </c>
      <c r="K27" s="21">
        <f t="shared" si="3"/>
        <v>812.71879293689017</v>
      </c>
      <c r="L27" s="21">
        <f t="shared" si="4"/>
        <v>2438.1563788106705</v>
      </c>
      <c r="M27" s="21">
        <f t="shared" si="14"/>
        <v>1262.0960811196537</v>
      </c>
      <c r="N27" s="22">
        <f t="shared" si="11"/>
        <v>0.32247548741360482</v>
      </c>
      <c r="O27" s="21">
        <f t="shared" si="15"/>
        <v>1219.0781894053353</v>
      </c>
      <c r="P27" s="21">
        <f t="shared" si="7"/>
        <v>393.12283332378036</v>
      </c>
      <c r="Q27" s="21">
        <f t="shared" si="12"/>
        <v>1237.9585648827006</v>
      </c>
    </row>
    <row r="28" spans="2:17" x14ac:dyDescent="0.2">
      <c r="C28" s="1"/>
      <c r="E28" s="20">
        <f t="shared" si="8"/>
        <v>14</v>
      </c>
      <c r="F28" s="21">
        <f t="shared" si="9"/>
        <v>29103.089279699983</v>
      </c>
      <c r="G28" s="21">
        <f t="shared" si="0"/>
        <v>3492.3707135639979</v>
      </c>
      <c r="H28" s="21">
        <f t="shared" si="13"/>
        <v>4344.8070631461733</v>
      </c>
      <c r="I28" s="21">
        <f t="shared" si="1"/>
        <v>86.896141262923464</v>
      </c>
      <c r="J28" s="21">
        <f t="shared" si="2"/>
        <v>3405.4745723010747</v>
      </c>
      <c r="K28" s="21">
        <f t="shared" si="3"/>
        <v>851.36864307526866</v>
      </c>
      <c r="L28" s="21">
        <f t="shared" si="4"/>
        <v>2554.105929225806</v>
      </c>
      <c r="M28" s="21">
        <f t="shared" si="14"/>
        <v>1320.5010352443646</v>
      </c>
      <c r="N28" s="22">
        <f t="shared" si="11"/>
        <v>0.29345269354638037</v>
      </c>
      <c r="O28" s="21">
        <f t="shared" si="15"/>
        <v>1277.052964612903</v>
      </c>
      <c r="P28" s="21">
        <f t="shared" si="7"/>
        <v>374.75463226704676</v>
      </c>
      <c r="Q28" s="21">
        <f t="shared" si="12"/>
        <v>1612.7131971497474</v>
      </c>
    </row>
    <row r="29" spans="2:17" x14ac:dyDescent="0.2">
      <c r="C29" s="1"/>
      <c r="E29" s="20">
        <f t="shared" si="8"/>
        <v>15</v>
      </c>
      <c r="F29" s="21">
        <f t="shared" si="9"/>
        <v>30457.285015069181</v>
      </c>
      <c r="G29" s="21">
        <f t="shared" si="0"/>
        <v>3654.8742018083017</v>
      </c>
      <c r="H29" s="21">
        <f t="shared" si="13"/>
        <v>4388.2551337776349</v>
      </c>
      <c r="I29" s="21">
        <f t="shared" si="1"/>
        <v>87.765102675552697</v>
      </c>
      <c r="J29" s="21">
        <f t="shared" si="2"/>
        <v>3567.1090991327492</v>
      </c>
      <c r="K29" s="21">
        <f t="shared" si="3"/>
        <v>891.77727478318729</v>
      </c>
      <c r="L29" s="21">
        <f t="shared" si="4"/>
        <v>2675.3318243495619</v>
      </c>
      <c r="M29" s="21">
        <f t="shared" si="14"/>
        <v>1381.5484635125572</v>
      </c>
      <c r="N29" s="22">
        <f t="shared" si="11"/>
        <v>0.26704195112720613</v>
      </c>
      <c r="O29" s="21">
        <f t="shared" si="15"/>
        <v>1337.6659121747809</v>
      </c>
      <c r="P29" s="21">
        <f t="shared" si="7"/>
        <v>357.21291514350747</v>
      </c>
      <c r="Q29" s="21">
        <f t="shared" si="12"/>
        <v>1969.9261122932548</v>
      </c>
    </row>
    <row r="30" spans="2:17" x14ac:dyDescent="0.2">
      <c r="C30" s="1"/>
      <c r="E30" s="20">
        <f t="shared" si="8"/>
        <v>16</v>
      </c>
      <c r="F30" s="21">
        <f t="shared" si="9"/>
        <v>31872.825077768011</v>
      </c>
      <c r="G30" s="21">
        <f t="shared" si="0"/>
        <v>3824.739009332161</v>
      </c>
      <c r="H30" s="21">
        <f t="shared" si="13"/>
        <v>4432.1376851154109</v>
      </c>
      <c r="I30" s="21">
        <f t="shared" si="1"/>
        <v>88.642753702308227</v>
      </c>
      <c r="J30" s="21">
        <f t="shared" si="2"/>
        <v>3736.0962556298527</v>
      </c>
      <c r="K30" s="21">
        <f t="shared" si="3"/>
        <v>934.02406390746319</v>
      </c>
      <c r="L30" s="21">
        <f t="shared" si="4"/>
        <v>2802.0721917223896</v>
      </c>
      <c r="M30" s="21">
        <f t="shared" si="14"/>
        <v>1445.3574727123489</v>
      </c>
      <c r="N30" s="22">
        <f t="shared" si="11"/>
        <v>0.2430081755257576</v>
      </c>
      <c r="O30" s="21">
        <f t="shared" si="15"/>
        <v>1401.0360958611948</v>
      </c>
      <c r="P30" s="21">
        <f t="shared" si="7"/>
        <v>340.46322550095937</v>
      </c>
      <c r="Q30" s="21">
        <f t="shared" si="12"/>
        <v>2310.389337794214</v>
      </c>
    </row>
    <row r="31" spans="2:17" x14ac:dyDescent="0.2">
      <c r="C31" s="1"/>
      <c r="E31" s="20">
        <f t="shared" si="8"/>
        <v>17</v>
      </c>
      <c r="F31" s="21">
        <f t="shared" si="9"/>
        <v>33352.475153694846</v>
      </c>
      <c r="G31" s="21">
        <f t="shared" si="0"/>
        <v>4002.2970184433816</v>
      </c>
      <c r="H31" s="21">
        <f t="shared" si="13"/>
        <v>4476.4590619665651</v>
      </c>
      <c r="I31" s="21">
        <f t="shared" si="1"/>
        <v>89.529181239331308</v>
      </c>
      <c r="J31" s="21">
        <f t="shared" si="2"/>
        <v>3912.7678372040505</v>
      </c>
      <c r="K31" s="21">
        <f t="shared" si="3"/>
        <v>978.19195930101262</v>
      </c>
      <c r="L31" s="21">
        <f t="shared" si="4"/>
        <v>2934.575877903038</v>
      </c>
      <c r="M31" s="21">
        <f t="shared" si="14"/>
        <v>1512.0525295711846</v>
      </c>
      <c r="N31" s="22">
        <f t="shared" si="11"/>
        <v>0.22113743972843941</v>
      </c>
      <c r="O31" s="21">
        <f t="shared" si="15"/>
        <v>1467.287938951519</v>
      </c>
      <c r="P31" s="21">
        <f t="shared" si="7"/>
        <v>324.47229816415762</v>
      </c>
      <c r="Q31" s="21">
        <f t="shared" si="12"/>
        <v>2634.8616359583716</v>
      </c>
    </row>
    <row r="32" spans="2:17" x14ac:dyDescent="0.2">
      <c r="C32" s="1"/>
      <c r="E32" s="20">
        <f t="shared" si="8"/>
        <v>18</v>
      </c>
      <c r="F32" s="21">
        <f t="shared" si="9"/>
        <v>34899.125397875163</v>
      </c>
      <c r="G32" s="21">
        <f t="shared" si="0"/>
        <v>4187.8950477450198</v>
      </c>
      <c r="H32" s="21">
        <f t="shared" si="13"/>
        <v>4521.2236525862309</v>
      </c>
      <c r="I32" s="21">
        <f t="shared" si="1"/>
        <v>90.424473051724618</v>
      </c>
      <c r="J32" s="21">
        <f t="shared" si="2"/>
        <v>4097.470574693295</v>
      </c>
      <c r="K32" s="21">
        <f t="shared" si="3"/>
        <v>1024.3676436733238</v>
      </c>
      <c r="L32" s="21">
        <f t="shared" si="4"/>
        <v>3073.102931019971</v>
      </c>
      <c r="M32" s="21">
        <f t="shared" si="14"/>
        <v>1581.7637020358479</v>
      </c>
      <c r="N32" s="22">
        <f t="shared" si="11"/>
        <v>0.20123507015287986</v>
      </c>
      <c r="O32" s="21">
        <f t="shared" si="15"/>
        <v>1536.5514655099855</v>
      </c>
      <c r="P32" s="21">
        <f t="shared" si="7"/>
        <v>309.20804195541228</v>
      </c>
      <c r="Q32" s="21">
        <f t="shared" si="12"/>
        <v>2944.0696779137838</v>
      </c>
    </row>
    <row r="33" spans="3:17" x14ac:dyDescent="0.2">
      <c r="C33" s="1"/>
      <c r="E33" s="20">
        <f t="shared" si="8"/>
        <v>19</v>
      </c>
      <c r="F33" s="21">
        <f t="shared" si="9"/>
        <v>36515.796037408574</v>
      </c>
      <c r="G33" s="21">
        <f t="shared" si="0"/>
        <v>4381.8955244890285</v>
      </c>
      <c r="H33" s="21">
        <f t="shared" si="13"/>
        <v>4566.4358891120928</v>
      </c>
      <c r="I33" s="21">
        <f t="shared" si="1"/>
        <v>91.328717782241853</v>
      </c>
      <c r="J33" s="21">
        <f t="shared" si="2"/>
        <v>4290.5668067067863</v>
      </c>
      <c r="K33" s="21">
        <f t="shared" si="3"/>
        <v>1072.6417016766966</v>
      </c>
      <c r="L33" s="21">
        <f t="shared" si="4"/>
        <v>3217.92510503009</v>
      </c>
      <c r="M33" s="21">
        <f t="shared" si="14"/>
        <v>1654.6269114061658</v>
      </c>
      <c r="N33" s="22">
        <f t="shared" si="11"/>
        <v>0.18312391383912069</v>
      </c>
      <c r="O33" s="21">
        <f t="shared" si="15"/>
        <v>1608.962552515045</v>
      </c>
      <c r="P33" s="21">
        <f t="shared" si="7"/>
        <v>294.63951983713679</v>
      </c>
      <c r="Q33" s="21">
        <f t="shared" si="12"/>
        <v>3238.7091977509208</v>
      </c>
    </row>
    <row r="34" spans="3:17" x14ac:dyDescent="0.2">
      <c r="C34" s="1"/>
      <c r="E34" s="20">
        <f t="shared" si="8"/>
        <v>20</v>
      </c>
      <c r="F34" s="21">
        <f t="shared" si="9"/>
        <v>38205.643226469081</v>
      </c>
      <c r="G34" s="21">
        <f t="shared" si="0"/>
        <v>4584.6771871762894</v>
      </c>
      <c r="H34" s="21">
        <f t="shared" si="13"/>
        <v>4612.1002480032139</v>
      </c>
      <c r="I34" s="21">
        <f t="shared" si="1"/>
        <v>92.242004960064278</v>
      </c>
      <c r="J34" s="21">
        <f t="shared" si="2"/>
        <v>4492.4351822162253</v>
      </c>
      <c r="K34" s="21">
        <f t="shared" si="3"/>
        <v>1123.1087955540563</v>
      </c>
      <c r="L34" s="21">
        <f t="shared" si="4"/>
        <v>3369.3263866621692</v>
      </c>
      <c r="M34" s="21">
        <f t="shared" si="14"/>
        <v>1730.7841958111167</v>
      </c>
      <c r="N34" s="22">
        <f t="shared" si="11"/>
        <v>0.16664276159359984</v>
      </c>
      <c r="O34" s="21">
        <f t="shared" si="15"/>
        <v>1684.6631933310846</v>
      </c>
      <c r="P34" s="21">
        <f t="shared" si="7"/>
        <v>280.73692689178449</v>
      </c>
      <c r="Q34" s="21">
        <f t="shared" si="12"/>
        <v>3519.4461246427054</v>
      </c>
    </row>
    <row r="35" spans="3:17" x14ac:dyDescent="0.2">
      <c r="C35" s="1"/>
      <c r="E35" s="20">
        <f t="shared" si="8"/>
        <v>21</v>
      </c>
      <c r="F35" s="21">
        <f t="shared" si="9"/>
        <v>39971.96516470702</v>
      </c>
      <c r="G35" s="21">
        <f t="shared" si="0"/>
        <v>4796.6358197648424</v>
      </c>
      <c r="H35" s="21">
        <f t="shared" si="13"/>
        <v>4658.221250483246</v>
      </c>
      <c r="I35" s="21">
        <f t="shared" si="1"/>
        <v>93.164425009664924</v>
      </c>
      <c r="J35" s="21">
        <f t="shared" si="2"/>
        <v>4703.4713947551772</v>
      </c>
      <c r="K35" s="21">
        <f t="shared" si="3"/>
        <v>1175.8678486887943</v>
      </c>
      <c r="L35" s="21">
        <f t="shared" si="4"/>
        <v>3527.6035460663829</v>
      </c>
      <c r="M35" s="21">
        <f t="shared" si="14"/>
        <v>1810.383985538024</v>
      </c>
      <c r="N35" s="22">
        <f t="shared" si="11"/>
        <v>0.15164491305017586</v>
      </c>
      <c r="O35" s="21">
        <f t="shared" si="15"/>
        <v>1763.8017730331915</v>
      </c>
      <c r="P35" s="21">
        <f t="shared" si="7"/>
        <v>267.47156650936432</v>
      </c>
      <c r="Q35" s="21">
        <f t="shared" si="12"/>
        <v>3786.9176911520699</v>
      </c>
    </row>
    <row r="36" spans="3:17" x14ac:dyDescent="0.2">
      <c r="C36" s="1"/>
      <c r="E36" s="20">
        <f t="shared" si="8"/>
        <v>22</v>
      </c>
      <c r="F36" s="21">
        <f t="shared" si="9"/>
        <v>41818.208490911478</v>
      </c>
      <c r="G36" s="21">
        <f t="shared" si="0"/>
        <v>5018.1850189093775</v>
      </c>
      <c r="H36" s="21">
        <f t="shared" si="13"/>
        <v>4704.8034629880785</v>
      </c>
      <c r="I36" s="21">
        <f t="shared" si="1"/>
        <v>94.096069259761578</v>
      </c>
      <c r="J36" s="21">
        <f t="shared" si="2"/>
        <v>4924.0889496496156</v>
      </c>
      <c r="K36" s="21">
        <f t="shared" si="3"/>
        <v>1231.0222374124039</v>
      </c>
      <c r="L36" s="21">
        <f t="shared" si="4"/>
        <v>3693.0667122372115</v>
      </c>
      <c r="M36" s="21">
        <f t="shared" si="14"/>
        <v>1893.5813907484865</v>
      </c>
      <c r="N36" s="22">
        <f t="shared" si="11"/>
        <v>0.13799687087566004</v>
      </c>
      <c r="O36" s="21">
        <f t="shared" si="15"/>
        <v>1846.5333561186058</v>
      </c>
      <c r="P36" s="21">
        <f t="shared" si="7"/>
        <v>254.81582511189842</v>
      </c>
      <c r="Q36" s="21">
        <f t="shared" si="12"/>
        <v>4041.7335162639683</v>
      </c>
    </row>
    <row r="37" spans="3:17" x14ac:dyDescent="0.2">
      <c r="C37" s="1"/>
      <c r="E37" s="20">
        <f t="shared" si="8"/>
        <v>23</v>
      </c>
      <c r="F37" s="21">
        <f t="shared" si="9"/>
        <v>43747.97496432496</v>
      </c>
      <c r="G37" s="21">
        <f t="shared" si="0"/>
        <v>5249.7569957189953</v>
      </c>
      <c r="H37" s="21">
        <f t="shared" si="13"/>
        <v>4751.8514976179595</v>
      </c>
      <c r="I37" s="21">
        <f t="shared" si="1"/>
        <v>95.037029952359191</v>
      </c>
      <c r="J37" s="21">
        <f t="shared" si="2"/>
        <v>5154.7199657666361</v>
      </c>
      <c r="K37" s="21">
        <f t="shared" si="3"/>
        <v>1288.679991441659</v>
      </c>
      <c r="L37" s="21">
        <f t="shared" si="4"/>
        <v>3866.0399743249773</v>
      </c>
      <c r="M37" s="21">
        <f t="shared" si="14"/>
        <v>1980.5385021386683</v>
      </c>
      <c r="N37" s="22">
        <f t="shared" si="11"/>
        <v>0.12557715249685064</v>
      </c>
      <c r="O37" s="21">
        <f t="shared" si="15"/>
        <v>1933.0199871624886</v>
      </c>
      <c r="P37" s="21">
        <f t="shared" si="7"/>
        <v>242.74314570736411</v>
      </c>
      <c r="Q37" s="21">
        <f t="shared" si="12"/>
        <v>4284.4766619713328</v>
      </c>
    </row>
    <row r="38" spans="3:17" x14ac:dyDescent="0.2">
      <c r="C38" s="1"/>
      <c r="E38" s="20">
        <f t="shared" si="8"/>
        <v>24</v>
      </c>
      <c r="F38" s="21">
        <f t="shared" si="9"/>
        <v>45765.02844655946</v>
      </c>
      <c r="G38" s="21">
        <f t="shared" si="0"/>
        <v>5491.8034135871349</v>
      </c>
      <c r="H38" s="21">
        <f t="shared" si="13"/>
        <v>4799.3700125941386</v>
      </c>
      <c r="I38" s="21">
        <f t="shared" si="1"/>
        <v>95.987400251882775</v>
      </c>
      <c r="J38" s="21">
        <f t="shared" si="2"/>
        <v>5395.8160133352521</v>
      </c>
      <c r="K38" s="21">
        <f t="shared" si="3"/>
        <v>1348.954003333813</v>
      </c>
      <c r="L38" s="21">
        <f t="shared" si="4"/>
        <v>4046.8620100014391</v>
      </c>
      <c r="M38" s="21">
        <f t="shared" si="14"/>
        <v>2071.4247051266611</v>
      </c>
      <c r="N38" s="22">
        <f t="shared" si="11"/>
        <v>0.11427520877213408</v>
      </c>
      <c r="O38" s="21">
        <f t="shared" si="15"/>
        <v>2023.4310050007196</v>
      </c>
      <c r="P38" s="21">
        <f t="shared" si="7"/>
        <v>231.2280005324663</v>
      </c>
      <c r="Q38" s="21">
        <f t="shared" si="12"/>
        <v>4515.7046625037992</v>
      </c>
    </row>
    <row r="39" spans="3:17" x14ac:dyDescent="0.2">
      <c r="C39" s="1"/>
      <c r="E39" s="20">
        <f t="shared" si="8"/>
        <v>25</v>
      </c>
      <c r="F39" s="21">
        <f t="shared" si="9"/>
        <v>47873.302197645295</v>
      </c>
      <c r="G39" s="21">
        <f t="shared" si="0"/>
        <v>5744.7962637174351</v>
      </c>
      <c r="H39" s="21">
        <f t="shared" si="13"/>
        <v>4847.36371272008</v>
      </c>
      <c r="I39" s="21">
        <f t="shared" si="1"/>
        <v>96.947274254401606</v>
      </c>
      <c r="J39" s="21">
        <f t="shared" si="2"/>
        <v>5647.8489894630338</v>
      </c>
      <c r="K39" s="21">
        <f t="shared" si="3"/>
        <v>1411.9622473657585</v>
      </c>
      <c r="L39" s="21">
        <f t="shared" si="4"/>
        <v>4235.8867420972756</v>
      </c>
      <c r="M39" s="21">
        <f t="shared" si="14"/>
        <v>2166.4170081758384</v>
      </c>
      <c r="N39" s="22">
        <f t="shared" si="11"/>
        <v>0.10399043998264201</v>
      </c>
      <c r="O39" s="21">
        <f t="shared" si="15"/>
        <v>2117.9433710486378</v>
      </c>
      <c r="P39" s="21">
        <f t="shared" si="7"/>
        <v>220.24586301366787</v>
      </c>
      <c r="Q39" s="21">
        <f t="shared" si="12"/>
        <v>4735.9505255174672</v>
      </c>
    </row>
    <row r="40" spans="3:17" x14ac:dyDescent="0.2">
      <c r="C40" s="1"/>
      <c r="E40" s="20">
        <f t="shared" si="8"/>
        <v>26</v>
      </c>
      <c r="F40" s="21">
        <f t="shared" si="9"/>
        <v>50076.906500352707</v>
      </c>
      <c r="G40" s="21">
        <f t="shared" si="0"/>
        <v>6009.2287800423246</v>
      </c>
      <c r="H40" s="21">
        <f t="shared" si="13"/>
        <v>4895.8373498472811</v>
      </c>
      <c r="I40" s="21">
        <f t="shared" si="1"/>
        <v>97.916746996945619</v>
      </c>
      <c r="J40" s="21">
        <f t="shared" si="2"/>
        <v>5911.3120330453794</v>
      </c>
      <c r="K40" s="21">
        <f t="shared" si="3"/>
        <v>1477.8280082613448</v>
      </c>
      <c r="L40" s="21">
        <f t="shared" si="4"/>
        <v>4433.4840247840348</v>
      </c>
      <c r="M40" s="21">
        <f t="shared" si="14"/>
        <v>2265.70038589049</v>
      </c>
      <c r="N40" s="22">
        <f t="shared" si="11"/>
        <v>9.4631300384204226E-2</v>
      </c>
      <c r="O40" s="21">
        <f t="shared" si="15"/>
        <v>2216.7420123920174</v>
      </c>
      <c r="P40" s="21">
        <f t="shared" si="7"/>
        <v>209.77317924895436</v>
      </c>
      <c r="Q40" s="21">
        <f t="shared" si="12"/>
        <v>4945.7237047664212</v>
      </c>
    </row>
    <row r="41" spans="3:17" x14ac:dyDescent="0.2">
      <c r="C41" s="1"/>
      <c r="E41" s="20">
        <f t="shared" si="8"/>
        <v>27</v>
      </c>
      <c r="F41" s="21">
        <f t="shared" si="9"/>
        <v>52380.136627562199</v>
      </c>
      <c r="G41" s="21">
        <f t="shared" si="0"/>
        <v>6285.6163953074638</v>
      </c>
      <c r="H41" s="21">
        <f t="shared" si="13"/>
        <v>4944.7957233457537</v>
      </c>
      <c r="I41" s="21">
        <f t="shared" si="1"/>
        <v>98.895914466915073</v>
      </c>
      <c r="J41" s="21">
        <f t="shared" si="2"/>
        <v>6186.7204808405486</v>
      </c>
      <c r="K41" s="21">
        <f t="shared" si="3"/>
        <v>1546.6801202101371</v>
      </c>
      <c r="L41" s="21">
        <f t="shared" si="4"/>
        <v>4640.0403606304117</v>
      </c>
      <c r="M41" s="21">
        <f t="shared" si="14"/>
        <v>2369.4681375486634</v>
      </c>
      <c r="N41" s="22">
        <f t="shared" si="11"/>
        <v>8.6114483349625848E-2</v>
      </c>
      <c r="O41" s="21">
        <f t="shared" si="15"/>
        <v>2320.0201803152058</v>
      </c>
      <c r="P41" s="21">
        <f t="shared" si="7"/>
        <v>199.78733918854974</v>
      </c>
      <c r="Q41" s="21">
        <f t="shared" si="12"/>
        <v>5145.5110439549708</v>
      </c>
    </row>
    <row r="42" spans="3:17" x14ac:dyDescent="0.2">
      <c r="C42" s="1"/>
      <c r="E42" s="20">
        <f t="shared" si="8"/>
        <v>28</v>
      </c>
      <c r="F42" s="21">
        <f t="shared" si="9"/>
        <v>54787.481168124184</v>
      </c>
      <c r="G42" s="21">
        <f t="shared" si="0"/>
        <v>6574.497740174902</v>
      </c>
      <c r="H42" s="21">
        <f t="shared" si="13"/>
        <v>4994.2436805792113</v>
      </c>
      <c r="I42" s="21">
        <f t="shared" si="1"/>
        <v>99.884873611584226</v>
      </c>
      <c r="J42" s="21">
        <f t="shared" si="2"/>
        <v>6474.6128665633178</v>
      </c>
      <c r="K42" s="21">
        <f t="shared" si="3"/>
        <v>1618.6532166408294</v>
      </c>
      <c r="L42" s="21">
        <f t="shared" si="4"/>
        <v>4855.9596499224881</v>
      </c>
      <c r="M42" s="21">
        <f t="shared" si="14"/>
        <v>2477.9222617670362</v>
      </c>
      <c r="N42" s="22">
        <f t="shared" si="11"/>
        <v>7.8364179848159521E-2</v>
      </c>
      <c r="O42" s="21">
        <f t="shared" si="15"/>
        <v>2427.979824961244</v>
      </c>
      <c r="P42" s="21">
        <f t="shared" si="7"/>
        <v>190.2666476709658</v>
      </c>
      <c r="Q42" s="21">
        <f t="shared" si="12"/>
        <v>5335.7776916259363</v>
      </c>
    </row>
    <row r="43" spans="3:17" x14ac:dyDescent="0.2">
      <c r="C43" s="1"/>
      <c r="E43" s="20">
        <f t="shared" si="8"/>
        <v>29</v>
      </c>
      <c r="F43" s="21">
        <f t="shared" si="9"/>
        <v>57303.630727343108</v>
      </c>
      <c r="G43" s="21">
        <f t="shared" si="0"/>
        <v>6876.4356872811732</v>
      </c>
      <c r="H43" s="21">
        <f t="shared" si="13"/>
        <v>5044.1861173850029</v>
      </c>
      <c r="I43" s="21">
        <f t="shared" si="1"/>
        <v>100.88372234770006</v>
      </c>
      <c r="J43" s="21">
        <f t="shared" si="2"/>
        <v>6775.5519649334728</v>
      </c>
      <c r="K43" s="21">
        <f t="shared" si="3"/>
        <v>1693.8879912333682</v>
      </c>
      <c r="L43" s="21">
        <f t="shared" si="4"/>
        <v>5081.6639737001042</v>
      </c>
      <c r="M43" s="21">
        <f t="shared" si="14"/>
        <v>2591.2738480239022</v>
      </c>
      <c r="N43" s="22">
        <f t="shared" si="11"/>
        <v>7.131140366182516E-2</v>
      </c>
      <c r="O43" s="21">
        <f t="shared" si="15"/>
        <v>2540.8319868500521</v>
      </c>
      <c r="P43" s="21">
        <f t="shared" si="7"/>
        <v>181.19029545114131</v>
      </c>
      <c r="Q43" s="21">
        <f t="shared" si="12"/>
        <v>5516.9679870770779</v>
      </c>
    </row>
    <row r="44" spans="3:17" x14ac:dyDescent="0.2">
      <c r="C44" s="1"/>
      <c r="E44" s="20">
        <f t="shared" si="8"/>
        <v>30</v>
      </c>
      <c r="F44" s="21">
        <f t="shared" si="9"/>
        <v>59933.487018947082</v>
      </c>
      <c r="G44" s="21">
        <f t="shared" si="0"/>
        <v>7192.0184422736493</v>
      </c>
      <c r="H44" s="21">
        <f t="shared" si="13"/>
        <v>5094.6279785588531</v>
      </c>
      <c r="I44" s="21">
        <f t="shared" si="1"/>
        <v>101.89255957117706</v>
      </c>
      <c r="J44" s="21">
        <f t="shared" si="2"/>
        <v>7090.1258827024722</v>
      </c>
      <c r="K44" s="21">
        <f t="shared" si="3"/>
        <v>1772.531470675618</v>
      </c>
      <c r="L44" s="21">
        <f t="shared" si="4"/>
        <v>5317.5944120268541</v>
      </c>
      <c r="M44" s="21">
        <f t="shared" si="14"/>
        <v>2709.7434857990156</v>
      </c>
      <c r="N44" s="22">
        <f t="shared" si="11"/>
        <v>6.4893377332260901E-2</v>
      </c>
      <c r="O44" s="21">
        <f t="shared" si="15"/>
        <v>2658.7972060134271</v>
      </c>
      <c r="P44" s="21">
        <f t="shared" si="7"/>
        <v>172.53833033979035</v>
      </c>
      <c r="Q44" s="21">
        <f t="shared" si="12"/>
        <v>5689.5063174168681</v>
      </c>
    </row>
    <row r="45" spans="3:17" x14ac:dyDescent="0.2">
      <c r="C45" s="1"/>
      <c r="E45" s="20">
        <f t="shared" si="8"/>
        <v>31</v>
      </c>
      <c r="F45" s="21">
        <f t="shared" si="9"/>
        <v>62682.172366162551</v>
      </c>
      <c r="G45" s="21">
        <f t="shared" si="0"/>
        <v>7521.8606839395061</v>
      </c>
      <c r="H45" s="21">
        <f t="shared" si="13"/>
        <v>5145.5742583444417</v>
      </c>
      <c r="I45" s="21">
        <f t="shared" si="1"/>
        <v>102.91148516688884</v>
      </c>
      <c r="J45" s="21">
        <f t="shared" si="2"/>
        <v>7418.9491987726169</v>
      </c>
      <c r="K45" s="21">
        <f t="shared" si="3"/>
        <v>1854.7372996931542</v>
      </c>
      <c r="L45" s="21">
        <f t="shared" si="4"/>
        <v>5564.2118990794625</v>
      </c>
      <c r="M45" s="21">
        <f t="shared" si="14"/>
        <v>2833.5616921231758</v>
      </c>
      <c r="N45" s="22">
        <f t="shared" si="11"/>
        <v>5.9052973372357417E-2</v>
      </c>
      <c r="O45" s="21">
        <f t="shared" si="15"/>
        <v>2782.1059495397312</v>
      </c>
      <c r="P45" s="21">
        <f t="shared" si="7"/>
        <v>164.2916285572469</v>
      </c>
      <c r="Q45" s="21">
        <f t="shared" si="12"/>
        <v>5853.7979459741146</v>
      </c>
    </row>
    <row r="46" spans="3:17" x14ac:dyDescent="0.2">
      <c r="C46" s="1"/>
      <c r="E46" s="20">
        <f t="shared" si="8"/>
        <v>32</v>
      </c>
      <c r="F46" s="21">
        <f t="shared" si="9"/>
        <v>65555.039630306172</v>
      </c>
      <c r="G46" s="21">
        <f t="shared" si="0"/>
        <v>7866.6047556367403</v>
      </c>
      <c r="H46" s="21">
        <f t="shared" si="13"/>
        <v>5197.0300009278862</v>
      </c>
      <c r="I46" s="21">
        <f t="shared" si="1"/>
        <v>103.94060001855773</v>
      </c>
      <c r="J46" s="21">
        <f t="shared" si="2"/>
        <v>7762.6641556181821</v>
      </c>
      <c r="K46" s="21">
        <f t="shared" si="3"/>
        <v>1940.6660389045455</v>
      </c>
      <c r="L46" s="21">
        <f t="shared" si="4"/>
        <v>5821.9981167136366</v>
      </c>
      <c r="M46" s="21">
        <f t="shared" si="14"/>
        <v>2962.9693583660974</v>
      </c>
      <c r="N46" s="22">
        <f t="shared" si="11"/>
        <v>5.3738205768845249E-2</v>
      </c>
      <c r="O46" s="21">
        <f t="shared" si="15"/>
        <v>2910.9990583568183</v>
      </c>
      <c r="P46" s="21">
        <f t="shared" si="7"/>
        <v>156.43186639089345</v>
      </c>
      <c r="Q46" s="21">
        <f t="shared" si="12"/>
        <v>6010.229812365008</v>
      </c>
    </row>
    <row r="47" spans="3:17" x14ac:dyDescent="0.2">
      <c r="C47" s="1"/>
      <c r="E47" s="20">
        <f t="shared" si="8"/>
        <v>33</v>
      </c>
      <c r="F47" s="21">
        <f t="shared" si="9"/>
        <v>68557.682586134586</v>
      </c>
      <c r="G47" s="21">
        <f t="shared" si="0"/>
        <v>8226.9219103361502</v>
      </c>
      <c r="H47" s="21">
        <f t="shared" si="13"/>
        <v>5249.0003009371649</v>
      </c>
      <c r="I47" s="21">
        <f t="shared" si="1"/>
        <v>104.9800060187433</v>
      </c>
      <c r="J47" s="21">
        <f t="shared" si="2"/>
        <v>8121.9419043174066</v>
      </c>
      <c r="K47" s="21">
        <f t="shared" si="3"/>
        <v>2030.4854760793517</v>
      </c>
      <c r="L47" s="21">
        <f t="shared" si="4"/>
        <v>6091.4564282380552</v>
      </c>
      <c r="M47" s="21">
        <f t="shared" si="14"/>
        <v>3098.2182171283994</v>
      </c>
      <c r="N47" s="22">
        <f t="shared" si="11"/>
        <v>4.8901767249649175E-2</v>
      </c>
      <c r="O47" s="21">
        <f t="shared" si="15"/>
        <v>3045.7282141190276</v>
      </c>
      <c r="P47" s="21">
        <f t="shared" si="7"/>
        <v>148.94149223253834</v>
      </c>
      <c r="Q47" s="21">
        <f t="shared" si="12"/>
        <v>6159.1713045975466</v>
      </c>
    </row>
    <row r="48" spans="3:17" x14ac:dyDescent="0.2">
      <c r="C48" s="1"/>
      <c r="E48" s="20">
        <f t="shared" si="8"/>
        <v>34</v>
      </c>
      <c r="F48" s="21">
        <f t="shared" si="9"/>
        <v>71695.94676405823</v>
      </c>
      <c r="G48" s="21">
        <f t="shared" si="0"/>
        <v>8603.5136116869871</v>
      </c>
      <c r="H48" s="21">
        <f t="shared" si="13"/>
        <v>5301.4903039465362</v>
      </c>
      <c r="I48" s="21">
        <f t="shared" si="1"/>
        <v>106.02980607893073</v>
      </c>
      <c r="J48" s="21">
        <f t="shared" si="2"/>
        <v>8497.4838056080571</v>
      </c>
      <c r="K48" s="21">
        <f t="shared" si="3"/>
        <v>2124.3709514020143</v>
      </c>
      <c r="L48" s="21">
        <f t="shared" si="4"/>
        <v>6373.1128542060433</v>
      </c>
      <c r="M48" s="21">
        <f t="shared" si="14"/>
        <v>3239.5713301424871</v>
      </c>
      <c r="N48" s="22">
        <f t="shared" si="11"/>
        <v>4.4500608197180748E-2</v>
      </c>
      <c r="O48" s="21">
        <f t="shared" si="15"/>
        <v>3186.5564271030216</v>
      </c>
      <c r="P48" s="21">
        <f t="shared" si="7"/>
        <v>141.80369906071971</v>
      </c>
      <c r="Q48" s="21">
        <f t="shared" si="12"/>
        <v>6300.9750036582664</v>
      </c>
    </row>
    <row r="49" spans="3:17" x14ac:dyDescent="0.2">
      <c r="C49" s="1"/>
      <c r="E49" s="20">
        <f t="shared" si="8"/>
        <v>35</v>
      </c>
      <c r="F49" s="21">
        <f t="shared" si="9"/>
        <v>74975.940780230099</v>
      </c>
      <c r="G49" s="21">
        <f t="shared" si="0"/>
        <v>8997.1128936276109</v>
      </c>
      <c r="H49" s="21">
        <f t="shared" si="13"/>
        <v>5354.5052069860012</v>
      </c>
      <c r="I49" s="21">
        <f t="shared" si="1"/>
        <v>107.09010413972003</v>
      </c>
      <c r="J49" s="21">
        <f t="shared" si="2"/>
        <v>8890.0227894878917</v>
      </c>
      <c r="K49" s="21">
        <f t="shared" si="3"/>
        <v>2222.5056973719729</v>
      </c>
      <c r="L49" s="21">
        <f t="shared" si="4"/>
        <v>6667.5170921159188</v>
      </c>
      <c r="M49" s="21">
        <f t="shared" si="14"/>
        <v>3387.3035981278194</v>
      </c>
      <c r="N49" s="22">
        <f t="shared" si="11"/>
        <v>4.049555345943448E-2</v>
      </c>
      <c r="O49" s="21">
        <f t="shared" si="15"/>
        <v>3333.7585460579594</v>
      </c>
      <c r="P49" s="21">
        <f t="shared" si="7"/>
        <v>135.00239742273666</v>
      </c>
      <c r="Q49" s="21">
        <f t="shared" si="12"/>
        <v>6435.9774010810033</v>
      </c>
    </row>
    <row r="50" spans="3:17" x14ac:dyDescent="0.2">
      <c r="C50" s="1"/>
      <c r="E50" s="20">
        <f t="shared" si="8"/>
        <v>36</v>
      </c>
      <c r="F50" s="21">
        <f t="shared" si="9"/>
        <v>78404.04817646576</v>
      </c>
      <c r="G50" s="21">
        <f t="shared" si="0"/>
        <v>9408.4857811758902</v>
      </c>
      <c r="H50" s="21">
        <f t="shared" si="13"/>
        <v>5408.0502590558608</v>
      </c>
      <c r="I50" s="21">
        <f t="shared" si="1"/>
        <v>108.16100518111722</v>
      </c>
      <c r="J50" s="21">
        <f t="shared" si="2"/>
        <v>9300.3247759947735</v>
      </c>
      <c r="K50" s="21">
        <f t="shared" si="3"/>
        <v>2325.0811939986934</v>
      </c>
      <c r="L50" s="21">
        <f t="shared" si="4"/>
        <v>6975.2435819960801</v>
      </c>
      <c r="M50" s="21">
        <f t="shared" si="14"/>
        <v>3541.7022935885989</v>
      </c>
      <c r="N50" s="22">
        <f t="shared" si="11"/>
        <v>3.6850953648085376E-2</v>
      </c>
      <c r="O50" s="21">
        <f t="shared" si="15"/>
        <v>3487.6217909980401</v>
      </c>
      <c r="P50" s="21">
        <f t="shared" si="7"/>
        <v>128.52218896212128</v>
      </c>
      <c r="Q50" s="21">
        <f t="shared" si="12"/>
        <v>6564.499590043125</v>
      </c>
    </row>
    <row r="51" spans="3:17" x14ac:dyDescent="0.2">
      <c r="C51" s="1"/>
      <c r="E51" s="20">
        <f t="shared" si="8"/>
        <v>37</v>
      </c>
      <c r="F51" s="21">
        <f t="shared" si="9"/>
        <v>81986.939792938603</v>
      </c>
      <c r="G51" s="21">
        <f t="shared" si="0"/>
        <v>9838.4327751526325</v>
      </c>
      <c r="H51" s="21">
        <f t="shared" si="13"/>
        <v>5462.1307616464192</v>
      </c>
      <c r="I51" s="21">
        <f t="shared" si="1"/>
        <v>109.24261523292839</v>
      </c>
      <c r="J51" s="21">
        <f t="shared" si="2"/>
        <v>9729.1901599197045</v>
      </c>
      <c r="K51" s="21">
        <f t="shared" si="3"/>
        <v>2432.2975399799261</v>
      </c>
      <c r="L51" s="21">
        <f t="shared" si="4"/>
        <v>7296.8926199397783</v>
      </c>
      <c r="M51" s="21">
        <f t="shared" si="14"/>
        <v>3703.0676175863532</v>
      </c>
      <c r="N51" s="22">
        <f t="shared" si="11"/>
        <v>3.3534367819757695E-2</v>
      </c>
      <c r="O51" s="21">
        <f t="shared" si="15"/>
        <v>3648.4463099698892</v>
      </c>
      <c r="P51" s="21">
        <f t="shared" si="7"/>
        <v>122.34834052916796</v>
      </c>
      <c r="Q51" s="21">
        <f t="shared" si="12"/>
        <v>6686.8479305722931</v>
      </c>
    </row>
    <row r="52" spans="3:17" x14ac:dyDescent="0.2">
      <c r="C52" s="1"/>
      <c r="E52" s="20">
        <f t="shared" si="8"/>
        <v>38</v>
      </c>
      <c r="F52" s="21">
        <f t="shared" si="9"/>
        <v>85731.586697626975</v>
      </c>
      <c r="G52" s="21">
        <f t="shared" si="0"/>
        <v>10287.790403715237</v>
      </c>
      <c r="H52" s="21">
        <f t="shared" si="13"/>
        <v>5516.7520692628832</v>
      </c>
      <c r="I52" s="21">
        <f t="shared" si="1"/>
        <v>110.33504138525767</v>
      </c>
      <c r="J52" s="21">
        <f t="shared" si="2"/>
        <v>10177.45536232998</v>
      </c>
      <c r="K52" s="21">
        <f t="shared" si="3"/>
        <v>2544.363840582495</v>
      </c>
      <c r="L52" s="21">
        <f t="shared" si="4"/>
        <v>7633.0915217474849</v>
      </c>
      <c r="M52" s="21">
        <f t="shared" si="14"/>
        <v>3871.7132815663713</v>
      </c>
      <c r="N52" s="22">
        <f t="shared" si="11"/>
        <v>3.0516274715979501E-2</v>
      </c>
      <c r="O52" s="21">
        <f t="shared" si="15"/>
        <v>3816.5457608737424</v>
      </c>
      <c r="P52" s="21">
        <f t="shared" si="7"/>
        <v>116.46675890493013</v>
      </c>
      <c r="Q52" s="21">
        <f t="shared" si="12"/>
        <v>6803.3146894772235</v>
      </c>
    </row>
    <row r="53" spans="3:17" x14ac:dyDescent="0.2">
      <c r="C53" s="1"/>
      <c r="E53" s="20">
        <f t="shared" si="8"/>
        <v>39</v>
      </c>
      <c r="F53" s="21">
        <f t="shared" si="9"/>
        <v>89645.273697568438</v>
      </c>
      <c r="G53" s="21">
        <f t="shared" si="0"/>
        <v>10757.432843708213</v>
      </c>
      <c r="H53" s="21">
        <f t="shared" si="13"/>
        <v>5571.9195899555116</v>
      </c>
      <c r="I53" s="21">
        <f t="shared" si="1"/>
        <v>111.43839179911024</v>
      </c>
      <c r="J53" s="21">
        <f t="shared" si="2"/>
        <v>10645.994451909102</v>
      </c>
      <c r="K53" s="21">
        <f t="shared" si="3"/>
        <v>2661.4986129772756</v>
      </c>
      <c r="L53" s="21">
        <f t="shared" si="4"/>
        <v>7984.4958389318272</v>
      </c>
      <c r="M53" s="21">
        <f t="shared" si="14"/>
        <v>4047.9671153654685</v>
      </c>
      <c r="N53" s="22">
        <f t="shared" si="11"/>
        <v>2.7769809991541345E-2</v>
      </c>
      <c r="O53" s="21">
        <f t="shared" si="15"/>
        <v>3992.2479194659136</v>
      </c>
      <c r="P53" s="21">
        <f t="shared" si="7"/>
        <v>110.86396616269468</v>
      </c>
      <c r="Q53" s="21">
        <f t="shared" si="12"/>
        <v>6914.1786556399184</v>
      </c>
    </row>
    <row r="54" spans="3:17" x14ac:dyDescent="0.2">
      <c r="C54" s="1"/>
      <c r="E54" s="20">
        <f t="shared" si="8"/>
        <v>40</v>
      </c>
      <c r="F54" s="21">
        <f t="shared" si="9"/>
        <v>93735.613458103864</v>
      </c>
      <c r="G54" s="21">
        <f t="shared" si="0"/>
        <v>11248.273614972462</v>
      </c>
      <c r="H54" s="21">
        <f t="shared" si="13"/>
        <v>5627.638785855067</v>
      </c>
      <c r="I54" s="21">
        <f t="shared" si="1"/>
        <v>112.55277571710134</v>
      </c>
      <c r="J54" s="21">
        <f t="shared" si="2"/>
        <v>11135.72083925536</v>
      </c>
      <c r="K54" s="21">
        <f t="shared" si="3"/>
        <v>2783.9302098138401</v>
      </c>
      <c r="L54" s="21">
        <f t="shared" si="4"/>
        <v>8351.7906294415207</v>
      </c>
      <c r="M54" s="21">
        <f t="shared" si="14"/>
        <v>4232.1717025793114</v>
      </c>
      <c r="N54" s="22">
        <f t="shared" si="11"/>
        <v>2.5270527092302625E-2</v>
      </c>
      <c r="O54" s="21">
        <f t="shared" si="15"/>
        <v>4175.8953147207603</v>
      </c>
      <c r="P54" s="21">
        <f t="shared" si="7"/>
        <v>105.52707568527057</v>
      </c>
      <c r="Q54" s="21">
        <f t="shared" si="12"/>
        <v>7019.7057313251889</v>
      </c>
    </row>
    <row r="55" spans="3:17" x14ac:dyDescent="0.2">
      <c r="C55" s="1"/>
      <c r="E55" s="20">
        <f t="shared" si="8"/>
        <v>41</v>
      </c>
      <c r="F55" s="21">
        <f t="shared" si="9"/>
        <v>98010.561257472305</v>
      </c>
      <c r="G55" s="21">
        <f t="shared" si="0"/>
        <v>11761.267350896676</v>
      </c>
      <c r="H55" s="21">
        <f t="shared" si="13"/>
        <v>5683.9151737136181</v>
      </c>
      <c r="I55" s="21">
        <f t="shared" si="1"/>
        <v>113.67830347427237</v>
      </c>
      <c r="J55" s="21">
        <f t="shared" si="2"/>
        <v>11647.589047422403</v>
      </c>
      <c r="K55" s="21">
        <f t="shared" si="3"/>
        <v>2911.8972618556008</v>
      </c>
      <c r="L55" s="21">
        <f t="shared" si="4"/>
        <v>8735.6917855668034</v>
      </c>
      <c r="M55" s="21">
        <f t="shared" si="14"/>
        <v>4424.6850445205382</v>
      </c>
      <c r="N55" s="22">
        <f t="shared" si="11"/>
        <v>2.2996179653995388E-2</v>
      </c>
      <c r="O55" s="21">
        <f t="shared" si="15"/>
        <v>4367.8458927834017</v>
      </c>
      <c r="P55" s="21">
        <f t="shared" si="7"/>
        <v>100.44376885141298</v>
      </c>
      <c r="Q55" s="21">
        <f t="shared" si="12"/>
        <v>7120.1495001766016</v>
      </c>
    </row>
    <row r="56" spans="3:17" x14ac:dyDescent="0.2">
      <c r="C56" s="1"/>
      <c r="E56" s="20">
        <f t="shared" si="8"/>
        <v>42</v>
      </c>
      <c r="F56" s="21">
        <f t="shared" si="9"/>
        <v>102478.43040534858</v>
      </c>
      <c r="G56" s="21">
        <f t="shared" si="0"/>
        <v>12297.41164864183</v>
      </c>
      <c r="H56" s="21">
        <f t="shared" si="13"/>
        <v>5740.7543254507545</v>
      </c>
      <c r="I56" s="21">
        <f t="shared" si="1"/>
        <v>114.81508650901509</v>
      </c>
      <c r="J56" s="21">
        <f t="shared" si="2"/>
        <v>12182.596562132814</v>
      </c>
      <c r="K56" s="21">
        <f t="shared" si="3"/>
        <v>3045.6491405332035</v>
      </c>
      <c r="L56" s="21">
        <f t="shared" si="4"/>
        <v>9136.9474215996106</v>
      </c>
      <c r="M56" s="21">
        <f t="shared" si="14"/>
        <v>4625.8812540543131</v>
      </c>
      <c r="N56" s="22">
        <f t="shared" si="11"/>
        <v>2.0926523485135802E-2</v>
      </c>
      <c r="O56" s="21">
        <f t="shared" si="15"/>
        <v>4568.4737107998053</v>
      </c>
      <c r="P56" s="21">
        <f t="shared" si="7"/>
        <v>95.602272400277627</v>
      </c>
      <c r="Q56" s="21">
        <f t="shared" si="12"/>
        <v>7215.7517725768794</v>
      </c>
    </row>
    <row r="57" spans="3:17" x14ac:dyDescent="0.2">
      <c r="C57" s="1"/>
      <c r="E57" s="20">
        <f t="shared" si="8"/>
        <v>43</v>
      </c>
      <c r="F57" s="21">
        <f t="shared" si="9"/>
        <v>107147.90835520218</v>
      </c>
      <c r="G57" s="21">
        <f t="shared" si="0"/>
        <v>12857.749002624261</v>
      </c>
      <c r="H57" s="21">
        <f t="shared" si="13"/>
        <v>5798.1618687052623</v>
      </c>
      <c r="I57" s="21">
        <f t="shared" si="1"/>
        <v>115.96323737410525</v>
      </c>
      <c r="J57" s="21">
        <f t="shared" si="2"/>
        <v>12741.785765250155</v>
      </c>
      <c r="K57" s="21">
        <f t="shared" si="3"/>
        <v>3185.4464413125388</v>
      </c>
      <c r="L57" s="21">
        <f t="shared" si="4"/>
        <v>9556.3393239376164</v>
      </c>
      <c r="M57" s="21">
        <f t="shared" si="14"/>
        <v>4836.1512806558612</v>
      </c>
      <c r="N57" s="22">
        <f t="shared" si="11"/>
        <v>1.904313637147358E-2</v>
      </c>
      <c r="O57" s="21">
        <f t="shared" si="15"/>
        <v>4778.1696619688082</v>
      </c>
      <c r="P57" s="21">
        <f t="shared" si="7"/>
        <v>90.99133647890983</v>
      </c>
      <c r="Q57" s="21">
        <f t="shared" si="12"/>
        <v>7306.7431090557893</v>
      </c>
    </row>
    <row r="58" spans="3:17" x14ac:dyDescent="0.2">
      <c r="C58" s="1"/>
      <c r="E58" s="20">
        <f t="shared" si="8"/>
        <v>44</v>
      </c>
      <c r="F58" s="21">
        <f t="shared" si="9"/>
        <v>112028.07354170043</v>
      </c>
      <c r="G58" s="21">
        <f t="shared" si="0"/>
        <v>13443.368825004052</v>
      </c>
      <c r="H58" s="21">
        <f t="shared" si="13"/>
        <v>5856.1434873923154</v>
      </c>
      <c r="I58" s="21">
        <f t="shared" si="1"/>
        <v>117.12286974784631</v>
      </c>
      <c r="J58" s="21">
        <f t="shared" si="2"/>
        <v>13326.245955256207</v>
      </c>
      <c r="K58" s="21">
        <f t="shared" si="3"/>
        <v>3331.5614888140517</v>
      </c>
      <c r="L58" s="21">
        <f t="shared" si="4"/>
        <v>9994.6844664421551</v>
      </c>
      <c r="M58" s="21">
        <f t="shared" si="14"/>
        <v>5055.9036680950003</v>
      </c>
      <c r="N58" s="22">
        <f t="shared" si="11"/>
        <v>1.7329254098040956E-2</v>
      </c>
      <c r="O58" s="21">
        <f t="shared" si="15"/>
        <v>4997.3422332210775</v>
      </c>
      <c r="P58" s="21">
        <f t="shared" si="7"/>
        <v>86.600213374359498</v>
      </c>
      <c r="Q58" s="21">
        <f t="shared" si="12"/>
        <v>7393.3433224301489</v>
      </c>
    </row>
    <row r="59" spans="3:17" x14ac:dyDescent="0.2">
      <c r="C59" s="1"/>
      <c r="E59" s="20">
        <f t="shared" si="8"/>
        <v>45</v>
      </c>
      <c r="F59" s="21">
        <f t="shared" si="9"/>
        <v>117128.41297578416</v>
      </c>
      <c r="G59" s="21">
        <f t="shared" si="0"/>
        <v>14055.409557094099</v>
      </c>
      <c r="H59" s="21">
        <f t="shared" si="13"/>
        <v>5914.7049222662381</v>
      </c>
      <c r="I59" s="21">
        <f t="shared" si="1"/>
        <v>118.29409844532476</v>
      </c>
      <c r="J59" s="21">
        <f t="shared" si="2"/>
        <v>13937.115458648774</v>
      </c>
      <c r="K59" s="21">
        <f t="shared" si="3"/>
        <v>3484.2788646621934</v>
      </c>
      <c r="L59" s="21">
        <f t="shared" si="4"/>
        <v>10452.83659398658</v>
      </c>
      <c r="M59" s="21">
        <f t="shared" si="14"/>
        <v>5285.5653462159526</v>
      </c>
      <c r="N59" s="22">
        <f t="shared" si="11"/>
        <v>1.5769621229217271E-2</v>
      </c>
      <c r="O59" s="21">
        <f t="shared" si="15"/>
        <v>5226.4182969932899</v>
      </c>
      <c r="P59" s="21">
        <f t="shared" si="7"/>
        <v>82.41863692903496</v>
      </c>
      <c r="Q59" s="21">
        <f t="shared" si="12"/>
        <v>7475.7619593591835</v>
      </c>
    </row>
    <row r="60" spans="3:17" x14ac:dyDescent="0.2">
      <c r="C60" s="1"/>
      <c r="E60" s="20">
        <f t="shared" si="8"/>
        <v>46</v>
      </c>
      <c r="F60" s="21">
        <f t="shared" si="9"/>
        <v>122458.84063151169</v>
      </c>
      <c r="G60" s="21">
        <f t="shared" si="0"/>
        <v>14695.060875781403</v>
      </c>
      <c r="H60" s="21">
        <f t="shared" si="13"/>
        <v>5973.8519714889007</v>
      </c>
      <c r="I60" s="21">
        <f t="shared" si="1"/>
        <v>119.47703942977802</v>
      </c>
      <c r="J60" s="21">
        <f t="shared" si="2"/>
        <v>14575.583836351625</v>
      </c>
      <c r="K60" s="21">
        <f t="shared" si="3"/>
        <v>3643.8959590879062</v>
      </c>
      <c r="L60" s="21">
        <f t="shared" si="4"/>
        <v>10931.687877263719</v>
      </c>
      <c r="M60" s="21">
        <f t="shared" si="14"/>
        <v>5525.5824583467484</v>
      </c>
      <c r="N60" s="22">
        <f t="shared" si="11"/>
        <v>1.4350355318587717E-2</v>
      </c>
      <c r="O60" s="21">
        <f t="shared" si="15"/>
        <v>5465.8439386318596</v>
      </c>
      <c r="P60" s="21">
        <f t="shared" si="7"/>
        <v>78.436802635316141</v>
      </c>
      <c r="Q60" s="21">
        <f t="shared" si="12"/>
        <v>7554.1987619944994</v>
      </c>
    </row>
    <row r="61" spans="3:17" x14ac:dyDescent="0.2">
      <c r="C61" s="1"/>
      <c r="E61" s="20">
        <f t="shared" si="8"/>
        <v>47</v>
      </c>
      <c r="F61" s="21">
        <f t="shared" si="9"/>
        <v>128029.71666030203</v>
      </c>
      <c r="G61" s="21">
        <f t="shared" si="0"/>
        <v>15363.565999236243</v>
      </c>
      <c r="H61" s="21">
        <f t="shared" si="13"/>
        <v>6033.5904912037895</v>
      </c>
      <c r="I61" s="21">
        <f t="shared" si="1"/>
        <v>120.67180982407579</v>
      </c>
      <c r="J61" s="21">
        <f t="shared" si="2"/>
        <v>15242.894189412167</v>
      </c>
      <c r="K61" s="21">
        <f t="shared" si="3"/>
        <v>3810.7235473530418</v>
      </c>
      <c r="L61" s="21">
        <f t="shared" si="4"/>
        <v>11432.170642059125</v>
      </c>
      <c r="M61" s="21">
        <f t="shared" si="14"/>
        <v>5776.4212259416008</v>
      </c>
      <c r="N61" s="22">
        <f t="shared" si="11"/>
        <v>1.3058823339914823E-2</v>
      </c>
      <c r="O61" s="21">
        <f t="shared" si="15"/>
        <v>5716.0853210295627</v>
      </c>
      <c r="P61" s="21">
        <f t="shared" si="7"/>
        <v>74.645348403205361</v>
      </c>
      <c r="Q61" s="21">
        <f t="shared" si="12"/>
        <v>7628.8441103977048</v>
      </c>
    </row>
    <row r="62" spans="3:17" x14ac:dyDescent="0.2">
      <c r="C62" s="1"/>
      <c r="E62" s="20">
        <f t="shared" si="8"/>
        <v>48</v>
      </c>
      <c r="F62" s="21">
        <f t="shared" si="9"/>
        <v>133851.86746981082</v>
      </c>
      <c r="G62" s="21">
        <f t="shared" si="0"/>
        <v>16062.224096377298</v>
      </c>
      <c r="H62" s="21">
        <f t="shared" si="13"/>
        <v>6093.9263961158276</v>
      </c>
      <c r="I62" s="21">
        <f t="shared" si="1"/>
        <v>121.87852792231655</v>
      </c>
      <c r="J62" s="21">
        <f t="shared" si="2"/>
        <v>15940.345568454983</v>
      </c>
      <c r="K62" s="21">
        <f t="shared" si="3"/>
        <v>3985.0863921137457</v>
      </c>
      <c r="L62" s="21">
        <f t="shared" si="4"/>
        <v>11955.259176341237</v>
      </c>
      <c r="M62" s="21">
        <f t="shared" si="14"/>
        <v>6038.5688521317761</v>
      </c>
      <c r="N62" s="22">
        <f t="shared" si="11"/>
        <v>1.1883529239322489E-2</v>
      </c>
      <c r="O62" s="21">
        <f t="shared" si="15"/>
        <v>5977.6295881706183</v>
      </c>
      <c r="P62" s="21">
        <f t="shared" si="7"/>
        <v>71.035335992864788</v>
      </c>
      <c r="Q62" s="21">
        <f t="shared" si="12"/>
        <v>7699.8794463905697</v>
      </c>
    </row>
    <row r="63" spans="3:17" x14ac:dyDescent="0.2">
      <c r="C63" s="1"/>
      <c r="E63" s="20">
        <f t="shared" si="8"/>
        <v>49</v>
      </c>
      <c r="F63" s="21">
        <f t="shared" si="9"/>
        <v>139936.60670634831</v>
      </c>
      <c r="G63" s="21">
        <f t="shared" si="0"/>
        <v>16792.392804761796</v>
      </c>
      <c r="H63" s="21">
        <f t="shared" si="13"/>
        <v>6154.8656600769855</v>
      </c>
      <c r="I63" s="21">
        <f t="shared" si="1"/>
        <v>123.09731320153971</v>
      </c>
      <c r="J63" s="21">
        <f t="shared" si="2"/>
        <v>16669.295491560257</v>
      </c>
      <c r="K63" s="21">
        <f t="shared" si="3"/>
        <v>4167.3238728900642</v>
      </c>
      <c r="L63" s="21">
        <f t="shared" si="4"/>
        <v>12501.971618670192</v>
      </c>
      <c r="M63" s="21">
        <f t="shared" si="14"/>
        <v>6312.5344659358661</v>
      </c>
      <c r="N63" s="22">
        <f t="shared" si="11"/>
        <v>1.0814011607783464E-2</v>
      </c>
      <c r="O63" s="21">
        <f t="shared" si="15"/>
        <v>6250.9858093350958</v>
      </c>
      <c r="P63" s="21">
        <f t="shared" si="7"/>
        <v>67.598233102239433</v>
      </c>
      <c r="Q63" s="21">
        <f t="shared" si="12"/>
        <v>7767.4776794928093</v>
      </c>
    </row>
    <row r="64" spans="3:17" x14ac:dyDescent="0.2">
      <c r="C64" s="1"/>
      <c r="E64" s="20">
        <f t="shared" si="8"/>
        <v>50</v>
      </c>
      <c r="F64" s="21">
        <f t="shared" si="9"/>
        <v>146295.75718149956</v>
      </c>
      <c r="G64" s="21">
        <f t="shared" si="0"/>
        <v>17555.490861779948</v>
      </c>
      <c r="H64" s="21">
        <f t="shared" si="13"/>
        <v>6216.4143166777558</v>
      </c>
      <c r="I64" s="21">
        <f t="shared" si="1"/>
        <v>124.32828633355511</v>
      </c>
      <c r="J64" s="21">
        <f t="shared" si="2"/>
        <v>17431.162575446393</v>
      </c>
      <c r="K64" s="21">
        <f t="shared" si="3"/>
        <v>4357.7906438615983</v>
      </c>
      <c r="L64" s="21">
        <f t="shared" si="4"/>
        <v>13073.371931584796</v>
      </c>
      <c r="M64" s="21">
        <f t="shared" si="14"/>
        <v>6598.8501089591755</v>
      </c>
      <c r="N64" s="22">
        <f t="shared" si="11"/>
        <v>9.8407505630829523E-3</v>
      </c>
      <c r="O64" s="21">
        <f t="shared" si="15"/>
        <v>6536.6859657923978</v>
      </c>
      <c r="P64" s="21">
        <f t="shared" si="7"/>
        <v>64.325896098567966</v>
      </c>
      <c r="Q64" s="21">
        <f t="shared" si="12"/>
        <v>7831.803575591377</v>
      </c>
    </row>
    <row r="65" spans="3:14" x14ac:dyDescent="0.2">
      <c r="C65" s="1"/>
      <c r="N65" s="2"/>
    </row>
    <row r="66" spans="3:14" x14ac:dyDescent="0.2">
      <c r="C66" s="1"/>
      <c r="N66" s="2"/>
    </row>
    <row r="67" spans="3:14" x14ac:dyDescent="0.2">
      <c r="C67" s="1"/>
      <c r="N67" s="2"/>
    </row>
    <row r="68" spans="3:14" x14ac:dyDescent="0.2">
      <c r="C68" s="1"/>
      <c r="N68" s="2"/>
    </row>
    <row r="69" spans="3:14" x14ac:dyDescent="0.2">
      <c r="C69" s="1"/>
      <c r="N69" s="2"/>
    </row>
    <row r="70" spans="3:14" x14ac:dyDescent="0.2">
      <c r="C70" s="1"/>
      <c r="N70" s="2"/>
    </row>
    <row r="71" spans="3:14" x14ac:dyDescent="0.2">
      <c r="C71" s="1"/>
      <c r="N71" s="2"/>
    </row>
    <row r="72" spans="3:14" x14ac:dyDescent="0.2">
      <c r="C72" s="1"/>
      <c r="N72" s="2"/>
    </row>
    <row r="73" spans="3:14" x14ac:dyDescent="0.2">
      <c r="C73" s="1"/>
      <c r="N73" s="2"/>
    </row>
    <row r="74" spans="3:14" x14ac:dyDescent="0.2">
      <c r="C74" s="1"/>
      <c r="N74" s="2"/>
    </row>
    <row r="75" spans="3:14" x14ac:dyDescent="0.2">
      <c r="C75" s="1"/>
      <c r="N75" s="2"/>
    </row>
    <row r="76" spans="3:14" x14ac:dyDescent="0.2">
      <c r="C76" s="1"/>
      <c r="N76" s="2"/>
    </row>
    <row r="77" spans="3:14" x14ac:dyDescent="0.2">
      <c r="C77" s="1"/>
      <c r="N77" s="2"/>
    </row>
    <row r="78" spans="3:14" x14ac:dyDescent="0.2">
      <c r="C78" s="1"/>
      <c r="N78" s="2"/>
    </row>
    <row r="79" spans="3:14" x14ac:dyDescent="0.2">
      <c r="C79" s="1"/>
      <c r="N79" s="2"/>
    </row>
    <row r="80" spans="3:14" x14ac:dyDescent="0.2">
      <c r="C80" s="1"/>
      <c r="N80" s="2"/>
    </row>
    <row r="81" spans="3:14" x14ac:dyDescent="0.2">
      <c r="C81" s="1"/>
      <c r="N81" s="2"/>
    </row>
    <row r="82" spans="3:14" x14ac:dyDescent="0.2">
      <c r="C82" s="1"/>
      <c r="N82" s="2"/>
    </row>
    <row r="83" spans="3:14" x14ac:dyDescent="0.2">
      <c r="C83" s="1"/>
      <c r="N83" s="2"/>
    </row>
    <row r="84" spans="3:14" x14ac:dyDescent="0.2">
      <c r="C84" s="1"/>
      <c r="N84" s="2"/>
    </row>
    <row r="85" spans="3:14" x14ac:dyDescent="0.2">
      <c r="C85" s="1"/>
      <c r="N85" s="2"/>
    </row>
    <row r="86" spans="3:14" x14ac:dyDescent="0.2">
      <c r="C86" s="1"/>
      <c r="N86" s="2"/>
    </row>
    <row r="87" spans="3:14" x14ac:dyDescent="0.2">
      <c r="C87" s="1"/>
      <c r="N87" s="2"/>
    </row>
    <row r="88" spans="3:14" x14ac:dyDescent="0.2">
      <c r="C88" s="1"/>
      <c r="N88" s="2"/>
    </row>
    <row r="89" spans="3:14" x14ac:dyDescent="0.2">
      <c r="C89" s="1"/>
      <c r="N89" s="2"/>
    </row>
    <row r="90" spans="3:14" x14ac:dyDescent="0.2">
      <c r="C90" s="1"/>
      <c r="N90" s="2"/>
    </row>
    <row r="91" spans="3:14" x14ac:dyDescent="0.2">
      <c r="C91" s="1"/>
      <c r="N91" s="2"/>
    </row>
    <row r="92" spans="3:14" x14ac:dyDescent="0.2">
      <c r="C92" s="1"/>
      <c r="N92" s="2"/>
    </row>
    <row r="93" spans="3:14" x14ac:dyDescent="0.2">
      <c r="C93" s="1"/>
      <c r="N93" s="2"/>
    </row>
    <row r="94" spans="3:14" x14ac:dyDescent="0.2">
      <c r="C94" s="1"/>
      <c r="N94" s="2"/>
    </row>
    <row r="95" spans="3:14" x14ac:dyDescent="0.2">
      <c r="C95" s="1"/>
      <c r="N95" s="2"/>
    </row>
    <row r="96" spans="3:14" x14ac:dyDescent="0.2">
      <c r="C96" s="1"/>
      <c r="N96" s="2"/>
    </row>
    <row r="97" spans="3:14" x14ac:dyDescent="0.2">
      <c r="C97" s="1"/>
      <c r="N97" s="2"/>
    </row>
    <row r="98" spans="3:14" x14ac:dyDescent="0.2">
      <c r="C98" s="1"/>
      <c r="N98" s="2"/>
    </row>
    <row r="99" spans="3:14" x14ac:dyDescent="0.2">
      <c r="C99" s="1"/>
      <c r="N99" s="2"/>
    </row>
    <row r="100" spans="3:14" x14ac:dyDescent="0.2">
      <c r="C100" s="1"/>
      <c r="N100" s="2"/>
    </row>
    <row r="101" spans="3:14" x14ac:dyDescent="0.2">
      <c r="C101" s="1"/>
      <c r="N101" s="2"/>
    </row>
    <row r="102" spans="3:14" x14ac:dyDescent="0.2">
      <c r="C102" s="1"/>
      <c r="N102" s="2"/>
    </row>
    <row r="103" spans="3:14" x14ac:dyDescent="0.2">
      <c r="C103" s="1"/>
      <c r="N103" s="2"/>
    </row>
    <row r="104" spans="3:14" x14ac:dyDescent="0.2">
      <c r="C104" s="1"/>
      <c r="N104" s="2"/>
    </row>
    <row r="105" spans="3:14" x14ac:dyDescent="0.2">
      <c r="C105" s="1"/>
      <c r="N105" s="2"/>
    </row>
    <row r="106" spans="3:14" x14ac:dyDescent="0.2">
      <c r="C106" s="1"/>
      <c r="N106" s="2"/>
    </row>
    <row r="107" spans="3:14" x14ac:dyDescent="0.2">
      <c r="C107" s="1"/>
      <c r="N107" s="2"/>
    </row>
    <row r="108" spans="3:14" x14ac:dyDescent="0.2">
      <c r="C108" s="1"/>
      <c r="N108" s="2"/>
    </row>
    <row r="109" spans="3:14" x14ac:dyDescent="0.2">
      <c r="C109" s="1"/>
      <c r="N109" s="2"/>
    </row>
    <row r="110" spans="3:14" x14ac:dyDescent="0.2">
      <c r="C110" s="1"/>
      <c r="N110" s="2"/>
    </row>
    <row r="111" spans="3:14" x14ac:dyDescent="0.2">
      <c r="C111" s="1"/>
      <c r="N111" s="2"/>
    </row>
    <row r="112" spans="3:14" x14ac:dyDescent="0.2">
      <c r="C112" s="1"/>
      <c r="N112" s="2"/>
    </row>
    <row r="113" spans="3:14" x14ac:dyDescent="0.2">
      <c r="C113" s="1"/>
      <c r="N113" s="2"/>
    </row>
    <row r="114" spans="3:14" x14ac:dyDescent="0.2">
      <c r="C114" s="1"/>
      <c r="N114" s="2"/>
    </row>
    <row r="115" spans="3:14" x14ac:dyDescent="0.2">
      <c r="C115" s="1"/>
      <c r="N115" s="2"/>
    </row>
    <row r="116" spans="3:14" x14ac:dyDescent="0.2">
      <c r="C116" s="1"/>
      <c r="N116" s="2"/>
    </row>
    <row r="117" spans="3:14" x14ac:dyDescent="0.2">
      <c r="C117" s="1"/>
      <c r="N117" s="2"/>
    </row>
    <row r="118" spans="3:14" x14ac:dyDescent="0.2">
      <c r="C118" s="1"/>
      <c r="N118" s="2"/>
    </row>
    <row r="119" spans="3:14" x14ac:dyDescent="0.2">
      <c r="C119" s="1"/>
      <c r="N119" s="2"/>
    </row>
    <row r="120" spans="3:14" x14ac:dyDescent="0.2">
      <c r="C120" s="1"/>
      <c r="N120" s="2"/>
    </row>
    <row r="121" spans="3:14" x14ac:dyDescent="0.2">
      <c r="C121" s="1"/>
      <c r="N121" s="2"/>
    </row>
    <row r="122" spans="3:14" x14ac:dyDescent="0.2">
      <c r="C122" s="1"/>
      <c r="N122" s="2"/>
    </row>
    <row r="123" spans="3:14" x14ac:dyDescent="0.2">
      <c r="C123" s="1"/>
      <c r="N123" s="2"/>
    </row>
    <row r="124" spans="3:14" x14ac:dyDescent="0.2">
      <c r="C124" s="1"/>
      <c r="N124" s="2"/>
    </row>
    <row r="125" spans="3:14" x14ac:dyDescent="0.2">
      <c r="C125" s="1"/>
      <c r="N125" s="2"/>
    </row>
    <row r="126" spans="3:14" x14ac:dyDescent="0.2">
      <c r="C126" s="1"/>
      <c r="N126" s="2"/>
    </row>
    <row r="127" spans="3:14" x14ac:dyDescent="0.2">
      <c r="C127" s="1"/>
      <c r="N127" s="2"/>
    </row>
    <row r="128" spans="3:14" x14ac:dyDescent="0.2">
      <c r="C128" s="1"/>
      <c r="N128" s="2"/>
    </row>
    <row r="129" spans="3:14" x14ac:dyDescent="0.2">
      <c r="C129" s="1"/>
      <c r="N129" s="2"/>
    </row>
    <row r="130" spans="3:14" x14ac:dyDescent="0.2">
      <c r="C130" s="1"/>
      <c r="N130" s="2"/>
    </row>
    <row r="131" spans="3:14" x14ac:dyDescent="0.2">
      <c r="C131" s="1"/>
      <c r="N131" s="2"/>
    </row>
    <row r="132" spans="3:14" x14ac:dyDescent="0.2">
      <c r="C132" s="1"/>
      <c r="N132" s="2"/>
    </row>
    <row r="133" spans="3:14" x14ac:dyDescent="0.2">
      <c r="C133" s="1"/>
      <c r="N133" s="2"/>
    </row>
    <row r="134" spans="3:14" x14ac:dyDescent="0.2">
      <c r="C134" s="1"/>
      <c r="N134" s="2"/>
    </row>
    <row r="135" spans="3:14" x14ac:dyDescent="0.2">
      <c r="C135" s="1"/>
      <c r="N135" s="2"/>
    </row>
    <row r="136" spans="3:14" x14ac:dyDescent="0.2">
      <c r="C136" s="1"/>
      <c r="N136" s="2"/>
    </row>
    <row r="137" spans="3:14" x14ac:dyDescent="0.2">
      <c r="C137" s="1"/>
      <c r="N137" s="2"/>
    </row>
    <row r="138" spans="3:14" x14ac:dyDescent="0.2">
      <c r="C138" s="1"/>
      <c r="N138" s="2"/>
    </row>
    <row r="139" spans="3:14" x14ac:dyDescent="0.2">
      <c r="C139" s="1"/>
      <c r="N139" s="2"/>
    </row>
    <row r="140" spans="3:14" x14ac:dyDescent="0.2">
      <c r="C140" s="1"/>
      <c r="N140" s="2"/>
    </row>
    <row r="141" spans="3:14" x14ac:dyDescent="0.2">
      <c r="C141" s="1"/>
      <c r="N141" s="2"/>
    </row>
    <row r="142" spans="3:14" x14ac:dyDescent="0.2">
      <c r="C142" s="1"/>
      <c r="N142" s="2"/>
    </row>
    <row r="143" spans="3:14" x14ac:dyDescent="0.2">
      <c r="C143" s="1"/>
      <c r="N143" s="2"/>
    </row>
    <row r="144" spans="3:14" x14ac:dyDescent="0.2">
      <c r="C144" s="1"/>
      <c r="N144" s="2"/>
    </row>
    <row r="145" spans="3:14" x14ac:dyDescent="0.2">
      <c r="C145" s="1"/>
      <c r="N145" s="2"/>
    </row>
    <row r="146" spans="3:14" x14ac:dyDescent="0.2">
      <c r="C146" s="1"/>
      <c r="N146" s="2"/>
    </row>
    <row r="147" spans="3:14" x14ac:dyDescent="0.2">
      <c r="C147" s="1"/>
      <c r="N147" s="2"/>
    </row>
    <row r="148" spans="3:14" x14ac:dyDescent="0.2">
      <c r="C148" s="1"/>
      <c r="N148" s="2"/>
    </row>
    <row r="149" spans="3:14" x14ac:dyDescent="0.2">
      <c r="C149" s="1"/>
      <c r="N149" s="2"/>
    </row>
    <row r="150" spans="3:14" x14ac:dyDescent="0.2">
      <c r="C150" s="1"/>
      <c r="N150" s="2"/>
    </row>
    <row r="151" spans="3:14" x14ac:dyDescent="0.2">
      <c r="C151" s="1"/>
      <c r="N151" s="2"/>
    </row>
    <row r="152" spans="3:14" x14ac:dyDescent="0.2">
      <c r="C152" s="1"/>
      <c r="N152" s="2"/>
    </row>
    <row r="153" spans="3:14" x14ac:dyDescent="0.2">
      <c r="C153" s="1"/>
      <c r="N153" s="2"/>
    </row>
    <row r="154" spans="3:14" x14ac:dyDescent="0.2">
      <c r="C154" s="1"/>
      <c r="N154" s="2"/>
    </row>
    <row r="155" spans="3:14" x14ac:dyDescent="0.2">
      <c r="C155" s="1"/>
      <c r="N155" s="2"/>
    </row>
    <row r="156" spans="3:14" x14ac:dyDescent="0.2">
      <c r="C156" s="1"/>
      <c r="N156" s="2"/>
    </row>
    <row r="157" spans="3:14" x14ac:dyDescent="0.2">
      <c r="C157" s="1"/>
      <c r="N157" s="2"/>
    </row>
    <row r="158" spans="3:14" x14ac:dyDescent="0.2">
      <c r="C158" s="1"/>
      <c r="N158" s="2"/>
    </row>
    <row r="159" spans="3:14" x14ac:dyDescent="0.2">
      <c r="C159" s="1"/>
      <c r="N159" s="2"/>
    </row>
    <row r="160" spans="3:14" x14ac:dyDescent="0.2">
      <c r="C160" s="1"/>
      <c r="N160" s="2"/>
    </row>
    <row r="161" spans="3:14" x14ac:dyDescent="0.2">
      <c r="C161" s="1"/>
      <c r="N161" s="2"/>
    </row>
    <row r="162" spans="3:14" x14ac:dyDescent="0.2">
      <c r="C162" s="1"/>
      <c r="N162" s="2"/>
    </row>
    <row r="163" spans="3:14" x14ac:dyDescent="0.2">
      <c r="C163" s="1"/>
      <c r="N163" s="2"/>
    </row>
    <row r="164" spans="3:14" x14ac:dyDescent="0.2">
      <c r="C164" s="1"/>
      <c r="N164" s="2"/>
    </row>
    <row r="165" spans="3:14" x14ac:dyDescent="0.2">
      <c r="C165" s="1"/>
      <c r="N165" s="2"/>
    </row>
    <row r="166" spans="3:14" x14ac:dyDescent="0.2">
      <c r="C166" s="1"/>
      <c r="N166" s="2"/>
    </row>
    <row r="167" spans="3:14" x14ac:dyDescent="0.2">
      <c r="C167" s="1"/>
      <c r="N167" s="2"/>
    </row>
    <row r="168" spans="3:14" x14ac:dyDescent="0.2">
      <c r="C168" s="1"/>
      <c r="N168" s="2"/>
    </row>
    <row r="169" spans="3:14" x14ac:dyDescent="0.2">
      <c r="C169" s="1"/>
      <c r="N169" s="2"/>
    </row>
    <row r="170" spans="3:14" x14ac:dyDescent="0.2">
      <c r="C170" s="1"/>
      <c r="N170" s="2"/>
    </row>
    <row r="171" spans="3:14" x14ac:dyDescent="0.2">
      <c r="C171" s="1"/>
      <c r="N171" s="2"/>
    </row>
    <row r="172" spans="3:14" x14ac:dyDescent="0.2">
      <c r="C172" s="1"/>
      <c r="N172" s="2"/>
    </row>
    <row r="173" spans="3:14" x14ac:dyDescent="0.2">
      <c r="C173" s="1"/>
      <c r="N173" s="2"/>
    </row>
    <row r="174" spans="3:14" x14ac:dyDescent="0.2">
      <c r="C174" s="1"/>
      <c r="N174" s="2"/>
    </row>
    <row r="175" spans="3:14" x14ac:dyDescent="0.2">
      <c r="C175" s="1"/>
      <c r="N175" s="2"/>
    </row>
    <row r="176" spans="3:14" x14ac:dyDescent="0.2">
      <c r="C176" s="1"/>
      <c r="N176" s="2"/>
    </row>
    <row r="177" spans="3:14" x14ac:dyDescent="0.2">
      <c r="C177" s="1"/>
      <c r="N177" s="2"/>
    </row>
    <row r="178" spans="3:14" x14ac:dyDescent="0.2">
      <c r="C178" s="1"/>
      <c r="N178" s="2"/>
    </row>
    <row r="179" spans="3:14" x14ac:dyDescent="0.2">
      <c r="C179" s="1"/>
      <c r="N179" s="2"/>
    </row>
    <row r="180" spans="3:14" x14ac:dyDescent="0.2">
      <c r="C180" s="1"/>
      <c r="N180" s="2"/>
    </row>
    <row r="181" spans="3:14" x14ac:dyDescent="0.2">
      <c r="C181" s="1"/>
      <c r="N181" s="2"/>
    </row>
    <row r="182" spans="3:14" x14ac:dyDescent="0.2">
      <c r="C182" s="1"/>
      <c r="N182" s="2"/>
    </row>
    <row r="183" spans="3:14" x14ac:dyDescent="0.2">
      <c r="C183" s="1"/>
      <c r="N183" s="2"/>
    </row>
    <row r="184" spans="3:14" x14ac:dyDescent="0.2">
      <c r="C184" s="1"/>
      <c r="N184" s="2"/>
    </row>
    <row r="185" spans="3:14" x14ac:dyDescent="0.2">
      <c r="C185" s="1"/>
      <c r="N185" s="2"/>
    </row>
    <row r="186" spans="3:14" x14ac:dyDescent="0.2">
      <c r="C186" s="1"/>
      <c r="N186" s="2"/>
    </row>
    <row r="187" spans="3:14" x14ac:dyDescent="0.2">
      <c r="C187" s="1"/>
      <c r="N187" s="2"/>
    </row>
    <row r="188" spans="3:14" x14ac:dyDescent="0.2">
      <c r="C188" s="1"/>
      <c r="N188" s="2"/>
    </row>
    <row r="189" spans="3:14" x14ac:dyDescent="0.2">
      <c r="C189" s="1"/>
      <c r="N189" s="2"/>
    </row>
    <row r="190" spans="3:14" x14ac:dyDescent="0.2">
      <c r="C190" s="1"/>
      <c r="N190" s="2"/>
    </row>
    <row r="191" spans="3:14" x14ac:dyDescent="0.2">
      <c r="C191" s="1"/>
      <c r="N191" s="2"/>
    </row>
    <row r="192" spans="3:14" x14ac:dyDescent="0.2">
      <c r="C192" s="1"/>
      <c r="N192" s="2"/>
    </row>
    <row r="193" spans="3:14" x14ac:dyDescent="0.2">
      <c r="C193" s="1"/>
      <c r="N193" s="2"/>
    </row>
    <row r="194" spans="3:14" x14ac:dyDescent="0.2">
      <c r="C194" s="1"/>
      <c r="N194" s="2"/>
    </row>
    <row r="195" spans="3:14" x14ac:dyDescent="0.2">
      <c r="C195" s="1"/>
      <c r="N195" s="2"/>
    </row>
    <row r="196" spans="3:14" x14ac:dyDescent="0.2">
      <c r="C196" s="1"/>
      <c r="N196" s="2"/>
    </row>
    <row r="197" spans="3:14" x14ac:dyDescent="0.2">
      <c r="C197" s="1"/>
      <c r="N197" s="2"/>
    </row>
    <row r="198" spans="3:14" x14ac:dyDescent="0.2">
      <c r="C198" s="1"/>
      <c r="N198" s="2"/>
    </row>
    <row r="199" spans="3:14" x14ac:dyDescent="0.2">
      <c r="C199" s="1"/>
      <c r="N199" s="2"/>
    </row>
    <row r="200" spans="3:14" x14ac:dyDescent="0.2">
      <c r="C200" s="1"/>
      <c r="N200" s="2"/>
    </row>
    <row r="201" spans="3:14" x14ac:dyDescent="0.2">
      <c r="C201" s="1"/>
      <c r="N201" s="2"/>
    </row>
    <row r="202" spans="3:14" x14ac:dyDescent="0.2">
      <c r="C202" s="1"/>
      <c r="N202" s="2"/>
    </row>
    <row r="203" spans="3:14" x14ac:dyDescent="0.2">
      <c r="C203" s="1"/>
      <c r="N203" s="2"/>
    </row>
    <row r="204" spans="3:14" x14ac:dyDescent="0.2">
      <c r="C204" s="1"/>
      <c r="N204" s="2"/>
    </row>
    <row r="205" spans="3:14" x14ac:dyDescent="0.2">
      <c r="C205" s="1"/>
      <c r="N205" s="2"/>
    </row>
    <row r="206" spans="3:14" x14ac:dyDescent="0.2">
      <c r="C206" s="1"/>
      <c r="N206" s="2"/>
    </row>
    <row r="207" spans="3:14" x14ac:dyDescent="0.2">
      <c r="C207" s="1"/>
      <c r="N207" s="2"/>
    </row>
    <row r="208" spans="3:14" x14ac:dyDescent="0.2">
      <c r="C208" s="1"/>
      <c r="N208" s="2"/>
    </row>
    <row r="209" spans="3:14" x14ac:dyDescent="0.2">
      <c r="C209" s="1"/>
      <c r="N209" s="2"/>
    </row>
    <row r="210" spans="3:14" x14ac:dyDescent="0.2">
      <c r="C210" s="1"/>
      <c r="N210" s="2"/>
    </row>
    <row r="211" spans="3:14" x14ac:dyDescent="0.2">
      <c r="C211" s="1"/>
      <c r="N211" s="2"/>
    </row>
    <row r="212" spans="3:14" x14ac:dyDescent="0.2">
      <c r="C212" s="1"/>
      <c r="N212" s="2"/>
    </row>
    <row r="213" spans="3:14" x14ac:dyDescent="0.2">
      <c r="C213" s="1"/>
      <c r="N213" s="2"/>
    </row>
    <row r="214" spans="3:14" x14ac:dyDescent="0.2">
      <c r="C214" s="1"/>
      <c r="N214" s="2"/>
    </row>
    <row r="215" spans="3:14" x14ac:dyDescent="0.2">
      <c r="C215" s="1"/>
      <c r="N215" s="2"/>
    </row>
    <row r="216" spans="3:14" x14ac:dyDescent="0.2">
      <c r="C216" s="1"/>
      <c r="N216" s="2"/>
    </row>
    <row r="217" spans="3:14" x14ac:dyDescent="0.2">
      <c r="C217" s="1"/>
      <c r="N217" s="2"/>
    </row>
    <row r="218" spans="3:14" x14ac:dyDescent="0.2">
      <c r="C218" s="1"/>
      <c r="N218" s="2"/>
    </row>
    <row r="219" spans="3:14" x14ac:dyDescent="0.2">
      <c r="C219" s="1"/>
      <c r="N219" s="2"/>
    </row>
    <row r="220" spans="3:14" x14ac:dyDescent="0.2">
      <c r="C220" s="1"/>
      <c r="N220" s="2"/>
    </row>
    <row r="221" spans="3:14" x14ac:dyDescent="0.2">
      <c r="C221" s="1"/>
      <c r="N221" s="2"/>
    </row>
    <row r="222" spans="3:14" x14ac:dyDescent="0.2">
      <c r="C222" s="1"/>
      <c r="N222" s="2"/>
    </row>
    <row r="223" spans="3:14" x14ac:dyDescent="0.2">
      <c r="C223" s="1"/>
      <c r="N223" s="2"/>
    </row>
    <row r="224" spans="3:14" x14ac:dyDescent="0.2">
      <c r="C224" s="1"/>
      <c r="N224" s="2"/>
    </row>
    <row r="225" spans="3:14" x14ac:dyDescent="0.2">
      <c r="C225" s="1"/>
      <c r="N225" s="2"/>
    </row>
    <row r="226" spans="3:14" x14ac:dyDescent="0.2">
      <c r="C226" s="1"/>
      <c r="N226" s="2"/>
    </row>
    <row r="227" spans="3:14" x14ac:dyDescent="0.2">
      <c r="C227" s="1"/>
      <c r="N227" s="2"/>
    </row>
    <row r="228" spans="3:14" x14ac:dyDescent="0.2">
      <c r="C228" s="1"/>
      <c r="N228" s="2"/>
    </row>
    <row r="229" spans="3:14" x14ac:dyDescent="0.2">
      <c r="C229" s="1"/>
      <c r="N229" s="2"/>
    </row>
    <row r="230" spans="3:14" x14ac:dyDescent="0.2">
      <c r="C230" s="1"/>
      <c r="N230" s="2"/>
    </row>
    <row r="231" spans="3:14" x14ac:dyDescent="0.2">
      <c r="C231" s="1"/>
      <c r="N231" s="2"/>
    </row>
    <row r="232" spans="3:14" x14ac:dyDescent="0.2">
      <c r="C232" s="1"/>
      <c r="N232" s="2"/>
    </row>
    <row r="233" spans="3:14" x14ac:dyDescent="0.2">
      <c r="C233" s="1"/>
      <c r="N233" s="2"/>
    </row>
    <row r="234" spans="3:14" x14ac:dyDescent="0.2">
      <c r="C234" s="1"/>
      <c r="N234" s="2"/>
    </row>
    <row r="235" spans="3:14" x14ac:dyDescent="0.2">
      <c r="C235" s="1"/>
      <c r="N235" s="2"/>
    </row>
    <row r="236" spans="3:14" x14ac:dyDescent="0.2">
      <c r="C236" s="1"/>
      <c r="N236" s="2"/>
    </row>
    <row r="237" spans="3:14" x14ac:dyDescent="0.2">
      <c r="C237" s="1"/>
      <c r="N237" s="2"/>
    </row>
    <row r="238" spans="3:14" x14ac:dyDescent="0.2">
      <c r="C238" s="1"/>
      <c r="N238" s="2"/>
    </row>
    <row r="239" spans="3:14" x14ac:dyDescent="0.2">
      <c r="C239" s="1"/>
      <c r="N239" s="2"/>
    </row>
    <row r="240" spans="3:14" x14ac:dyDescent="0.2">
      <c r="C240" s="1"/>
      <c r="N240" s="2"/>
    </row>
    <row r="241" spans="3:14" x14ac:dyDescent="0.2">
      <c r="C241" s="1"/>
      <c r="N241" s="2"/>
    </row>
    <row r="242" spans="3:14" x14ac:dyDescent="0.2">
      <c r="C242" s="1"/>
      <c r="N242" s="2"/>
    </row>
    <row r="243" spans="3:14" x14ac:dyDescent="0.2">
      <c r="C243" s="1"/>
      <c r="N243" s="2"/>
    </row>
    <row r="244" spans="3:14" x14ac:dyDescent="0.2">
      <c r="C244" s="1"/>
      <c r="N244" s="2"/>
    </row>
    <row r="245" spans="3:14" x14ac:dyDescent="0.2">
      <c r="C245" s="1"/>
      <c r="N245" s="2"/>
    </row>
    <row r="246" spans="3:14" x14ac:dyDescent="0.2">
      <c r="C246" s="1"/>
      <c r="N246" s="2"/>
    </row>
    <row r="247" spans="3:14" x14ac:dyDescent="0.2">
      <c r="C247" s="1"/>
      <c r="N247" s="2"/>
    </row>
    <row r="248" spans="3:14" x14ac:dyDescent="0.2">
      <c r="C248" s="1"/>
      <c r="N248" s="2"/>
    </row>
    <row r="249" spans="3:14" x14ac:dyDescent="0.2">
      <c r="C249" s="1"/>
      <c r="N249" s="2"/>
    </row>
    <row r="250" spans="3:14" x14ac:dyDescent="0.2">
      <c r="C250" s="1"/>
      <c r="N250" s="2"/>
    </row>
    <row r="251" spans="3:14" x14ac:dyDescent="0.2">
      <c r="C251" s="1"/>
      <c r="N251" s="2"/>
    </row>
    <row r="252" spans="3:14" x14ac:dyDescent="0.2">
      <c r="C252" s="1"/>
      <c r="N252" s="2"/>
    </row>
    <row r="253" spans="3:14" x14ac:dyDescent="0.2">
      <c r="C253" s="1"/>
      <c r="N253" s="2"/>
    </row>
    <row r="254" spans="3:14" x14ac:dyDescent="0.2">
      <c r="C254" s="1"/>
      <c r="N254" s="2"/>
    </row>
    <row r="255" spans="3:14" x14ac:dyDescent="0.2">
      <c r="C255" s="1"/>
      <c r="N255" s="2"/>
    </row>
    <row r="256" spans="3:14" x14ac:dyDescent="0.2">
      <c r="C256" s="1"/>
      <c r="N256" s="2"/>
    </row>
    <row r="257" spans="3:14" x14ac:dyDescent="0.2">
      <c r="C257" s="1"/>
      <c r="N257" s="2"/>
    </row>
    <row r="258" spans="3:14" x14ac:dyDescent="0.2">
      <c r="C258" s="1"/>
      <c r="N258" s="2"/>
    </row>
    <row r="259" spans="3:14" x14ac:dyDescent="0.2">
      <c r="C259" s="1"/>
      <c r="N259" s="2"/>
    </row>
    <row r="260" spans="3:14" x14ac:dyDescent="0.2">
      <c r="C260" s="1"/>
      <c r="N260" s="2"/>
    </row>
    <row r="261" spans="3:14" x14ac:dyDescent="0.2">
      <c r="C261" s="1"/>
      <c r="N261" s="2"/>
    </row>
    <row r="262" spans="3:14" x14ac:dyDescent="0.2">
      <c r="C262" s="1"/>
      <c r="N262" s="2"/>
    </row>
    <row r="263" spans="3:14" x14ac:dyDescent="0.2">
      <c r="C263" s="1"/>
      <c r="N263" s="2"/>
    </row>
    <row r="264" spans="3:14" x14ac:dyDescent="0.2">
      <c r="C264" s="1"/>
      <c r="N264" s="2"/>
    </row>
    <row r="265" spans="3:14" x14ac:dyDescent="0.2">
      <c r="C265" s="1"/>
      <c r="N265" s="2"/>
    </row>
    <row r="266" spans="3:14" x14ac:dyDescent="0.2">
      <c r="C266" s="1"/>
      <c r="N266" s="2"/>
    </row>
    <row r="267" spans="3:14" x14ac:dyDescent="0.2">
      <c r="C267" s="1"/>
      <c r="N267" s="2"/>
    </row>
    <row r="268" spans="3:14" x14ac:dyDescent="0.2">
      <c r="C268" s="1"/>
      <c r="N268" s="2"/>
    </row>
    <row r="269" spans="3:14" x14ac:dyDescent="0.2">
      <c r="C269" s="1"/>
      <c r="N269" s="2"/>
    </row>
    <row r="270" spans="3:14" x14ac:dyDescent="0.2">
      <c r="C270" s="1"/>
      <c r="N270" s="2"/>
    </row>
    <row r="271" spans="3:14" x14ac:dyDescent="0.2">
      <c r="C271" s="1"/>
      <c r="N271" s="2"/>
    </row>
    <row r="272" spans="3:14" x14ac:dyDescent="0.2">
      <c r="C272" s="1"/>
      <c r="N272" s="2"/>
    </row>
    <row r="273" spans="3:14" x14ac:dyDescent="0.2">
      <c r="C273" s="1"/>
      <c r="N273" s="2"/>
    </row>
    <row r="274" spans="3:14" x14ac:dyDescent="0.2">
      <c r="C274" s="1"/>
      <c r="N274" s="2"/>
    </row>
    <row r="275" spans="3:14" x14ac:dyDescent="0.2">
      <c r="C275" s="1"/>
      <c r="N275" s="2"/>
    </row>
    <row r="276" spans="3:14" x14ac:dyDescent="0.2">
      <c r="C276" s="1"/>
      <c r="N276" s="2"/>
    </row>
    <row r="277" spans="3:14" x14ac:dyDescent="0.2">
      <c r="C277" s="1"/>
      <c r="N277" s="2"/>
    </row>
    <row r="278" spans="3:14" x14ac:dyDescent="0.2">
      <c r="C278" s="1"/>
      <c r="N278" s="2"/>
    </row>
    <row r="279" spans="3:14" x14ac:dyDescent="0.2">
      <c r="C279" s="1"/>
      <c r="N279" s="2"/>
    </row>
    <row r="280" spans="3:14" x14ac:dyDescent="0.2">
      <c r="C280" s="1"/>
      <c r="N280" s="2"/>
    </row>
    <row r="281" spans="3:14" x14ac:dyDescent="0.2">
      <c r="C281" s="1"/>
      <c r="N281" s="2"/>
    </row>
    <row r="282" spans="3:14" x14ac:dyDescent="0.2">
      <c r="C282" s="1"/>
      <c r="N282" s="2"/>
    </row>
    <row r="283" spans="3:14" x14ac:dyDescent="0.2">
      <c r="C283" s="1"/>
      <c r="N283" s="2"/>
    </row>
    <row r="284" spans="3:14" x14ac:dyDescent="0.2">
      <c r="C284" s="1"/>
      <c r="N284" s="2"/>
    </row>
    <row r="285" spans="3:14" x14ac:dyDescent="0.2">
      <c r="C285" s="1"/>
      <c r="N285" s="2"/>
    </row>
    <row r="286" spans="3:14" x14ac:dyDescent="0.2">
      <c r="C286" s="1"/>
      <c r="N286" s="2"/>
    </row>
    <row r="287" spans="3:14" x14ac:dyDescent="0.2">
      <c r="C287" s="1"/>
      <c r="N287" s="2"/>
    </row>
    <row r="288" spans="3:14" x14ac:dyDescent="0.2">
      <c r="C288" s="1"/>
      <c r="N288" s="2"/>
    </row>
    <row r="289" spans="3:14" x14ac:dyDescent="0.2">
      <c r="C289" s="1"/>
      <c r="N289" s="2"/>
    </row>
    <row r="290" spans="3:14" x14ac:dyDescent="0.2">
      <c r="C290" s="1"/>
      <c r="N290" s="2"/>
    </row>
    <row r="291" spans="3:14" x14ac:dyDescent="0.2">
      <c r="C291" s="1"/>
      <c r="N291" s="2"/>
    </row>
    <row r="292" spans="3:14" x14ac:dyDescent="0.2">
      <c r="C292" s="1"/>
      <c r="N292" s="2"/>
    </row>
    <row r="293" spans="3:14" x14ac:dyDescent="0.2">
      <c r="C293" s="1"/>
      <c r="N293" s="2"/>
    </row>
    <row r="294" spans="3:14" x14ac:dyDescent="0.2">
      <c r="C294" s="1"/>
      <c r="N294" s="2"/>
    </row>
    <row r="295" spans="3:14" x14ac:dyDescent="0.2">
      <c r="C295" s="1"/>
      <c r="N295" s="2"/>
    </row>
    <row r="296" spans="3:14" x14ac:dyDescent="0.2">
      <c r="C296" s="1"/>
      <c r="N296" s="2"/>
    </row>
    <row r="297" spans="3:14" x14ac:dyDescent="0.2">
      <c r="C297" s="1"/>
      <c r="N297" s="2"/>
    </row>
    <row r="298" spans="3:14" x14ac:dyDescent="0.2">
      <c r="C298" s="1"/>
      <c r="N298" s="2"/>
    </row>
    <row r="299" spans="3:14" x14ac:dyDescent="0.2">
      <c r="C299" s="1"/>
      <c r="N299" s="2"/>
    </row>
    <row r="300" spans="3:14" x14ac:dyDescent="0.2">
      <c r="C300" s="1"/>
      <c r="N300" s="2"/>
    </row>
    <row r="301" spans="3:14" x14ac:dyDescent="0.2">
      <c r="C301" s="1"/>
      <c r="N301" s="2"/>
    </row>
    <row r="302" spans="3:14" x14ac:dyDescent="0.2">
      <c r="C302" s="1"/>
      <c r="N302" s="2"/>
    </row>
    <row r="303" spans="3:14" x14ac:dyDescent="0.2">
      <c r="C303" s="1"/>
      <c r="N303" s="2"/>
    </row>
    <row r="304" spans="3:14" x14ac:dyDescent="0.2">
      <c r="C304" s="1"/>
      <c r="N304" s="2"/>
    </row>
    <row r="305" spans="3:14" x14ac:dyDescent="0.2">
      <c r="C305" s="1"/>
      <c r="N305" s="2"/>
    </row>
    <row r="306" spans="3:14" x14ac:dyDescent="0.2">
      <c r="C306" s="1"/>
      <c r="N306" s="2"/>
    </row>
    <row r="307" spans="3:14" x14ac:dyDescent="0.2">
      <c r="C307" s="1"/>
      <c r="N307" s="2"/>
    </row>
    <row r="308" spans="3:14" x14ac:dyDescent="0.2">
      <c r="C308" s="1"/>
      <c r="N308" s="2"/>
    </row>
    <row r="309" spans="3:14" x14ac:dyDescent="0.2">
      <c r="C309" s="1"/>
      <c r="N309" s="2"/>
    </row>
    <row r="310" spans="3:14" x14ac:dyDescent="0.2">
      <c r="C310" s="1"/>
      <c r="N310" s="2"/>
    </row>
    <row r="311" spans="3:14" x14ac:dyDescent="0.2">
      <c r="C311" s="1"/>
      <c r="N311" s="2"/>
    </row>
    <row r="312" spans="3:14" x14ac:dyDescent="0.2">
      <c r="C312" s="1"/>
      <c r="N312" s="2"/>
    </row>
    <row r="313" spans="3:14" x14ac:dyDescent="0.2">
      <c r="C313" s="1"/>
      <c r="N313" s="2"/>
    </row>
    <row r="314" spans="3:14" x14ac:dyDescent="0.2">
      <c r="C314" s="1"/>
      <c r="N314" s="2"/>
    </row>
    <row r="315" spans="3:14" x14ac:dyDescent="0.2">
      <c r="C315" s="1"/>
      <c r="N315" s="2"/>
    </row>
    <row r="316" spans="3:14" x14ac:dyDescent="0.2">
      <c r="C316" s="1"/>
      <c r="N316" s="2"/>
    </row>
    <row r="317" spans="3:14" x14ac:dyDescent="0.2">
      <c r="C317" s="1"/>
      <c r="N317" s="2"/>
    </row>
    <row r="318" spans="3:14" x14ac:dyDescent="0.2">
      <c r="C318" s="1"/>
      <c r="N318" s="2"/>
    </row>
    <row r="319" spans="3:14" x14ac:dyDescent="0.2">
      <c r="C319" s="1"/>
      <c r="N319" s="2"/>
    </row>
    <row r="320" spans="3:14" x14ac:dyDescent="0.2">
      <c r="C320" s="1"/>
      <c r="N320" s="2"/>
    </row>
    <row r="321" spans="3:14" x14ac:dyDescent="0.2">
      <c r="C321" s="1"/>
      <c r="N321" s="2"/>
    </row>
    <row r="322" spans="3:14" x14ac:dyDescent="0.2">
      <c r="C322" s="1"/>
      <c r="N322" s="2"/>
    </row>
    <row r="323" spans="3:14" x14ac:dyDescent="0.2">
      <c r="C323" s="1"/>
      <c r="N323" s="2"/>
    </row>
    <row r="324" spans="3:14" x14ac:dyDescent="0.2">
      <c r="C324" s="1"/>
      <c r="N324" s="2"/>
    </row>
    <row r="325" spans="3:14" x14ac:dyDescent="0.2">
      <c r="C325" s="1"/>
      <c r="N325" s="2"/>
    </row>
    <row r="326" spans="3:14" x14ac:dyDescent="0.2">
      <c r="C326" s="1"/>
      <c r="N326" s="2"/>
    </row>
    <row r="327" spans="3:14" x14ac:dyDescent="0.2">
      <c r="C327" s="1"/>
      <c r="N327" s="2"/>
    </row>
    <row r="328" spans="3:14" x14ac:dyDescent="0.2">
      <c r="C328" s="1"/>
      <c r="N328" s="2"/>
    </row>
    <row r="329" spans="3:14" x14ac:dyDescent="0.2">
      <c r="C329" s="1"/>
      <c r="N329" s="2"/>
    </row>
    <row r="330" spans="3:14" x14ac:dyDescent="0.2">
      <c r="C330" s="1"/>
      <c r="N330" s="2"/>
    </row>
    <row r="331" spans="3:14" x14ac:dyDescent="0.2">
      <c r="C331" s="1"/>
      <c r="N331" s="2"/>
    </row>
    <row r="332" spans="3:14" x14ac:dyDescent="0.2">
      <c r="C332" s="1"/>
      <c r="N332" s="2"/>
    </row>
    <row r="333" spans="3:14" x14ac:dyDescent="0.2">
      <c r="C333" s="1"/>
      <c r="N333" s="2"/>
    </row>
    <row r="334" spans="3:14" x14ac:dyDescent="0.2">
      <c r="C334" s="1"/>
      <c r="N334" s="2"/>
    </row>
    <row r="335" spans="3:14" x14ac:dyDescent="0.2">
      <c r="C335" s="1"/>
      <c r="N335" s="2"/>
    </row>
    <row r="336" spans="3:14" x14ac:dyDescent="0.2">
      <c r="C336" s="1"/>
      <c r="N336" s="2"/>
    </row>
    <row r="337" spans="3:14" x14ac:dyDescent="0.2">
      <c r="C337" s="1"/>
      <c r="N337" s="2"/>
    </row>
    <row r="338" spans="3:14" x14ac:dyDescent="0.2">
      <c r="C338" s="1"/>
      <c r="N338" s="2"/>
    </row>
    <row r="339" spans="3:14" x14ac:dyDescent="0.2">
      <c r="C339" s="1"/>
      <c r="N339" s="2"/>
    </row>
    <row r="340" spans="3:14" x14ac:dyDescent="0.2">
      <c r="C340" s="1"/>
      <c r="N340" s="2"/>
    </row>
    <row r="341" spans="3:14" x14ac:dyDescent="0.2">
      <c r="C341" s="1"/>
      <c r="N341" s="2"/>
    </row>
    <row r="342" spans="3:14" x14ac:dyDescent="0.2">
      <c r="C342" s="1"/>
      <c r="N342" s="2"/>
    </row>
    <row r="343" spans="3:14" x14ac:dyDescent="0.2">
      <c r="C343" s="1"/>
      <c r="N343" s="2"/>
    </row>
    <row r="344" spans="3:14" x14ac:dyDescent="0.2">
      <c r="C344" s="1"/>
      <c r="N344" s="2"/>
    </row>
    <row r="345" spans="3:14" x14ac:dyDescent="0.2">
      <c r="C345" s="1"/>
      <c r="N345" s="2"/>
    </row>
    <row r="346" spans="3:14" x14ac:dyDescent="0.2">
      <c r="C346" s="1"/>
      <c r="N346" s="2"/>
    </row>
    <row r="347" spans="3:14" x14ac:dyDescent="0.2">
      <c r="C347" s="1"/>
      <c r="N347" s="2"/>
    </row>
    <row r="348" spans="3:14" x14ac:dyDescent="0.2">
      <c r="C348" s="1"/>
      <c r="N348" s="2"/>
    </row>
    <row r="349" spans="3:14" x14ac:dyDescent="0.2">
      <c r="C349" s="1"/>
      <c r="N349" s="2"/>
    </row>
    <row r="350" spans="3:14" x14ac:dyDescent="0.2">
      <c r="C350" s="1"/>
      <c r="N350" s="2"/>
    </row>
    <row r="351" spans="3:14" x14ac:dyDescent="0.2">
      <c r="C351" s="1"/>
      <c r="N351" s="2"/>
    </row>
    <row r="352" spans="3:14" x14ac:dyDescent="0.2">
      <c r="C352" s="1"/>
      <c r="N352" s="2"/>
    </row>
    <row r="353" spans="3:14" x14ac:dyDescent="0.2">
      <c r="C353" s="1"/>
      <c r="N353" s="2"/>
    </row>
    <row r="354" spans="3:14" x14ac:dyDescent="0.2">
      <c r="C354" s="1"/>
      <c r="N354" s="2"/>
    </row>
    <row r="355" spans="3:14" x14ac:dyDescent="0.2">
      <c r="C355" s="1"/>
      <c r="N355" s="2"/>
    </row>
    <row r="356" spans="3:14" x14ac:dyDescent="0.2">
      <c r="C356" s="1"/>
      <c r="N356" s="2"/>
    </row>
    <row r="357" spans="3:14" x14ac:dyDescent="0.2">
      <c r="C357" s="1"/>
      <c r="N357" s="2"/>
    </row>
    <row r="358" spans="3:14" x14ac:dyDescent="0.2">
      <c r="C358" s="1"/>
      <c r="N358" s="2"/>
    </row>
    <row r="359" spans="3:14" x14ac:dyDescent="0.2">
      <c r="C359" s="1"/>
      <c r="N359" s="2"/>
    </row>
    <row r="360" spans="3:14" x14ac:dyDescent="0.2">
      <c r="C360" s="1"/>
      <c r="N360" s="2"/>
    </row>
    <row r="361" spans="3:14" x14ac:dyDescent="0.2">
      <c r="C361" s="1"/>
      <c r="N361" s="2"/>
    </row>
    <row r="362" spans="3:14" x14ac:dyDescent="0.2">
      <c r="C362" s="1"/>
      <c r="N362" s="2"/>
    </row>
    <row r="363" spans="3:14" x14ac:dyDescent="0.2">
      <c r="C363" s="1"/>
      <c r="N363" s="2"/>
    </row>
    <row r="364" spans="3:14" x14ac:dyDescent="0.2">
      <c r="C364" s="1"/>
      <c r="N364" s="2"/>
    </row>
    <row r="365" spans="3:14" x14ac:dyDescent="0.2">
      <c r="C365" s="1"/>
      <c r="N365" s="2"/>
    </row>
    <row r="366" spans="3:14" x14ac:dyDescent="0.2">
      <c r="C366" s="1"/>
      <c r="N366" s="2"/>
    </row>
    <row r="367" spans="3:14" x14ac:dyDescent="0.2">
      <c r="C367" s="1"/>
      <c r="N367" s="2"/>
    </row>
    <row r="368" spans="3:14" x14ac:dyDescent="0.2">
      <c r="C368" s="1"/>
      <c r="N368" s="2"/>
    </row>
    <row r="369" spans="3:14" x14ac:dyDescent="0.2">
      <c r="C369" s="1"/>
      <c r="N369" s="2"/>
    </row>
    <row r="370" spans="3:14" x14ac:dyDescent="0.2">
      <c r="C370" s="1"/>
      <c r="N370" s="2"/>
    </row>
    <row r="371" spans="3:14" x14ac:dyDescent="0.2">
      <c r="C371" s="1"/>
      <c r="N371" s="2"/>
    </row>
    <row r="372" spans="3:14" x14ac:dyDescent="0.2">
      <c r="C372" s="1"/>
      <c r="N372" s="2"/>
    </row>
    <row r="373" spans="3:14" x14ac:dyDescent="0.2">
      <c r="C373" s="1"/>
      <c r="N373" s="2"/>
    </row>
    <row r="374" spans="3:14" x14ac:dyDescent="0.2">
      <c r="C374" s="1"/>
      <c r="N374" s="2"/>
    </row>
    <row r="375" spans="3:14" x14ac:dyDescent="0.2">
      <c r="C375" s="1"/>
      <c r="N375" s="2"/>
    </row>
    <row r="376" spans="3:14" x14ac:dyDescent="0.2">
      <c r="C376" s="1"/>
      <c r="N376" s="2"/>
    </row>
    <row r="377" spans="3:14" x14ac:dyDescent="0.2">
      <c r="C377" s="1"/>
      <c r="N377" s="2"/>
    </row>
    <row r="378" spans="3:14" x14ac:dyDescent="0.2">
      <c r="C378" s="1"/>
      <c r="N378" s="2"/>
    </row>
    <row r="379" spans="3:14" x14ac:dyDescent="0.2">
      <c r="C379" s="1"/>
      <c r="N379" s="2"/>
    </row>
    <row r="380" spans="3:14" x14ac:dyDescent="0.2">
      <c r="C380" s="1"/>
      <c r="N380" s="2"/>
    </row>
    <row r="381" spans="3:14" x14ac:dyDescent="0.2">
      <c r="C381" s="1"/>
      <c r="N381" s="2"/>
    </row>
    <row r="382" spans="3:14" x14ac:dyDescent="0.2">
      <c r="C382" s="1"/>
      <c r="N382" s="2"/>
    </row>
    <row r="383" spans="3:14" x14ac:dyDescent="0.2">
      <c r="C383" s="1"/>
      <c r="N383" s="2"/>
    </row>
    <row r="384" spans="3:14" x14ac:dyDescent="0.2">
      <c r="C384" s="1"/>
      <c r="N384" s="2"/>
    </row>
    <row r="385" spans="3:14" x14ac:dyDescent="0.2">
      <c r="C385" s="1"/>
      <c r="N385" s="2"/>
    </row>
    <row r="386" spans="3:14" x14ac:dyDescent="0.2">
      <c r="C386" s="1"/>
      <c r="N386" s="2"/>
    </row>
    <row r="387" spans="3:14" x14ac:dyDescent="0.2">
      <c r="C387" s="1"/>
      <c r="N387" s="2"/>
    </row>
    <row r="388" spans="3:14" x14ac:dyDescent="0.2">
      <c r="C388" s="1"/>
      <c r="N388" s="2"/>
    </row>
    <row r="389" spans="3:14" x14ac:dyDescent="0.2">
      <c r="C389" s="1"/>
      <c r="N389" s="2"/>
    </row>
    <row r="390" spans="3:14" x14ac:dyDescent="0.2">
      <c r="C390" s="1"/>
      <c r="N390" s="2"/>
    </row>
    <row r="391" spans="3:14" x14ac:dyDescent="0.2">
      <c r="C391" s="1"/>
      <c r="N391" s="2"/>
    </row>
    <row r="392" spans="3:14" x14ac:dyDescent="0.2">
      <c r="C392" s="1"/>
      <c r="N392" s="2"/>
    </row>
    <row r="393" spans="3:14" x14ac:dyDescent="0.2">
      <c r="C393" s="1"/>
      <c r="N393" s="2"/>
    </row>
    <row r="394" spans="3:14" x14ac:dyDescent="0.2">
      <c r="C394" s="1"/>
      <c r="N394" s="2"/>
    </row>
    <row r="395" spans="3:14" x14ac:dyDescent="0.2">
      <c r="C395" s="1"/>
      <c r="N395" s="2"/>
    </row>
    <row r="396" spans="3:14" x14ac:dyDescent="0.2">
      <c r="C396" s="1"/>
      <c r="N396" s="2"/>
    </row>
    <row r="397" spans="3:14" x14ac:dyDescent="0.2">
      <c r="C397" s="1"/>
      <c r="N397" s="2"/>
    </row>
    <row r="398" spans="3:14" x14ac:dyDescent="0.2">
      <c r="C398" s="1"/>
      <c r="N398" s="2"/>
    </row>
    <row r="399" spans="3:14" x14ac:dyDescent="0.2">
      <c r="C399" s="1"/>
      <c r="N399" s="2"/>
    </row>
    <row r="400" spans="3:14" x14ac:dyDescent="0.2">
      <c r="C400" s="1"/>
      <c r="N400" s="2"/>
    </row>
    <row r="401" spans="3:14" x14ac:dyDescent="0.2">
      <c r="C401" s="1"/>
      <c r="N401" s="2"/>
    </row>
    <row r="402" spans="3:14" x14ac:dyDescent="0.2">
      <c r="C402" s="1"/>
      <c r="N402" s="2"/>
    </row>
    <row r="403" spans="3:14" x14ac:dyDescent="0.2">
      <c r="C403" s="1"/>
      <c r="N403" s="2"/>
    </row>
    <row r="404" spans="3:14" x14ac:dyDescent="0.2">
      <c r="C404" s="1"/>
      <c r="N404" s="2"/>
    </row>
    <row r="405" spans="3:14" x14ac:dyDescent="0.2">
      <c r="C405" s="1"/>
      <c r="N405" s="2"/>
    </row>
    <row r="406" spans="3:14" x14ac:dyDescent="0.2">
      <c r="C406" s="1"/>
      <c r="N406" s="2"/>
    </row>
    <row r="407" spans="3:14" x14ac:dyDescent="0.2">
      <c r="C407" s="1"/>
      <c r="N407" s="2"/>
    </row>
    <row r="408" spans="3:14" x14ac:dyDescent="0.2">
      <c r="C408" s="1"/>
      <c r="N408" s="2"/>
    </row>
    <row r="409" spans="3:14" x14ac:dyDescent="0.2">
      <c r="C409" s="1"/>
      <c r="N409" s="2"/>
    </row>
    <row r="410" spans="3:14" x14ac:dyDescent="0.2">
      <c r="C410" s="1"/>
      <c r="N410" s="2"/>
    </row>
    <row r="411" spans="3:14" x14ac:dyDescent="0.2">
      <c r="C411" s="1"/>
      <c r="N411" s="2"/>
    </row>
    <row r="412" spans="3:14" x14ac:dyDescent="0.2">
      <c r="C412" s="1"/>
      <c r="N412" s="2"/>
    </row>
    <row r="413" spans="3:14" x14ac:dyDescent="0.2">
      <c r="C413" s="1"/>
      <c r="N413" s="2"/>
    </row>
    <row r="414" spans="3:14" x14ac:dyDescent="0.2">
      <c r="C414" s="1"/>
      <c r="N414" s="2"/>
    </row>
    <row r="415" spans="3:14" x14ac:dyDescent="0.2">
      <c r="C415" s="1"/>
      <c r="N415" s="2"/>
    </row>
    <row r="416" spans="3:14" x14ac:dyDescent="0.2">
      <c r="C416" s="1"/>
      <c r="N416" s="2"/>
    </row>
    <row r="417" spans="3:14" x14ac:dyDescent="0.2">
      <c r="C417" s="1"/>
      <c r="N417" s="2"/>
    </row>
    <row r="418" spans="3:14" x14ac:dyDescent="0.2">
      <c r="C418" s="1"/>
      <c r="N418" s="2"/>
    </row>
    <row r="419" spans="3:14" x14ac:dyDescent="0.2">
      <c r="C419" s="1"/>
      <c r="N419" s="2"/>
    </row>
    <row r="420" spans="3:14" x14ac:dyDescent="0.2">
      <c r="C420" s="1"/>
      <c r="N420" s="2"/>
    </row>
    <row r="421" spans="3:14" x14ac:dyDescent="0.2">
      <c r="C421" s="1"/>
      <c r="N421" s="2"/>
    </row>
    <row r="422" spans="3:14" x14ac:dyDescent="0.2">
      <c r="C422" s="1"/>
      <c r="N422" s="2"/>
    </row>
    <row r="423" spans="3:14" x14ac:dyDescent="0.2">
      <c r="C423" s="1"/>
      <c r="N423" s="2"/>
    </row>
    <row r="424" spans="3:14" x14ac:dyDescent="0.2">
      <c r="C424" s="1"/>
      <c r="N424" s="2"/>
    </row>
    <row r="425" spans="3:14" x14ac:dyDescent="0.2">
      <c r="C425" s="1"/>
      <c r="N425" s="2"/>
    </row>
    <row r="426" spans="3:14" x14ac:dyDescent="0.2">
      <c r="C426" s="1"/>
      <c r="N426" s="2"/>
    </row>
    <row r="427" spans="3:14" x14ac:dyDescent="0.2">
      <c r="C427" s="1"/>
      <c r="N427" s="2"/>
    </row>
    <row r="428" spans="3:14" x14ac:dyDescent="0.2">
      <c r="C428" s="1"/>
      <c r="N428" s="2"/>
    </row>
    <row r="429" spans="3:14" x14ac:dyDescent="0.2">
      <c r="C429" s="1"/>
      <c r="N429" s="2"/>
    </row>
    <row r="430" spans="3:14" x14ac:dyDescent="0.2">
      <c r="C430" s="1"/>
      <c r="N430" s="2"/>
    </row>
    <row r="431" spans="3:14" x14ac:dyDescent="0.2">
      <c r="C431" s="1"/>
      <c r="N431" s="2"/>
    </row>
    <row r="432" spans="3:14" x14ac:dyDescent="0.2">
      <c r="C432" s="1"/>
      <c r="N432" s="2"/>
    </row>
    <row r="433" spans="3:14" x14ac:dyDescent="0.2">
      <c r="C433" s="1"/>
      <c r="N433" s="2"/>
    </row>
    <row r="434" spans="3:14" x14ac:dyDescent="0.2">
      <c r="C434" s="1"/>
      <c r="N434" s="2"/>
    </row>
    <row r="435" spans="3:14" x14ac:dyDescent="0.2">
      <c r="C435" s="1"/>
      <c r="N435" s="2"/>
    </row>
    <row r="436" spans="3:14" x14ac:dyDescent="0.2">
      <c r="C436" s="1"/>
      <c r="N436" s="2"/>
    </row>
    <row r="437" spans="3:14" x14ac:dyDescent="0.2">
      <c r="C437" s="1"/>
      <c r="N437" s="2"/>
    </row>
    <row r="438" spans="3:14" x14ac:dyDescent="0.2">
      <c r="C438" s="1"/>
      <c r="N438" s="2"/>
    </row>
    <row r="439" spans="3:14" x14ac:dyDescent="0.2">
      <c r="C439" s="1"/>
      <c r="N439" s="2"/>
    </row>
    <row r="440" spans="3:14" x14ac:dyDescent="0.2">
      <c r="C440" s="1"/>
      <c r="N440" s="2"/>
    </row>
    <row r="441" spans="3:14" x14ac:dyDescent="0.2">
      <c r="C441" s="1"/>
      <c r="N441" s="2"/>
    </row>
    <row r="442" spans="3:14" x14ac:dyDescent="0.2">
      <c r="C442" s="1"/>
      <c r="N442" s="2"/>
    </row>
    <row r="443" spans="3:14" x14ac:dyDescent="0.2">
      <c r="C443" s="1"/>
      <c r="N443" s="2"/>
    </row>
    <row r="444" spans="3:14" x14ac:dyDescent="0.2">
      <c r="C444" s="1"/>
      <c r="N444" s="2"/>
    </row>
    <row r="445" spans="3:14" x14ac:dyDescent="0.2">
      <c r="C445" s="1"/>
      <c r="N445" s="2"/>
    </row>
    <row r="446" spans="3:14" x14ac:dyDescent="0.2">
      <c r="C446" s="1"/>
      <c r="N446" s="2"/>
    </row>
    <row r="447" spans="3:14" x14ac:dyDescent="0.2">
      <c r="C447" s="1"/>
      <c r="N447" s="2"/>
    </row>
    <row r="448" spans="3:14" x14ac:dyDescent="0.2">
      <c r="C448" s="1"/>
      <c r="N448" s="2"/>
    </row>
    <row r="449" spans="3:14" x14ac:dyDescent="0.2">
      <c r="C449" s="1"/>
      <c r="N449" s="2"/>
    </row>
    <row r="450" spans="3:14" x14ac:dyDescent="0.2">
      <c r="C450" s="1"/>
      <c r="N450" s="2"/>
    </row>
    <row r="451" spans="3:14" x14ac:dyDescent="0.2">
      <c r="C451" s="1"/>
      <c r="N451" s="2"/>
    </row>
    <row r="452" spans="3:14" x14ac:dyDescent="0.2">
      <c r="C452" s="1"/>
      <c r="N452" s="2"/>
    </row>
    <row r="453" spans="3:14" x14ac:dyDescent="0.2">
      <c r="C453" s="1"/>
      <c r="N453" s="2"/>
    </row>
    <row r="454" spans="3:14" x14ac:dyDescent="0.2">
      <c r="C454" s="1"/>
      <c r="N454" s="2"/>
    </row>
    <row r="455" spans="3:14" x14ac:dyDescent="0.2">
      <c r="C455" s="1"/>
      <c r="N455" s="2"/>
    </row>
    <row r="456" spans="3:14" x14ac:dyDescent="0.2">
      <c r="C456" s="1"/>
      <c r="N456" s="2"/>
    </row>
    <row r="457" spans="3:14" x14ac:dyDescent="0.2">
      <c r="C457" s="1"/>
      <c r="N457" s="2"/>
    </row>
    <row r="458" spans="3:14" x14ac:dyDescent="0.2">
      <c r="C458" s="1"/>
      <c r="N458" s="2"/>
    </row>
    <row r="459" spans="3:14" x14ac:dyDescent="0.2">
      <c r="C459" s="1"/>
      <c r="N459" s="2"/>
    </row>
    <row r="460" spans="3:14" x14ac:dyDescent="0.2">
      <c r="C460" s="1"/>
      <c r="N460" s="2"/>
    </row>
    <row r="461" spans="3:14" x14ac:dyDescent="0.2">
      <c r="C461" s="1"/>
      <c r="N461" s="2"/>
    </row>
    <row r="462" spans="3:14" x14ac:dyDescent="0.2">
      <c r="C462" s="1"/>
      <c r="N462" s="2"/>
    </row>
    <row r="463" spans="3:14" x14ac:dyDescent="0.2">
      <c r="C463" s="1"/>
      <c r="N463" s="2"/>
    </row>
    <row r="464" spans="3:14" x14ac:dyDescent="0.2">
      <c r="C464" s="1"/>
      <c r="N464" s="2"/>
    </row>
    <row r="465" spans="3:14" x14ac:dyDescent="0.2">
      <c r="C465" s="1"/>
      <c r="N465" s="2"/>
    </row>
    <row r="466" spans="3:14" x14ac:dyDescent="0.2">
      <c r="C466" s="1"/>
      <c r="N466" s="2"/>
    </row>
    <row r="467" spans="3:14" x14ac:dyDescent="0.2">
      <c r="C467" s="1"/>
      <c r="N467" s="2"/>
    </row>
    <row r="468" spans="3:14" x14ac:dyDescent="0.2">
      <c r="C468" s="1"/>
      <c r="N468" s="2"/>
    </row>
    <row r="469" spans="3:14" x14ac:dyDescent="0.2">
      <c r="C469" s="1"/>
      <c r="N469" s="2"/>
    </row>
    <row r="470" spans="3:14" x14ac:dyDescent="0.2">
      <c r="C470" s="1"/>
      <c r="N470" s="2"/>
    </row>
    <row r="471" spans="3:14" x14ac:dyDescent="0.2">
      <c r="C471" s="1"/>
      <c r="N471" s="2"/>
    </row>
    <row r="472" spans="3:14" x14ac:dyDescent="0.2">
      <c r="C472" s="1"/>
      <c r="N472" s="2"/>
    </row>
    <row r="473" spans="3:14" x14ac:dyDescent="0.2">
      <c r="C473" s="1"/>
      <c r="N473" s="2"/>
    </row>
    <row r="474" spans="3:14" x14ac:dyDescent="0.2">
      <c r="C474" s="1"/>
      <c r="N474" s="2"/>
    </row>
    <row r="475" spans="3:14" x14ac:dyDescent="0.2">
      <c r="C475" s="1"/>
      <c r="N475" s="2"/>
    </row>
    <row r="476" spans="3:14" x14ac:dyDescent="0.2">
      <c r="C476" s="1"/>
      <c r="N476" s="2"/>
    </row>
    <row r="477" spans="3:14" x14ac:dyDescent="0.2">
      <c r="C477" s="1"/>
      <c r="N477" s="2"/>
    </row>
    <row r="478" spans="3:14" x14ac:dyDescent="0.2">
      <c r="C478" s="1"/>
      <c r="N478" s="2"/>
    </row>
    <row r="479" spans="3:14" x14ac:dyDescent="0.2">
      <c r="C479" s="1"/>
      <c r="N479" s="2"/>
    </row>
    <row r="480" spans="3:14" x14ac:dyDescent="0.2">
      <c r="C480" s="1"/>
      <c r="N480" s="2"/>
    </row>
    <row r="481" spans="3:14" x14ac:dyDescent="0.2">
      <c r="C481" s="1"/>
      <c r="N481" s="2"/>
    </row>
    <row r="482" spans="3:14" x14ac:dyDescent="0.2">
      <c r="C482" s="1"/>
      <c r="N482" s="2"/>
    </row>
    <row r="483" spans="3:14" x14ac:dyDescent="0.2">
      <c r="C483" s="1"/>
      <c r="N483" s="2"/>
    </row>
    <row r="484" spans="3:14" x14ac:dyDescent="0.2">
      <c r="C484" s="1"/>
      <c r="N484" s="2"/>
    </row>
    <row r="485" spans="3:14" x14ac:dyDescent="0.2">
      <c r="C485" s="1"/>
      <c r="N485" s="2"/>
    </row>
    <row r="486" spans="3:14" x14ac:dyDescent="0.2">
      <c r="C486" s="1"/>
      <c r="N486" s="2"/>
    </row>
    <row r="487" spans="3:14" x14ac:dyDescent="0.2">
      <c r="C487" s="1"/>
      <c r="N487" s="2"/>
    </row>
    <row r="488" spans="3:14" x14ac:dyDescent="0.2">
      <c r="C488" s="1"/>
      <c r="N488" s="2"/>
    </row>
    <row r="489" spans="3:14" x14ac:dyDescent="0.2">
      <c r="C489" s="1"/>
      <c r="N489" s="2"/>
    </row>
    <row r="490" spans="3:14" x14ac:dyDescent="0.2">
      <c r="C490" s="1"/>
      <c r="N490" s="2"/>
    </row>
    <row r="491" spans="3:14" x14ac:dyDescent="0.2">
      <c r="C491" s="1"/>
      <c r="N491" s="2"/>
    </row>
    <row r="492" spans="3:14" x14ac:dyDescent="0.2">
      <c r="C492" s="1"/>
      <c r="N492" s="2"/>
    </row>
    <row r="493" spans="3:14" x14ac:dyDescent="0.2">
      <c r="C493" s="1"/>
      <c r="N493" s="2"/>
    </row>
    <row r="494" spans="3:14" x14ac:dyDescent="0.2">
      <c r="C494" s="1"/>
      <c r="N494" s="2"/>
    </row>
    <row r="495" spans="3:14" x14ac:dyDescent="0.2">
      <c r="C495" s="1"/>
      <c r="N495" s="2"/>
    </row>
    <row r="496" spans="3:14" x14ac:dyDescent="0.2">
      <c r="C496" s="1"/>
      <c r="N496" s="2"/>
    </row>
    <row r="497" spans="3:14" x14ac:dyDescent="0.2">
      <c r="C497" s="1"/>
      <c r="N497" s="2"/>
    </row>
    <row r="498" spans="3:14" x14ac:dyDescent="0.2">
      <c r="C498" s="1"/>
      <c r="N498" s="2"/>
    </row>
    <row r="499" spans="3:14" x14ac:dyDescent="0.2">
      <c r="C499" s="1"/>
      <c r="N499" s="2"/>
    </row>
    <row r="500" spans="3:14" x14ac:dyDescent="0.2">
      <c r="C500" s="1"/>
      <c r="N500" s="2"/>
    </row>
    <row r="501" spans="3:14" x14ac:dyDescent="0.2">
      <c r="C501" s="1"/>
      <c r="N501" s="2"/>
    </row>
    <row r="502" spans="3:14" x14ac:dyDescent="0.2">
      <c r="C502" s="1"/>
      <c r="N502" s="2"/>
    </row>
    <row r="503" spans="3:14" x14ac:dyDescent="0.2">
      <c r="C503" s="1"/>
      <c r="N503" s="2"/>
    </row>
    <row r="504" spans="3:14" x14ac:dyDescent="0.2">
      <c r="C504" s="1"/>
      <c r="N504" s="2"/>
    </row>
    <row r="505" spans="3:14" x14ac:dyDescent="0.2">
      <c r="C505" s="1"/>
      <c r="N505" s="2"/>
    </row>
    <row r="506" spans="3:14" x14ac:dyDescent="0.2">
      <c r="C506" s="1"/>
      <c r="N506" s="2"/>
    </row>
    <row r="507" spans="3:14" x14ac:dyDescent="0.2">
      <c r="C507" s="1"/>
      <c r="N507" s="2"/>
    </row>
    <row r="508" spans="3:14" x14ac:dyDescent="0.2">
      <c r="C508" s="1"/>
      <c r="N508" s="2"/>
    </row>
    <row r="509" spans="3:14" x14ac:dyDescent="0.2">
      <c r="C509" s="1"/>
      <c r="N509" s="2"/>
    </row>
    <row r="510" spans="3:14" x14ac:dyDescent="0.2">
      <c r="C510" s="1"/>
      <c r="N510" s="2"/>
    </row>
    <row r="511" spans="3:14" x14ac:dyDescent="0.2">
      <c r="C511" s="1"/>
      <c r="N511" s="2"/>
    </row>
    <row r="512" spans="3:14" x14ac:dyDescent="0.2">
      <c r="C512" s="1"/>
      <c r="N512" s="2"/>
    </row>
    <row r="513" spans="3:14" x14ac:dyDescent="0.2">
      <c r="C513" s="1"/>
      <c r="N513" s="2"/>
    </row>
    <row r="514" spans="3:14" x14ac:dyDescent="0.2">
      <c r="C514" s="1"/>
      <c r="N514" s="2"/>
    </row>
    <row r="515" spans="3:14" x14ac:dyDescent="0.2">
      <c r="C515" s="1"/>
      <c r="N515" s="2"/>
    </row>
    <row r="516" spans="3:14" x14ac:dyDescent="0.2">
      <c r="C516" s="1"/>
      <c r="N516" s="2"/>
    </row>
    <row r="517" spans="3:14" x14ac:dyDescent="0.2">
      <c r="C517" s="1"/>
      <c r="N517" s="2"/>
    </row>
    <row r="518" spans="3:14" x14ac:dyDescent="0.2">
      <c r="C518" s="1"/>
      <c r="N518" s="2"/>
    </row>
    <row r="519" spans="3:14" x14ac:dyDescent="0.2">
      <c r="C519" s="1"/>
      <c r="N519" s="2"/>
    </row>
    <row r="520" spans="3:14" x14ac:dyDescent="0.2">
      <c r="C520" s="1"/>
      <c r="N520" s="2"/>
    </row>
    <row r="521" spans="3:14" x14ac:dyDescent="0.2">
      <c r="C521" s="1"/>
      <c r="N521" s="2"/>
    </row>
    <row r="522" spans="3:14" x14ac:dyDescent="0.2">
      <c r="C522" s="1"/>
      <c r="N522" s="2"/>
    </row>
    <row r="523" spans="3:14" x14ac:dyDescent="0.2">
      <c r="C523" s="1"/>
      <c r="N523" s="2"/>
    </row>
    <row r="524" spans="3:14" x14ac:dyDescent="0.2">
      <c r="C524" s="1"/>
      <c r="N524" s="2"/>
    </row>
    <row r="525" spans="3:14" x14ac:dyDescent="0.2">
      <c r="C525" s="1"/>
      <c r="N525" s="2"/>
    </row>
    <row r="526" spans="3:14" x14ac:dyDescent="0.2">
      <c r="C526" s="1"/>
      <c r="N526" s="2"/>
    </row>
    <row r="527" spans="3:14" x14ac:dyDescent="0.2">
      <c r="C527" s="1"/>
      <c r="N527" s="2"/>
    </row>
    <row r="528" spans="3:14" x14ac:dyDescent="0.2">
      <c r="C528" s="1"/>
      <c r="N528" s="2"/>
    </row>
    <row r="529" spans="3:14" x14ac:dyDescent="0.2">
      <c r="C529" s="1"/>
      <c r="N529" s="2"/>
    </row>
    <row r="530" spans="3:14" x14ac:dyDescent="0.2">
      <c r="C530" s="1"/>
      <c r="N530" s="2"/>
    </row>
    <row r="531" spans="3:14" x14ac:dyDescent="0.2">
      <c r="C531" s="1"/>
      <c r="N531" s="2"/>
    </row>
    <row r="532" spans="3:14" x14ac:dyDescent="0.2">
      <c r="C532" s="1"/>
      <c r="N532" s="2"/>
    </row>
    <row r="533" spans="3:14" x14ac:dyDescent="0.2">
      <c r="C533" s="1"/>
      <c r="N533" s="2"/>
    </row>
    <row r="534" spans="3:14" x14ac:dyDescent="0.2">
      <c r="C534" s="1"/>
      <c r="N534" s="2"/>
    </row>
    <row r="535" spans="3:14" x14ac:dyDescent="0.2">
      <c r="C535" s="1"/>
      <c r="N535" s="2"/>
    </row>
    <row r="536" spans="3:14" x14ac:dyDescent="0.2">
      <c r="C536" s="1"/>
      <c r="N536" s="2"/>
    </row>
    <row r="537" spans="3:14" x14ac:dyDescent="0.2">
      <c r="C537" s="1"/>
      <c r="N537" s="2"/>
    </row>
    <row r="538" spans="3:14" x14ac:dyDescent="0.2">
      <c r="C538" s="1"/>
      <c r="N538" s="2"/>
    </row>
    <row r="539" spans="3:14" x14ac:dyDescent="0.2">
      <c r="C539" s="1"/>
      <c r="N539" s="2"/>
    </row>
    <row r="540" spans="3:14" x14ac:dyDescent="0.2">
      <c r="C540" s="1"/>
      <c r="N540" s="2"/>
    </row>
    <row r="541" spans="3:14" x14ac:dyDescent="0.2">
      <c r="C541" s="1"/>
      <c r="N541" s="2"/>
    </row>
    <row r="542" spans="3:14" x14ac:dyDescent="0.2">
      <c r="C542" s="1"/>
      <c r="N542" s="2"/>
    </row>
    <row r="543" spans="3:14" x14ac:dyDescent="0.2">
      <c r="C543" s="1"/>
      <c r="N543" s="2"/>
    </row>
    <row r="544" spans="3:14" x14ac:dyDescent="0.2">
      <c r="C544" s="1"/>
      <c r="N544" s="2"/>
    </row>
    <row r="545" spans="3:14" x14ac:dyDescent="0.2">
      <c r="C545" s="1"/>
      <c r="N545" s="2"/>
    </row>
    <row r="546" spans="3:14" x14ac:dyDescent="0.2">
      <c r="C546" s="1"/>
      <c r="N546" s="2"/>
    </row>
    <row r="547" spans="3:14" x14ac:dyDescent="0.2">
      <c r="C547" s="1"/>
      <c r="N547" s="2"/>
    </row>
    <row r="548" spans="3:14" x14ac:dyDescent="0.2">
      <c r="C548" s="1"/>
      <c r="N548" s="2"/>
    </row>
    <row r="549" spans="3:14" x14ac:dyDescent="0.2">
      <c r="C549" s="1"/>
      <c r="N549" s="2"/>
    </row>
    <row r="550" spans="3:14" x14ac:dyDescent="0.2">
      <c r="C550" s="1"/>
      <c r="N550" s="2"/>
    </row>
    <row r="551" spans="3:14" x14ac:dyDescent="0.2">
      <c r="C551" s="1"/>
      <c r="N551" s="2"/>
    </row>
    <row r="552" spans="3:14" x14ac:dyDescent="0.2">
      <c r="C552" s="1"/>
      <c r="N552" s="2"/>
    </row>
    <row r="553" spans="3:14" x14ac:dyDescent="0.2">
      <c r="C553" s="1"/>
      <c r="N553" s="2"/>
    </row>
    <row r="554" spans="3:14" x14ac:dyDescent="0.2">
      <c r="C554" s="1"/>
      <c r="N554" s="2"/>
    </row>
    <row r="555" spans="3:14" x14ac:dyDescent="0.2">
      <c r="C555" s="1"/>
      <c r="N555" s="2"/>
    </row>
    <row r="556" spans="3:14" x14ac:dyDescent="0.2">
      <c r="C556" s="1"/>
      <c r="N556" s="2"/>
    </row>
    <row r="557" spans="3:14" x14ac:dyDescent="0.2">
      <c r="C557" s="1"/>
      <c r="N557" s="2"/>
    </row>
    <row r="558" spans="3:14" x14ac:dyDescent="0.2">
      <c r="C558" s="1"/>
      <c r="N558" s="2"/>
    </row>
    <row r="559" spans="3:14" x14ac:dyDescent="0.2">
      <c r="C559" s="1"/>
      <c r="N559" s="2"/>
    </row>
    <row r="560" spans="3:14" x14ac:dyDescent="0.2">
      <c r="C560" s="1"/>
      <c r="N560" s="2"/>
    </row>
    <row r="561" spans="3:14" x14ac:dyDescent="0.2">
      <c r="C561" s="1"/>
      <c r="N561" s="2"/>
    </row>
    <row r="562" spans="3:14" x14ac:dyDescent="0.2">
      <c r="C562" s="1"/>
      <c r="N562" s="2"/>
    </row>
    <row r="563" spans="3:14" x14ac:dyDescent="0.2">
      <c r="C563" s="1"/>
      <c r="N563" s="2"/>
    </row>
    <row r="564" spans="3:14" x14ac:dyDescent="0.2">
      <c r="C564" s="1"/>
      <c r="N564" s="2"/>
    </row>
    <row r="565" spans="3:14" x14ac:dyDescent="0.2">
      <c r="C565" s="1"/>
      <c r="N565" s="2"/>
    </row>
    <row r="566" spans="3:14" x14ac:dyDescent="0.2">
      <c r="C566" s="1"/>
      <c r="N566" s="2"/>
    </row>
    <row r="567" spans="3:14" x14ac:dyDescent="0.2">
      <c r="C567" s="1"/>
      <c r="N567" s="2"/>
    </row>
    <row r="568" spans="3:14" x14ac:dyDescent="0.2">
      <c r="C568" s="1"/>
      <c r="N568" s="2"/>
    </row>
    <row r="569" spans="3:14" x14ac:dyDescent="0.2">
      <c r="C569" s="1"/>
      <c r="N569" s="2"/>
    </row>
    <row r="570" spans="3:14" x14ac:dyDescent="0.2">
      <c r="C570" s="1"/>
      <c r="N570" s="2"/>
    </row>
    <row r="571" spans="3:14" x14ac:dyDescent="0.2">
      <c r="C571" s="1"/>
      <c r="N571" s="2"/>
    </row>
    <row r="572" spans="3:14" x14ac:dyDescent="0.2">
      <c r="C572" s="1"/>
      <c r="N572" s="2"/>
    </row>
    <row r="573" spans="3:14" x14ac:dyDescent="0.2">
      <c r="C573" s="1"/>
      <c r="N573" s="2"/>
    </row>
    <row r="574" spans="3:14" x14ac:dyDescent="0.2">
      <c r="C574" s="1"/>
      <c r="N574" s="2"/>
    </row>
    <row r="575" spans="3:14" x14ac:dyDescent="0.2">
      <c r="C575" s="1"/>
      <c r="N575" s="2"/>
    </row>
    <row r="576" spans="3:14" x14ac:dyDescent="0.2">
      <c r="C576" s="1"/>
      <c r="N576" s="2"/>
    </row>
    <row r="577" spans="3:14" x14ac:dyDescent="0.2">
      <c r="C577" s="1"/>
      <c r="N577" s="2"/>
    </row>
    <row r="578" spans="3:14" x14ac:dyDescent="0.2">
      <c r="C578" s="1"/>
      <c r="N578" s="2"/>
    </row>
    <row r="579" spans="3:14" x14ac:dyDescent="0.2">
      <c r="C579" s="1"/>
      <c r="N579" s="2"/>
    </row>
    <row r="580" spans="3:14" x14ac:dyDescent="0.2">
      <c r="C580" s="1"/>
      <c r="N580" s="2"/>
    </row>
    <row r="581" spans="3:14" x14ac:dyDescent="0.2">
      <c r="C581" s="1"/>
      <c r="N581" s="2"/>
    </row>
    <row r="582" spans="3:14" x14ac:dyDescent="0.2">
      <c r="C582" s="1"/>
      <c r="N582" s="2"/>
    </row>
    <row r="583" spans="3:14" x14ac:dyDescent="0.2">
      <c r="C583" s="1"/>
      <c r="N583" s="2"/>
    </row>
    <row r="584" spans="3:14" x14ac:dyDescent="0.2">
      <c r="C584" s="1"/>
      <c r="N584" s="2"/>
    </row>
    <row r="585" spans="3:14" x14ac:dyDescent="0.2">
      <c r="C585" s="1"/>
      <c r="N585" s="2"/>
    </row>
    <row r="586" spans="3:14" x14ac:dyDescent="0.2">
      <c r="C586" s="1"/>
      <c r="N586" s="2"/>
    </row>
    <row r="587" spans="3:14" x14ac:dyDescent="0.2">
      <c r="C587" s="1"/>
      <c r="N587" s="2"/>
    </row>
    <row r="588" spans="3:14" x14ac:dyDescent="0.2">
      <c r="C588" s="1"/>
      <c r="N588" s="2"/>
    </row>
    <row r="589" spans="3:14" x14ac:dyDescent="0.2">
      <c r="C589" s="1"/>
      <c r="N589" s="2"/>
    </row>
    <row r="590" spans="3:14" x14ac:dyDescent="0.2">
      <c r="C590" s="1"/>
      <c r="N590" s="2"/>
    </row>
    <row r="591" spans="3:14" x14ac:dyDescent="0.2">
      <c r="C591" s="1"/>
      <c r="N591" s="2"/>
    </row>
    <row r="592" spans="3:14" x14ac:dyDescent="0.2">
      <c r="C592" s="1"/>
      <c r="N592" s="2"/>
    </row>
    <row r="593" spans="3:14" x14ac:dyDescent="0.2">
      <c r="C593" s="1"/>
      <c r="N593" s="2"/>
    </row>
    <row r="594" spans="3:14" x14ac:dyDescent="0.2">
      <c r="C594" s="1"/>
      <c r="N594" s="2"/>
    </row>
    <row r="595" spans="3:14" x14ac:dyDescent="0.2">
      <c r="C595" s="1"/>
      <c r="N595" s="2"/>
    </row>
    <row r="596" spans="3:14" x14ac:dyDescent="0.2">
      <c r="C596" s="1"/>
      <c r="N596" s="2"/>
    </row>
    <row r="597" spans="3:14" x14ac:dyDescent="0.2">
      <c r="C597" s="1"/>
      <c r="N597" s="2"/>
    </row>
    <row r="598" spans="3:14" x14ac:dyDescent="0.2">
      <c r="C598" s="1"/>
      <c r="N598" s="2"/>
    </row>
    <row r="599" spans="3:14" x14ac:dyDescent="0.2">
      <c r="C599" s="1"/>
      <c r="N599" s="2"/>
    </row>
    <row r="600" spans="3:14" x14ac:dyDescent="0.2">
      <c r="C600" s="1"/>
      <c r="N600" s="2"/>
    </row>
    <row r="601" spans="3:14" x14ac:dyDescent="0.2">
      <c r="C601" s="1"/>
      <c r="N601" s="2"/>
    </row>
    <row r="602" spans="3:14" x14ac:dyDescent="0.2">
      <c r="C602" s="1"/>
      <c r="N602" s="2"/>
    </row>
    <row r="603" spans="3:14" x14ac:dyDescent="0.2">
      <c r="C603" s="1"/>
      <c r="N603" s="2"/>
    </row>
    <row r="604" spans="3:14" x14ac:dyDescent="0.2">
      <c r="C604" s="1"/>
      <c r="N604" s="2"/>
    </row>
    <row r="605" spans="3:14" x14ac:dyDescent="0.2">
      <c r="C605" s="1"/>
      <c r="N605" s="2"/>
    </row>
    <row r="606" spans="3:14" x14ac:dyDescent="0.2">
      <c r="C606" s="1"/>
      <c r="N606" s="2"/>
    </row>
    <row r="607" spans="3:14" x14ac:dyDescent="0.2">
      <c r="C607" s="1"/>
      <c r="N607" s="2"/>
    </row>
    <row r="608" spans="3:14" x14ac:dyDescent="0.2">
      <c r="C608" s="1"/>
      <c r="N608" s="2"/>
    </row>
    <row r="609" spans="3:14" x14ac:dyDescent="0.2">
      <c r="C609" s="1"/>
      <c r="N609" s="2"/>
    </row>
    <row r="610" spans="3:14" x14ac:dyDescent="0.2">
      <c r="C610" s="1"/>
      <c r="N610" s="2"/>
    </row>
    <row r="611" spans="3:14" x14ac:dyDescent="0.2">
      <c r="C611" s="1"/>
      <c r="N611" s="2"/>
    </row>
    <row r="612" spans="3:14" x14ac:dyDescent="0.2">
      <c r="C612" s="1"/>
      <c r="N612" s="2"/>
    </row>
    <row r="613" spans="3:14" x14ac:dyDescent="0.2">
      <c r="C613" s="1"/>
      <c r="N613" s="2"/>
    </row>
    <row r="614" spans="3:14" x14ac:dyDescent="0.2">
      <c r="C614" s="1"/>
      <c r="N614" s="2"/>
    </row>
    <row r="615" spans="3:14" x14ac:dyDescent="0.2">
      <c r="C615" s="1"/>
      <c r="N615" s="2"/>
    </row>
    <row r="616" spans="3:14" x14ac:dyDescent="0.2">
      <c r="C616" s="1"/>
      <c r="N616" s="2"/>
    </row>
    <row r="617" spans="3:14" x14ac:dyDescent="0.2">
      <c r="C617" s="1"/>
      <c r="N617" s="2"/>
    </row>
    <row r="618" spans="3:14" x14ac:dyDescent="0.2">
      <c r="C618" s="1"/>
      <c r="N618" s="2"/>
    </row>
    <row r="619" spans="3:14" x14ac:dyDescent="0.2">
      <c r="C619" s="1"/>
      <c r="N619" s="2"/>
    </row>
    <row r="620" spans="3:14" x14ac:dyDescent="0.2">
      <c r="C620" s="1"/>
      <c r="N620" s="2"/>
    </row>
    <row r="621" spans="3:14" x14ac:dyDescent="0.2">
      <c r="C621" s="1"/>
      <c r="N621" s="2"/>
    </row>
    <row r="622" spans="3:14" x14ac:dyDescent="0.2">
      <c r="C622" s="1"/>
      <c r="N622" s="2"/>
    </row>
    <row r="623" spans="3:14" x14ac:dyDescent="0.2">
      <c r="C623" s="1"/>
      <c r="N623" s="2"/>
    </row>
    <row r="624" spans="3:14" x14ac:dyDescent="0.2">
      <c r="C624" s="1"/>
      <c r="N624" s="2"/>
    </row>
    <row r="625" spans="3:14" x14ac:dyDescent="0.2">
      <c r="C625" s="1"/>
      <c r="N625" s="2"/>
    </row>
    <row r="626" spans="3:14" x14ac:dyDescent="0.2">
      <c r="C626" s="1"/>
      <c r="N626" s="2"/>
    </row>
    <row r="627" spans="3:14" x14ac:dyDescent="0.2">
      <c r="C627" s="1"/>
      <c r="N627" s="2"/>
    </row>
    <row r="628" spans="3:14" x14ac:dyDescent="0.2">
      <c r="C628" s="1"/>
      <c r="N628" s="2"/>
    </row>
    <row r="629" spans="3:14" x14ac:dyDescent="0.2">
      <c r="C629" s="1"/>
      <c r="N629" s="2"/>
    </row>
    <row r="630" spans="3:14" x14ac:dyDescent="0.2">
      <c r="C630" s="1"/>
      <c r="N630" s="2"/>
    </row>
    <row r="631" spans="3:14" x14ac:dyDescent="0.2">
      <c r="C631" s="1"/>
      <c r="N631" s="2"/>
    </row>
    <row r="632" spans="3:14" x14ac:dyDescent="0.2">
      <c r="C632" s="1"/>
      <c r="N632" s="2"/>
    </row>
    <row r="633" spans="3:14" x14ac:dyDescent="0.2">
      <c r="C633" s="1"/>
      <c r="N633" s="2"/>
    </row>
    <row r="634" spans="3:14" x14ac:dyDescent="0.2">
      <c r="C634" s="1"/>
      <c r="N634" s="2"/>
    </row>
    <row r="635" spans="3:14" x14ac:dyDescent="0.2">
      <c r="C635" s="1"/>
      <c r="N635" s="2"/>
    </row>
    <row r="636" spans="3:14" x14ac:dyDescent="0.2">
      <c r="C636" s="1"/>
      <c r="N636" s="2"/>
    </row>
    <row r="637" spans="3:14" x14ac:dyDescent="0.2">
      <c r="C637" s="1"/>
      <c r="N637" s="2"/>
    </row>
    <row r="638" spans="3:14" x14ac:dyDescent="0.2">
      <c r="C638" s="1"/>
      <c r="N638" s="2"/>
    </row>
    <row r="639" spans="3:14" x14ac:dyDescent="0.2">
      <c r="C639" s="1"/>
      <c r="N639" s="2"/>
    </row>
    <row r="640" spans="3:14" x14ac:dyDescent="0.2">
      <c r="C640" s="1"/>
      <c r="N640" s="2"/>
    </row>
    <row r="641" spans="3:14" x14ac:dyDescent="0.2">
      <c r="C641" s="1"/>
      <c r="N641" s="2"/>
    </row>
    <row r="642" spans="3:14" x14ac:dyDescent="0.2">
      <c r="C642" s="1"/>
      <c r="N642" s="2"/>
    </row>
    <row r="643" spans="3:14" x14ac:dyDescent="0.2">
      <c r="C643" s="1"/>
      <c r="N643" s="2"/>
    </row>
    <row r="644" spans="3:14" x14ac:dyDescent="0.2">
      <c r="C644" s="1"/>
      <c r="N644" s="2"/>
    </row>
    <row r="645" spans="3:14" x14ac:dyDescent="0.2">
      <c r="C645" s="1"/>
      <c r="N645" s="2"/>
    </row>
    <row r="646" spans="3:14" x14ac:dyDescent="0.2">
      <c r="C646" s="1"/>
      <c r="N646" s="2"/>
    </row>
    <row r="647" spans="3:14" x14ac:dyDescent="0.2">
      <c r="C647" s="1"/>
      <c r="N647" s="2"/>
    </row>
    <row r="648" spans="3:14" x14ac:dyDescent="0.2">
      <c r="C648" s="1"/>
      <c r="N648" s="2"/>
    </row>
    <row r="649" spans="3:14" x14ac:dyDescent="0.2">
      <c r="C649" s="1"/>
      <c r="N649" s="2"/>
    </row>
    <row r="650" spans="3:14" x14ac:dyDescent="0.2">
      <c r="C650" s="1"/>
      <c r="N650" s="2"/>
    </row>
    <row r="651" spans="3:14" x14ac:dyDescent="0.2">
      <c r="C651" s="1"/>
      <c r="N651" s="2"/>
    </row>
    <row r="652" spans="3:14" x14ac:dyDescent="0.2">
      <c r="C652" s="1"/>
      <c r="N652" s="2"/>
    </row>
    <row r="653" spans="3:14" x14ac:dyDescent="0.2">
      <c r="C653" s="1"/>
      <c r="N653" s="2"/>
    </row>
    <row r="654" spans="3:14" x14ac:dyDescent="0.2">
      <c r="C654" s="1"/>
      <c r="N654" s="2"/>
    </row>
    <row r="655" spans="3:14" x14ac:dyDescent="0.2">
      <c r="C655" s="1"/>
      <c r="N655" s="2"/>
    </row>
    <row r="656" spans="3:14" x14ac:dyDescent="0.2">
      <c r="C656" s="1"/>
      <c r="N656" s="2"/>
    </row>
    <row r="657" spans="3:14" x14ac:dyDescent="0.2">
      <c r="C657" s="1"/>
      <c r="N657" s="2"/>
    </row>
    <row r="658" spans="3:14" x14ac:dyDescent="0.2">
      <c r="C658" s="1"/>
      <c r="N658" s="2"/>
    </row>
    <row r="659" spans="3:14" x14ac:dyDescent="0.2">
      <c r="C659" s="1"/>
      <c r="N659" s="2"/>
    </row>
    <row r="660" spans="3:14" x14ac:dyDescent="0.2">
      <c r="C660" s="1"/>
      <c r="N660" s="2"/>
    </row>
    <row r="661" spans="3:14" x14ac:dyDescent="0.2">
      <c r="C661" s="1"/>
      <c r="N661" s="2"/>
    </row>
    <row r="662" spans="3:14" x14ac:dyDescent="0.2">
      <c r="C662" s="1"/>
      <c r="N662" s="2"/>
    </row>
    <row r="663" spans="3:14" x14ac:dyDescent="0.2">
      <c r="C663" s="1"/>
      <c r="N663" s="2"/>
    </row>
    <row r="664" spans="3:14" x14ac:dyDescent="0.2">
      <c r="C664" s="1"/>
      <c r="N664" s="2"/>
    </row>
    <row r="665" spans="3:14" x14ac:dyDescent="0.2">
      <c r="C665" s="1"/>
      <c r="N665" s="2"/>
    </row>
    <row r="666" spans="3:14" x14ac:dyDescent="0.2">
      <c r="C666" s="1"/>
      <c r="N666" s="2"/>
    </row>
    <row r="667" spans="3:14" x14ac:dyDescent="0.2">
      <c r="C667" s="1"/>
      <c r="N667" s="2"/>
    </row>
    <row r="668" spans="3:14" x14ac:dyDescent="0.2">
      <c r="C668" s="1"/>
      <c r="N668" s="2"/>
    </row>
    <row r="669" spans="3:14" x14ac:dyDescent="0.2">
      <c r="C669" s="1"/>
      <c r="N669" s="2"/>
    </row>
    <row r="670" spans="3:14" x14ac:dyDescent="0.2">
      <c r="C670" s="1"/>
      <c r="N670" s="2"/>
    </row>
    <row r="671" spans="3:14" x14ac:dyDescent="0.2">
      <c r="C671" s="1"/>
      <c r="N671" s="2"/>
    </row>
    <row r="672" spans="3:14" x14ac:dyDescent="0.2">
      <c r="C672" s="1"/>
      <c r="N672" s="2"/>
    </row>
    <row r="673" spans="3:14" x14ac:dyDescent="0.2">
      <c r="C673" s="1"/>
      <c r="N673" s="2"/>
    </row>
    <row r="674" spans="3:14" x14ac:dyDescent="0.2">
      <c r="C674" s="1"/>
      <c r="N674" s="2"/>
    </row>
    <row r="675" spans="3:14" x14ac:dyDescent="0.2">
      <c r="C675" s="1"/>
      <c r="N675" s="2"/>
    </row>
    <row r="676" spans="3:14" x14ac:dyDescent="0.2">
      <c r="C676" s="1"/>
      <c r="N676" s="2"/>
    </row>
    <row r="677" spans="3:14" x14ac:dyDescent="0.2">
      <c r="C677" s="1"/>
      <c r="N677" s="2"/>
    </row>
    <row r="678" spans="3:14" x14ac:dyDescent="0.2">
      <c r="C678" s="1"/>
      <c r="N678" s="2"/>
    </row>
    <row r="679" spans="3:14" x14ac:dyDescent="0.2">
      <c r="C679" s="1"/>
      <c r="N679" s="2"/>
    </row>
    <row r="680" spans="3:14" x14ac:dyDescent="0.2">
      <c r="C680" s="1"/>
      <c r="N680" s="2"/>
    </row>
    <row r="681" spans="3:14" x14ac:dyDescent="0.2">
      <c r="C681" s="1"/>
      <c r="N681" s="2"/>
    </row>
    <row r="682" spans="3:14" x14ac:dyDescent="0.2">
      <c r="C682" s="1"/>
      <c r="N682" s="2"/>
    </row>
    <row r="683" spans="3:14" x14ac:dyDescent="0.2">
      <c r="C683" s="1"/>
      <c r="N683" s="2"/>
    </row>
    <row r="684" spans="3:14" x14ac:dyDescent="0.2">
      <c r="C684" s="1"/>
      <c r="N684" s="2"/>
    </row>
    <row r="685" spans="3:14" x14ac:dyDescent="0.2">
      <c r="C685" s="1"/>
      <c r="N685" s="2"/>
    </row>
    <row r="686" spans="3:14" x14ac:dyDescent="0.2">
      <c r="C686" s="1"/>
      <c r="N686" s="2"/>
    </row>
    <row r="687" spans="3:14" x14ac:dyDescent="0.2">
      <c r="C687" s="1"/>
      <c r="N687" s="2"/>
    </row>
    <row r="688" spans="3:14" x14ac:dyDescent="0.2">
      <c r="C688" s="1"/>
      <c r="N688" s="2"/>
    </row>
    <row r="689" spans="3:14" x14ac:dyDescent="0.2">
      <c r="C689" s="1"/>
      <c r="N689" s="2"/>
    </row>
    <row r="690" spans="3:14" x14ac:dyDescent="0.2">
      <c r="C690" s="1"/>
      <c r="N690" s="2"/>
    </row>
    <row r="691" spans="3:14" x14ac:dyDescent="0.2">
      <c r="C691" s="1"/>
      <c r="N691" s="2"/>
    </row>
    <row r="692" spans="3:14" x14ac:dyDescent="0.2">
      <c r="C692" s="1"/>
      <c r="N692" s="2"/>
    </row>
    <row r="693" spans="3:14" x14ac:dyDescent="0.2">
      <c r="C693" s="1"/>
      <c r="N693" s="2"/>
    </row>
    <row r="694" spans="3:14" x14ac:dyDescent="0.2">
      <c r="C694" s="1"/>
      <c r="N694" s="2"/>
    </row>
    <row r="695" spans="3:14" x14ac:dyDescent="0.2">
      <c r="C695" s="1"/>
      <c r="N695" s="2"/>
    </row>
    <row r="696" spans="3:14" x14ac:dyDescent="0.2">
      <c r="C696" s="1"/>
      <c r="N696" s="2"/>
    </row>
    <row r="697" spans="3:14" x14ac:dyDescent="0.2">
      <c r="C697" s="1"/>
      <c r="N697" s="2"/>
    </row>
    <row r="698" spans="3:14" x14ac:dyDescent="0.2">
      <c r="C698" s="1"/>
      <c r="N698" s="2"/>
    </row>
    <row r="699" spans="3:14" x14ac:dyDescent="0.2">
      <c r="C699" s="1"/>
      <c r="N699" s="2"/>
    </row>
    <row r="700" spans="3:14" x14ac:dyDescent="0.2">
      <c r="C700" s="1"/>
      <c r="N700" s="2"/>
    </row>
    <row r="701" spans="3:14" x14ac:dyDescent="0.2">
      <c r="C701" s="1"/>
      <c r="N701" s="2"/>
    </row>
    <row r="702" spans="3:14" x14ac:dyDescent="0.2">
      <c r="C702" s="1"/>
      <c r="N702" s="2"/>
    </row>
    <row r="703" spans="3:14" x14ac:dyDescent="0.2">
      <c r="C703" s="1"/>
      <c r="N703" s="2"/>
    </row>
    <row r="704" spans="3:14" x14ac:dyDescent="0.2">
      <c r="C704" s="1"/>
      <c r="N704" s="2"/>
    </row>
    <row r="705" spans="3:14" x14ac:dyDescent="0.2">
      <c r="C705" s="1"/>
      <c r="N705" s="2"/>
    </row>
    <row r="706" spans="3:14" x14ac:dyDescent="0.2">
      <c r="C706" s="1"/>
      <c r="N706" s="2"/>
    </row>
    <row r="707" spans="3:14" x14ac:dyDescent="0.2">
      <c r="C707" s="1"/>
      <c r="N707" s="2"/>
    </row>
    <row r="708" spans="3:14" x14ac:dyDescent="0.2">
      <c r="C708" s="1"/>
      <c r="N708" s="2"/>
    </row>
    <row r="709" spans="3:14" x14ac:dyDescent="0.2">
      <c r="C709" s="1"/>
      <c r="N709" s="2"/>
    </row>
    <row r="710" spans="3:14" x14ac:dyDescent="0.2">
      <c r="C710" s="1"/>
      <c r="N710" s="2"/>
    </row>
    <row r="711" spans="3:14" x14ac:dyDescent="0.2">
      <c r="C711" s="1"/>
      <c r="N711" s="2"/>
    </row>
    <row r="712" spans="3:14" x14ac:dyDescent="0.2">
      <c r="C712" s="1"/>
      <c r="N712" s="2"/>
    </row>
    <row r="713" spans="3:14" x14ac:dyDescent="0.2">
      <c r="C713" s="1"/>
      <c r="N713" s="2"/>
    </row>
    <row r="714" spans="3:14" x14ac:dyDescent="0.2">
      <c r="C714" s="1"/>
      <c r="N714" s="2"/>
    </row>
    <row r="715" spans="3:14" x14ac:dyDescent="0.2">
      <c r="C715" s="1"/>
      <c r="N715" s="2"/>
    </row>
    <row r="716" spans="3:14" x14ac:dyDescent="0.2">
      <c r="C716" s="1"/>
      <c r="N716" s="2"/>
    </row>
    <row r="717" spans="3:14" x14ac:dyDescent="0.2">
      <c r="C717" s="1"/>
      <c r="N717" s="2"/>
    </row>
    <row r="718" spans="3:14" x14ac:dyDescent="0.2">
      <c r="C718" s="1"/>
      <c r="N718" s="2"/>
    </row>
    <row r="719" spans="3:14" x14ac:dyDescent="0.2">
      <c r="C719" s="1"/>
      <c r="N719" s="2"/>
    </row>
    <row r="720" spans="3:14" x14ac:dyDescent="0.2">
      <c r="C720" s="1"/>
      <c r="N720" s="2"/>
    </row>
    <row r="721" spans="3:14" x14ac:dyDescent="0.2">
      <c r="C721" s="1"/>
      <c r="N721" s="2"/>
    </row>
    <row r="722" spans="3:14" x14ac:dyDescent="0.2">
      <c r="C722" s="1"/>
      <c r="N722" s="2"/>
    </row>
    <row r="723" spans="3:14" x14ac:dyDescent="0.2">
      <c r="C723" s="1"/>
      <c r="N723" s="2"/>
    </row>
    <row r="724" spans="3:14" x14ac:dyDescent="0.2">
      <c r="C724" s="1"/>
      <c r="N724" s="2"/>
    </row>
    <row r="725" spans="3:14" x14ac:dyDescent="0.2">
      <c r="C725" s="1"/>
      <c r="N725" s="2"/>
    </row>
    <row r="726" spans="3:14" x14ac:dyDescent="0.2">
      <c r="C726" s="1"/>
      <c r="N726" s="2"/>
    </row>
    <row r="727" spans="3:14" x14ac:dyDescent="0.2">
      <c r="C727" s="1"/>
      <c r="N727" s="2"/>
    </row>
    <row r="728" spans="3:14" x14ac:dyDescent="0.2">
      <c r="C728" s="1"/>
      <c r="N728" s="2"/>
    </row>
    <row r="729" spans="3:14" x14ac:dyDescent="0.2">
      <c r="C729" s="1"/>
      <c r="N729" s="2"/>
    </row>
    <row r="730" spans="3:14" x14ac:dyDescent="0.2">
      <c r="C730" s="1"/>
      <c r="N730" s="2"/>
    </row>
    <row r="731" spans="3:14" x14ac:dyDescent="0.2">
      <c r="C731" s="1"/>
      <c r="N731" s="2"/>
    </row>
    <row r="732" spans="3:14" x14ac:dyDescent="0.2">
      <c r="C732" s="1"/>
      <c r="N732" s="2"/>
    </row>
    <row r="733" spans="3:14" x14ac:dyDescent="0.2">
      <c r="C733" s="1"/>
      <c r="N733" s="2"/>
    </row>
    <row r="734" spans="3:14" x14ac:dyDescent="0.2">
      <c r="C734" s="1"/>
      <c r="N734" s="2"/>
    </row>
    <row r="735" spans="3:14" x14ac:dyDescent="0.2">
      <c r="C735" s="1"/>
      <c r="N735" s="2"/>
    </row>
    <row r="736" spans="3:14" x14ac:dyDescent="0.2">
      <c r="C736" s="1"/>
      <c r="N736" s="2"/>
    </row>
    <row r="737" spans="3:14" x14ac:dyDescent="0.2">
      <c r="C737" s="1"/>
      <c r="N737" s="2"/>
    </row>
    <row r="738" spans="3:14" x14ac:dyDescent="0.2">
      <c r="C738" s="1"/>
      <c r="N738" s="2"/>
    </row>
    <row r="739" spans="3:14" x14ac:dyDescent="0.2">
      <c r="C739" s="1"/>
      <c r="N739" s="2"/>
    </row>
    <row r="740" spans="3:14" x14ac:dyDescent="0.2">
      <c r="C740" s="1"/>
      <c r="N740" s="2"/>
    </row>
    <row r="741" spans="3:14" x14ac:dyDescent="0.2">
      <c r="C741" s="1"/>
      <c r="N741" s="2"/>
    </row>
    <row r="742" spans="3:14" x14ac:dyDescent="0.2">
      <c r="C742" s="1"/>
      <c r="N742" s="2"/>
    </row>
    <row r="743" spans="3:14" x14ac:dyDescent="0.2">
      <c r="C743" s="1"/>
      <c r="N743" s="2"/>
    </row>
    <row r="744" spans="3:14" x14ac:dyDescent="0.2">
      <c r="C744" s="1"/>
      <c r="N744" s="2"/>
    </row>
    <row r="745" spans="3:14" x14ac:dyDescent="0.2">
      <c r="C745" s="1"/>
      <c r="N745" s="2"/>
    </row>
    <row r="746" spans="3:14" x14ac:dyDescent="0.2">
      <c r="C746" s="1"/>
      <c r="N746" s="2"/>
    </row>
    <row r="747" spans="3:14" x14ac:dyDescent="0.2">
      <c r="C747" s="1"/>
      <c r="N747" s="2"/>
    </row>
    <row r="748" spans="3:14" x14ac:dyDescent="0.2">
      <c r="C748" s="1"/>
      <c r="N748" s="2"/>
    </row>
    <row r="749" spans="3:14" x14ac:dyDescent="0.2">
      <c r="C749" s="1"/>
      <c r="N749" s="2"/>
    </row>
    <row r="750" spans="3:14" x14ac:dyDescent="0.2">
      <c r="C750" s="1"/>
      <c r="N750" s="2"/>
    </row>
    <row r="751" spans="3:14" x14ac:dyDescent="0.2">
      <c r="C751" s="1"/>
      <c r="N751" s="2"/>
    </row>
    <row r="752" spans="3:14" x14ac:dyDescent="0.2">
      <c r="C752" s="1"/>
      <c r="N752" s="2"/>
    </row>
    <row r="753" spans="3:14" x14ac:dyDescent="0.2">
      <c r="C753" s="1"/>
      <c r="N753" s="2"/>
    </row>
    <row r="754" spans="3:14" x14ac:dyDescent="0.2">
      <c r="C754" s="1"/>
      <c r="N754" s="2"/>
    </row>
    <row r="755" spans="3:14" x14ac:dyDescent="0.2">
      <c r="C755" s="1"/>
      <c r="N755" s="2"/>
    </row>
    <row r="756" spans="3:14" x14ac:dyDescent="0.2">
      <c r="C756" s="1"/>
      <c r="N756" s="2"/>
    </row>
    <row r="757" spans="3:14" x14ac:dyDescent="0.2">
      <c r="C757" s="1"/>
      <c r="N757" s="2"/>
    </row>
    <row r="758" spans="3:14" x14ac:dyDescent="0.2">
      <c r="C758" s="1"/>
      <c r="N758" s="2"/>
    </row>
    <row r="759" spans="3:14" x14ac:dyDescent="0.2">
      <c r="C759" s="1"/>
      <c r="N759" s="2"/>
    </row>
    <row r="760" spans="3:14" x14ac:dyDescent="0.2">
      <c r="C760" s="1"/>
      <c r="N760" s="2"/>
    </row>
    <row r="761" spans="3:14" x14ac:dyDescent="0.2">
      <c r="C761" s="1"/>
      <c r="N761" s="2"/>
    </row>
    <row r="762" spans="3:14" x14ac:dyDescent="0.2">
      <c r="C762" s="1"/>
      <c r="N762" s="2"/>
    </row>
    <row r="763" spans="3:14" x14ac:dyDescent="0.2">
      <c r="C763" s="1"/>
      <c r="N763" s="2"/>
    </row>
    <row r="764" spans="3:14" x14ac:dyDescent="0.2">
      <c r="C764" s="1"/>
      <c r="N764" s="2"/>
    </row>
    <row r="765" spans="3:14" x14ac:dyDescent="0.2">
      <c r="C765" s="1"/>
      <c r="N765" s="2"/>
    </row>
    <row r="766" spans="3:14" x14ac:dyDescent="0.2">
      <c r="C766" s="1"/>
      <c r="N766" s="2"/>
    </row>
    <row r="767" spans="3:14" x14ac:dyDescent="0.2">
      <c r="C767" s="1"/>
      <c r="N767" s="2"/>
    </row>
    <row r="768" spans="3:14" x14ac:dyDescent="0.2">
      <c r="C768" s="1"/>
      <c r="N768" s="2"/>
    </row>
    <row r="769" spans="3:14" x14ac:dyDescent="0.2">
      <c r="C769" s="1"/>
      <c r="N769" s="2"/>
    </row>
    <row r="770" spans="3:14" x14ac:dyDescent="0.2">
      <c r="C770" s="1"/>
      <c r="N770" s="2"/>
    </row>
    <row r="771" spans="3:14" x14ac:dyDescent="0.2">
      <c r="C771" s="1"/>
      <c r="N771" s="2"/>
    </row>
    <row r="772" spans="3:14" x14ac:dyDescent="0.2">
      <c r="C772" s="1"/>
      <c r="N772" s="2"/>
    </row>
    <row r="773" spans="3:14" x14ac:dyDescent="0.2">
      <c r="C773" s="1"/>
      <c r="N773" s="2"/>
    </row>
    <row r="774" spans="3:14" x14ac:dyDescent="0.2">
      <c r="C774" s="1"/>
      <c r="N774" s="2"/>
    </row>
    <row r="775" spans="3:14" x14ac:dyDescent="0.2">
      <c r="C775" s="1"/>
      <c r="N775" s="2"/>
    </row>
    <row r="776" spans="3:14" x14ac:dyDescent="0.2">
      <c r="C776" s="1"/>
      <c r="N776" s="2"/>
    </row>
    <row r="777" spans="3:14" x14ac:dyDescent="0.2">
      <c r="C777" s="1"/>
      <c r="N777" s="2"/>
    </row>
    <row r="778" spans="3:14" x14ac:dyDescent="0.2">
      <c r="C778" s="1"/>
      <c r="N778" s="2"/>
    </row>
    <row r="779" spans="3:14" x14ac:dyDescent="0.2">
      <c r="C779" s="1"/>
      <c r="N779" s="2"/>
    </row>
    <row r="780" spans="3:14" x14ac:dyDescent="0.2">
      <c r="C780" s="1"/>
      <c r="N780" s="2"/>
    </row>
    <row r="781" spans="3:14" x14ac:dyDescent="0.2">
      <c r="C781" s="1"/>
      <c r="N781" s="2"/>
    </row>
    <row r="782" spans="3:14" x14ac:dyDescent="0.2">
      <c r="C782" s="1"/>
      <c r="N782" s="2"/>
    </row>
    <row r="783" spans="3:14" x14ac:dyDescent="0.2">
      <c r="C783" s="1"/>
      <c r="N783" s="2"/>
    </row>
    <row r="784" spans="3:14" x14ac:dyDescent="0.2">
      <c r="C784" s="1"/>
      <c r="N784" s="2"/>
    </row>
    <row r="785" spans="3:14" x14ac:dyDescent="0.2">
      <c r="C785" s="1"/>
      <c r="N785" s="2"/>
    </row>
    <row r="786" spans="3:14" x14ac:dyDescent="0.2">
      <c r="C786" s="1"/>
      <c r="N786" s="2"/>
    </row>
    <row r="787" spans="3:14" x14ac:dyDescent="0.2">
      <c r="C787" s="1"/>
      <c r="N787" s="2"/>
    </row>
    <row r="788" spans="3:14" x14ac:dyDescent="0.2">
      <c r="C788" s="1"/>
      <c r="N788" s="2"/>
    </row>
    <row r="789" spans="3:14" x14ac:dyDescent="0.2">
      <c r="C789" s="1"/>
      <c r="N789" s="2"/>
    </row>
    <row r="790" spans="3:14" x14ac:dyDescent="0.2">
      <c r="C790" s="1"/>
      <c r="N790" s="2"/>
    </row>
    <row r="791" spans="3:14" x14ac:dyDescent="0.2">
      <c r="C791" s="1"/>
      <c r="N791" s="2"/>
    </row>
    <row r="792" spans="3:14" x14ac:dyDescent="0.2">
      <c r="C792" s="1"/>
      <c r="N792" s="2"/>
    </row>
    <row r="793" spans="3:14" x14ac:dyDescent="0.2">
      <c r="C793" s="1"/>
      <c r="N793" s="2"/>
    </row>
    <row r="794" spans="3:14" x14ac:dyDescent="0.2">
      <c r="C794" s="1"/>
      <c r="N794" s="2"/>
    </row>
    <row r="795" spans="3:14" x14ac:dyDescent="0.2">
      <c r="C795" s="1"/>
      <c r="N795" s="2"/>
    </row>
    <row r="796" spans="3:14" x14ac:dyDescent="0.2">
      <c r="C796" s="1"/>
      <c r="N796" s="2"/>
    </row>
    <row r="797" spans="3:14" x14ac:dyDescent="0.2">
      <c r="C797" s="1"/>
      <c r="N797" s="2"/>
    </row>
    <row r="798" spans="3:14" x14ac:dyDescent="0.2">
      <c r="C798" s="1"/>
      <c r="N798" s="2"/>
    </row>
    <row r="799" spans="3:14" x14ac:dyDescent="0.2">
      <c r="C799" s="1"/>
      <c r="N799" s="2"/>
    </row>
    <row r="800" spans="3:14" x14ac:dyDescent="0.2">
      <c r="C800" s="1"/>
      <c r="N800" s="2"/>
    </row>
    <row r="801" spans="3:14" x14ac:dyDescent="0.2">
      <c r="C801" s="1"/>
      <c r="N801" s="2"/>
    </row>
    <row r="802" spans="3:14" x14ac:dyDescent="0.2">
      <c r="C802" s="1"/>
      <c r="N802" s="2"/>
    </row>
    <row r="803" spans="3:14" x14ac:dyDescent="0.2">
      <c r="C803" s="1"/>
      <c r="N803" s="2"/>
    </row>
    <row r="804" spans="3:14" x14ac:dyDescent="0.2">
      <c r="C804" s="1"/>
      <c r="N804" s="2"/>
    </row>
    <row r="805" spans="3:14" x14ac:dyDescent="0.2">
      <c r="C805" s="1"/>
      <c r="N805" s="2"/>
    </row>
    <row r="806" spans="3:14" x14ac:dyDescent="0.2">
      <c r="C806" s="1"/>
      <c r="N806" s="2"/>
    </row>
    <row r="807" spans="3:14" x14ac:dyDescent="0.2">
      <c r="C807" s="1"/>
      <c r="N807" s="2"/>
    </row>
    <row r="808" spans="3:14" x14ac:dyDescent="0.2">
      <c r="C808" s="1"/>
      <c r="N808" s="2"/>
    </row>
    <row r="809" spans="3:14" x14ac:dyDescent="0.2">
      <c r="C809" s="1"/>
      <c r="N809" s="2"/>
    </row>
    <row r="810" spans="3:14" x14ac:dyDescent="0.2">
      <c r="C810" s="1"/>
      <c r="N810" s="2"/>
    </row>
    <row r="811" spans="3:14" x14ac:dyDescent="0.2">
      <c r="C811" s="1"/>
      <c r="N811" s="2"/>
    </row>
    <row r="812" spans="3:14" x14ac:dyDescent="0.2">
      <c r="C812" s="1"/>
      <c r="N812" s="2"/>
    </row>
    <row r="813" spans="3:14" x14ac:dyDescent="0.2">
      <c r="C813" s="1"/>
      <c r="N813" s="2"/>
    </row>
    <row r="814" spans="3:14" x14ac:dyDescent="0.2">
      <c r="C814" s="1"/>
      <c r="N814" s="2"/>
    </row>
    <row r="815" spans="3:14" x14ac:dyDescent="0.2">
      <c r="C815" s="1"/>
      <c r="N815" s="2"/>
    </row>
    <row r="816" spans="3:14" x14ac:dyDescent="0.2">
      <c r="C816" s="1"/>
      <c r="N816" s="2"/>
    </row>
    <row r="817" spans="3:14" x14ac:dyDescent="0.2">
      <c r="C817" s="1"/>
      <c r="N817" s="2"/>
    </row>
    <row r="818" spans="3:14" x14ac:dyDescent="0.2">
      <c r="C818" s="1"/>
      <c r="N818" s="2"/>
    </row>
    <row r="819" spans="3:14" x14ac:dyDescent="0.2">
      <c r="C819" s="1"/>
      <c r="N819" s="2"/>
    </row>
    <row r="820" spans="3:14" x14ac:dyDescent="0.2">
      <c r="C820" s="1"/>
      <c r="N820" s="2"/>
    </row>
    <row r="821" spans="3:14" x14ac:dyDescent="0.2">
      <c r="C821" s="1"/>
      <c r="N821" s="2"/>
    </row>
    <row r="822" spans="3:14" x14ac:dyDescent="0.2">
      <c r="C822" s="1"/>
      <c r="N822" s="2"/>
    </row>
    <row r="823" spans="3:14" x14ac:dyDescent="0.2">
      <c r="C823" s="1"/>
      <c r="N823" s="2"/>
    </row>
    <row r="824" spans="3:14" x14ac:dyDescent="0.2">
      <c r="C824" s="1"/>
      <c r="N824" s="2"/>
    </row>
    <row r="825" spans="3:14" x14ac:dyDescent="0.2">
      <c r="C825" s="1"/>
      <c r="N825" s="2"/>
    </row>
    <row r="826" spans="3:14" x14ac:dyDescent="0.2">
      <c r="C826" s="1"/>
      <c r="N826" s="2"/>
    </row>
    <row r="827" spans="3:14" x14ac:dyDescent="0.2">
      <c r="C827" s="1"/>
      <c r="N827" s="2"/>
    </row>
    <row r="828" spans="3:14" x14ac:dyDescent="0.2">
      <c r="C828" s="1"/>
      <c r="N828" s="2"/>
    </row>
    <row r="829" spans="3:14" x14ac:dyDescent="0.2">
      <c r="C829" s="1"/>
      <c r="N829" s="2"/>
    </row>
    <row r="830" spans="3:14" x14ac:dyDescent="0.2">
      <c r="C830" s="1"/>
      <c r="N830" s="2"/>
    </row>
    <row r="831" spans="3:14" x14ac:dyDescent="0.2">
      <c r="C831" s="1"/>
      <c r="N831" s="2"/>
    </row>
    <row r="832" spans="3:14" x14ac:dyDescent="0.2">
      <c r="C832" s="1"/>
      <c r="N832" s="2"/>
    </row>
    <row r="833" spans="3:14" x14ac:dyDescent="0.2">
      <c r="C833" s="1"/>
      <c r="N833" s="2"/>
    </row>
    <row r="834" spans="3:14" x14ac:dyDescent="0.2">
      <c r="C834" s="1"/>
      <c r="N834" s="2"/>
    </row>
    <row r="835" spans="3:14" x14ac:dyDescent="0.2">
      <c r="C835" s="1"/>
      <c r="N835" s="2"/>
    </row>
    <row r="836" spans="3:14" x14ac:dyDescent="0.2">
      <c r="C836" s="1"/>
      <c r="N836" s="2"/>
    </row>
    <row r="837" spans="3:14" x14ac:dyDescent="0.2">
      <c r="C837" s="1"/>
      <c r="N837" s="2"/>
    </row>
    <row r="838" spans="3:14" x14ac:dyDescent="0.2">
      <c r="C838" s="1"/>
      <c r="N838" s="2"/>
    </row>
    <row r="839" spans="3:14" x14ac:dyDescent="0.2">
      <c r="C839" s="1"/>
      <c r="N839" s="2"/>
    </row>
    <row r="840" spans="3:14" x14ac:dyDescent="0.2">
      <c r="C840" s="1"/>
      <c r="N840" s="2"/>
    </row>
    <row r="841" spans="3:14" x14ac:dyDescent="0.2">
      <c r="C841" s="1"/>
      <c r="N841" s="2"/>
    </row>
    <row r="842" spans="3:14" x14ac:dyDescent="0.2">
      <c r="C842" s="1"/>
      <c r="N842" s="2"/>
    </row>
    <row r="843" spans="3:14" x14ac:dyDescent="0.2">
      <c r="C843" s="1"/>
      <c r="N843" s="2"/>
    </row>
    <row r="844" spans="3:14" x14ac:dyDescent="0.2">
      <c r="C844" s="1"/>
      <c r="N844" s="2"/>
    </row>
    <row r="845" spans="3:14" x14ac:dyDescent="0.2">
      <c r="C845" s="1"/>
      <c r="N845" s="2"/>
    </row>
    <row r="846" spans="3:14" x14ac:dyDescent="0.2">
      <c r="C846" s="1"/>
      <c r="N846" s="2"/>
    </row>
    <row r="847" spans="3:14" x14ac:dyDescent="0.2">
      <c r="C847" s="1"/>
      <c r="N847" s="2"/>
    </row>
    <row r="848" spans="3:14" x14ac:dyDescent="0.2">
      <c r="C848" s="1"/>
      <c r="N848" s="2"/>
    </row>
    <row r="849" spans="3:14" x14ac:dyDescent="0.2">
      <c r="C849" s="1"/>
      <c r="N849" s="2"/>
    </row>
    <row r="850" spans="3:14" x14ac:dyDescent="0.2">
      <c r="C850" s="1"/>
      <c r="N850" s="2"/>
    </row>
    <row r="851" spans="3:14" x14ac:dyDescent="0.2">
      <c r="C851" s="1"/>
      <c r="N851" s="2"/>
    </row>
    <row r="852" spans="3:14" x14ac:dyDescent="0.2">
      <c r="C852" s="1"/>
      <c r="N852" s="2"/>
    </row>
    <row r="853" spans="3:14" x14ac:dyDescent="0.2">
      <c r="C853" s="1"/>
      <c r="N853" s="2"/>
    </row>
    <row r="854" spans="3:14" x14ac:dyDescent="0.2">
      <c r="C854" s="1"/>
      <c r="N854" s="2"/>
    </row>
    <row r="855" spans="3:14" x14ac:dyDescent="0.2">
      <c r="C855" s="1"/>
      <c r="N855" s="2"/>
    </row>
    <row r="856" spans="3:14" x14ac:dyDescent="0.2">
      <c r="C856" s="1"/>
      <c r="N856" s="2"/>
    </row>
    <row r="857" spans="3:14" x14ac:dyDescent="0.2">
      <c r="C857" s="1"/>
      <c r="N857" s="2"/>
    </row>
    <row r="858" spans="3:14" x14ac:dyDescent="0.2">
      <c r="C858" s="1"/>
      <c r="N858" s="2"/>
    </row>
    <row r="859" spans="3:14" x14ac:dyDescent="0.2">
      <c r="C859" s="1"/>
      <c r="N859" s="2"/>
    </row>
    <row r="860" spans="3:14" x14ac:dyDescent="0.2">
      <c r="C860" s="1"/>
      <c r="N860" s="2"/>
    </row>
    <row r="861" spans="3:14" x14ac:dyDescent="0.2">
      <c r="C861" s="1"/>
      <c r="N861" s="2"/>
    </row>
    <row r="862" spans="3:14" x14ac:dyDescent="0.2">
      <c r="C862" s="1"/>
      <c r="N862" s="2"/>
    </row>
    <row r="863" spans="3:14" x14ac:dyDescent="0.2">
      <c r="C863" s="1"/>
      <c r="N863" s="2"/>
    </row>
    <row r="864" spans="3:14" x14ac:dyDescent="0.2">
      <c r="C864" s="1"/>
      <c r="N864" s="2"/>
    </row>
    <row r="865" spans="3:14" x14ac:dyDescent="0.2">
      <c r="C865" s="1"/>
      <c r="N865" s="2"/>
    </row>
    <row r="866" spans="3:14" x14ac:dyDescent="0.2">
      <c r="C866" s="1"/>
      <c r="N866" s="2"/>
    </row>
    <row r="867" spans="3:14" x14ac:dyDescent="0.2">
      <c r="C867" s="1"/>
      <c r="N867" s="2"/>
    </row>
    <row r="868" spans="3:14" x14ac:dyDescent="0.2">
      <c r="C868" s="1"/>
      <c r="N868" s="2"/>
    </row>
    <row r="869" spans="3:14" x14ac:dyDescent="0.2">
      <c r="C869" s="1"/>
      <c r="N869" s="2"/>
    </row>
    <row r="870" spans="3:14" x14ac:dyDescent="0.2">
      <c r="C870" s="1"/>
      <c r="N870" s="2"/>
    </row>
    <row r="871" spans="3:14" x14ac:dyDescent="0.2">
      <c r="C871" s="1"/>
      <c r="N871" s="2"/>
    </row>
    <row r="872" spans="3:14" x14ac:dyDescent="0.2">
      <c r="C872" s="1"/>
      <c r="N872" s="2"/>
    </row>
    <row r="873" spans="3:14" x14ac:dyDescent="0.2">
      <c r="C873" s="1"/>
      <c r="N873" s="2"/>
    </row>
    <row r="874" spans="3:14" x14ac:dyDescent="0.2">
      <c r="C874" s="1"/>
      <c r="N874" s="2"/>
    </row>
    <row r="875" spans="3:14" x14ac:dyDescent="0.2">
      <c r="C875" s="1"/>
      <c r="N875" s="2"/>
    </row>
    <row r="876" spans="3:14" x14ac:dyDescent="0.2">
      <c r="C876" s="1"/>
      <c r="N876" s="2"/>
    </row>
    <row r="877" spans="3:14" x14ac:dyDescent="0.2">
      <c r="C877" s="1"/>
      <c r="N877" s="2"/>
    </row>
    <row r="878" spans="3:14" x14ac:dyDescent="0.2">
      <c r="C878" s="1"/>
      <c r="N878" s="2"/>
    </row>
    <row r="879" spans="3:14" x14ac:dyDescent="0.2">
      <c r="C879" s="1"/>
      <c r="N879" s="2"/>
    </row>
    <row r="880" spans="3:14" x14ac:dyDescent="0.2">
      <c r="C880" s="1"/>
      <c r="N880" s="2"/>
    </row>
    <row r="881" spans="3:14" x14ac:dyDescent="0.2">
      <c r="C881" s="1"/>
      <c r="N881" s="2"/>
    </row>
    <row r="882" spans="3:14" x14ac:dyDescent="0.2">
      <c r="C882" s="1"/>
      <c r="N882" s="2"/>
    </row>
    <row r="883" spans="3:14" x14ac:dyDescent="0.2">
      <c r="C883" s="1"/>
      <c r="N883" s="2"/>
    </row>
    <row r="884" spans="3:14" x14ac:dyDescent="0.2">
      <c r="C884" s="1"/>
      <c r="N884" s="2"/>
    </row>
    <row r="885" spans="3:14" x14ac:dyDescent="0.2">
      <c r="C885" s="1"/>
      <c r="N885" s="2"/>
    </row>
    <row r="886" spans="3:14" x14ac:dyDescent="0.2">
      <c r="C886" s="1"/>
      <c r="N886" s="2"/>
    </row>
    <row r="887" spans="3:14" x14ac:dyDescent="0.2">
      <c r="C887" s="1"/>
      <c r="N887" s="2"/>
    </row>
    <row r="888" spans="3:14" x14ac:dyDescent="0.2">
      <c r="C888" s="1"/>
      <c r="N888" s="2"/>
    </row>
    <row r="889" spans="3:14" x14ac:dyDescent="0.2">
      <c r="C889" s="1"/>
      <c r="N889" s="2"/>
    </row>
    <row r="890" spans="3:14" x14ac:dyDescent="0.2">
      <c r="C890" s="1"/>
      <c r="N890" s="2"/>
    </row>
    <row r="891" spans="3:14" x14ac:dyDescent="0.2">
      <c r="C891" s="1"/>
      <c r="N891" s="2"/>
    </row>
    <row r="892" spans="3:14" x14ac:dyDescent="0.2">
      <c r="C892" s="1"/>
      <c r="N892" s="2"/>
    </row>
    <row r="893" spans="3:14" x14ac:dyDescent="0.2">
      <c r="C893" s="1"/>
      <c r="N893" s="2"/>
    </row>
    <row r="894" spans="3:14" x14ac:dyDescent="0.2">
      <c r="C894" s="1"/>
      <c r="N894" s="2"/>
    </row>
    <row r="895" spans="3:14" x14ac:dyDescent="0.2">
      <c r="C895" s="1"/>
      <c r="N895" s="2"/>
    </row>
    <row r="896" spans="3:14" x14ac:dyDescent="0.2">
      <c r="C896" s="1"/>
      <c r="N896" s="2"/>
    </row>
    <row r="897" spans="3:14" x14ac:dyDescent="0.2">
      <c r="C897" s="1"/>
      <c r="N897" s="2"/>
    </row>
    <row r="898" spans="3:14" x14ac:dyDescent="0.2">
      <c r="C898" s="1"/>
      <c r="N898" s="2"/>
    </row>
    <row r="899" spans="3:14" x14ac:dyDescent="0.2">
      <c r="C899" s="1"/>
      <c r="N899" s="2"/>
    </row>
    <row r="900" spans="3:14" x14ac:dyDescent="0.2">
      <c r="C900" s="1"/>
      <c r="N900" s="2"/>
    </row>
    <row r="901" spans="3:14" x14ac:dyDescent="0.2">
      <c r="C901" s="1"/>
      <c r="N901" s="2"/>
    </row>
    <row r="902" spans="3:14" x14ac:dyDescent="0.2">
      <c r="C902" s="1"/>
      <c r="N902" s="2"/>
    </row>
    <row r="903" spans="3:14" x14ac:dyDescent="0.2">
      <c r="C903" s="1"/>
      <c r="N903" s="2"/>
    </row>
    <row r="904" spans="3:14" x14ac:dyDescent="0.2">
      <c r="C904" s="1"/>
      <c r="N904" s="2"/>
    </row>
    <row r="905" spans="3:14" x14ac:dyDescent="0.2">
      <c r="C905" s="1"/>
      <c r="N905" s="2"/>
    </row>
    <row r="906" spans="3:14" x14ac:dyDescent="0.2">
      <c r="C906" s="1"/>
      <c r="N906" s="2"/>
    </row>
    <row r="907" spans="3:14" x14ac:dyDescent="0.2">
      <c r="C907" s="1"/>
      <c r="N907" s="2"/>
    </row>
    <row r="908" spans="3:14" x14ac:dyDescent="0.2">
      <c r="C908" s="1"/>
      <c r="N908" s="2"/>
    </row>
    <row r="909" spans="3:14" x14ac:dyDescent="0.2">
      <c r="C909" s="1"/>
      <c r="N909" s="2"/>
    </row>
    <row r="910" spans="3:14" x14ac:dyDescent="0.2">
      <c r="C910" s="1"/>
      <c r="N910" s="2"/>
    </row>
    <row r="911" spans="3:14" x14ac:dyDescent="0.2">
      <c r="C911" s="1"/>
      <c r="N911" s="2"/>
    </row>
    <row r="912" spans="3:14" x14ac:dyDescent="0.2">
      <c r="C912" s="1"/>
      <c r="N912" s="2"/>
    </row>
    <row r="913" spans="3:14" x14ac:dyDescent="0.2">
      <c r="C913" s="1"/>
      <c r="N913" s="2"/>
    </row>
    <row r="914" spans="3:14" x14ac:dyDescent="0.2">
      <c r="C914" s="1"/>
      <c r="N914" s="2"/>
    </row>
    <row r="915" spans="3:14" x14ac:dyDescent="0.2">
      <c r="C915" s="1"/>
      <c r="N915" s="2"/>
    </row>
    <row r="916" spans="3:14" x14ac:dyDescent="0.2">
      <c r="C916" s="1"/>
      <c r="N916" s="2"/>
    </row>
    <row r="917" spans="3:14" x14ac:dyDescent="0.2">
      <c r="C917" s="1"/>
      <c r="N917" s="2"/>
    </row>
    <row r="918" spans="3:14" x14ac:dyDescent="0.2">
      <c r="C918" s="1"/>
      <c r="N918" s="2"/>
    </row>
    <row r="919" spans="3:14" x14ac:dyDescent="0.2">
      <c r="C919" s="1"/>
      <c r="N919" s="2"/>
    </row>
    <row r="920" spans="3:14" x14ac:dyDescent="0.2">
      <c r="C920" s="1"/>
      <c r="N920" s="2"/>
    </row>
    <row r="921" spans="3:14" x14ac:dyDescent="0.2">
      <c r="C921" s="1"/>
      <c r="N921" s="2"/>
    </row>
    <row r="922" spans="3:14" x14ac:dyDescent="0.2">
      <c r="C922" s="1"/>
      <c r="N922" s="2"/>
    </row>
    <row r="923" spans="3:14" x14ac:dyDescent="0.2">
      <c r="C923" s="1"/>
      <c r="N923" s="2"/>
    </row>
    <row r="924" spans="3:14" x14ac:dyDescent="0.2">
      <c r="C924" s="1"/>
      <c r="N924" s="2"/>
    </row>
    <row r="925" spans="3:14" x14ac:dyDescent="0.2">
      <c r="C925" s="1"/>
      <c r="N925" s="2"/>
    </row>
    <row r="926" spans="3:14" x14ac:dyDescent="0.2">
      <c r="C926" s="1"/>
      <c r="N926" s="2"/>
    </row>
    <row r="927" spans="3:14" x14ac:dyDescent="0.2">
      <c r="C927" s="1"/>
      <c r="N927" s="2"/>
    </row>
    <row r="928" spans="3:14" x14ac:dyDescent="0.2">
      <c r="C928" s="1"/>
      <c r="N928" s="2"/>
    </row>
    <row r="929" spans="3:14" x14ac:dyDescent="0.2">
      <c r="C929" s="1"/>
      <c r="N929" s="2"/>
    </row>
    <row r="930" spans="3:14" x14ac:dyDescent="0.2">
      <c r="C930" s="1"/>
      <c r="N930" s="2"/>
    </row>
    <row r="931" spans="3:14" x14ac:dyDescent="0.2">
      <c r="C931" s="1"/>
      <c r="N931" s="2"/>
    </row>
    <row r="932" spans="3:14" x14ac:dyDescent="0.2">
      <c r="C932" s="1"/>
      <c r="N932" s="2"/>
    </row>
    <row r="933" spans="3:14" x14ac:dyDescent="0.2">
      <c r="C933" s="1"/>
      <c r="N933" s="2"/>
    </row>
    <row r="934" spans="3:14" x14ac:dyDescent="0.2">
      <c r="C934" s="1"/>
      <c r="N934" s="2"/>
    </row>
    <row r="935" spans="3:14" x14ac:dyDescent="0.2">
      <c r="C935" s="1"/>
      <c r="N935" s="2"/>
    </row>
    <row r="936" spans="3:14" x14ac:dyDescent="0.2">
      <c r="C936" s="1"/>
      <c r="N936" s="2"/>
    </row>
    <row r="937" spans="3:14" x14ac:dyDescent="0.2">
      <c r="C937" s="1"/>
      <c r="N937" s="2"/>
    </row>
    <row r="938" spans="3:14" x14ac:dyDescent="0.2">
      <c r="C938" s="1"/>
      <c r="N938" s="2"/>
    </row>
    <row r="939" spans="3:14" x14ac:dyDescent="0.2">
      <c r="C939" s="1"/>
      <c r="N939" s="2"/>
    </row>
    <row r="940" spans="3:14" x14ac:dyDescent="0.2">
      <c r="C940" s="1"/>
      <c r="N940" s="2"/>
    </row>
    <row r="941" spans="3:14" x14ac:dyDescent="0.2">
      <c r="C941" s="1"/>
      <c r="N941" s="2"/>
    </row>
    <row r="942" spans="3:14" x14ac:dyDescent="0.2">
      <c r="C942" s="1"/>
      <c r="N942" s="2"/>
    </row>
    <row r="943" spans="3:14" x14ac:dyDescent="0.2">
      <c r="C943" s="1"/>
      <c r="N943" s="2"/>
    </row>
    <row r="944" spans="3:14" x14ac:dyDescent="0.2">
      <c r="C944" s="1"/>
      <c r="N944" s="2"/>
    </row>
    <row r="945" spans="3:14" x14ac:dyDescent="0.2">
      <c r="C945" s="1"/>
      <c r="N945" s="2"/>
    </row>
    <row r="946" spans="3:14" x14ac:dyDescent="0.2">
      <c r="C946" s="1"/>
      <c r="N946" s="2"/>
    </row>
    <row r="947" spans="3:14" x14ac:dyDescent="0.2">
      <c r="C947" s="1"/>
      <c r="N947" s="2"/>
    </row>
    <row r="948" spans="3:14" x14ac:dyDescent="0.2">
      <c r="C948" s="1"/>
      <c r="N948" s="2"/>
    </row>
    <row r="949" spans="3:14" x14ac:dyDescent="0.2">
      <c r="C949" s="1"/>
      <c r="N949" s="2"/>
    </row>
    <row r="950" spans="3:14" x14ac:dyDescent="0.2">
      <c r="C950" s="1"/>
      <c r="N950" s="2"/>
    </row>
    <row r="951" spans="3:14" x14ac:dyDescent="0.2">
      <c r="C951" s="1"/>
      <c r="N951" s="2"/>
    </row>
    <row r="952" spans="3:14" x14ac:dyDescent="0.2">
      <c r="C952" s="1"/>
      <c r="N952" s="2"/>
    </row>
    <row r="953" spans="3:14" x14ac:dyDescent="0.2">
      <c r="C953" s="1"/>
      <c r="N953" s="2"/>
    </row>
    <row r="954" spans="3:14" x14ac:dyDescent="0.2">
      <c r="C954" s="1"/>
      <c r="N954" s="2"/>
    </row>
    <row r="955" spans="3:14" x14ac:dyDescent="0.2">
      <c r="C955" s="1"/>
      <c r="N955" s="2"/>
    </row>
    <row r="956" spans="3:14" x14ac:dyDescent="0.2">
      <c r="C956" s="1"/>
      <c r="N956" s="2"/>
    </row>
    <row r="957" spans="3:14" x14ac:dyDescent="0.2">
      <c r="C957" s="1"/>
      <c r="N957" s="2"/>
    </row>
    <row r="958" spans="3:14" x14ac:dyDescent="0.2">
      <c r="C958" s="1"/>
      <c r="N958" s="2"/>
    </row>
    <row r="959" spans="3:14" x14ac:dyDescent="0.2">
      <c r="C959" s="1"/>
      <c r="N959" s="2"/>
    </row>
    <row r="960" spans="3:14" x14ac:dyDescent="0.2">
      <c r="C960" s="1"/>
      <c r="N960" s="2"/>
    </row>
    <row r="961" spans="3:14" x14ac:dyDescent="0.2">
      <c r="C961" s="1"/>
      <c r="N961" s="2"/>
    </row>
    <row r="962" spans="3:14" x14ac:dyDescent="0.2">
      <c r="C962" s="1"/>
      <c r="N962" s="2"/>
    </row>
    <row r="963" spans="3:14" x14ac:dyDescent="0.2">
      <c r="C963" s="1"/>
      <c r="N963" s="2"/>
    </row>
    <row r="964" spans="3:14" x14ac:dyDescent="0.2">
      <c r="C964" s="1"/>
      <c r="N964" s="2"/>
    </row>
    <row r="965" spans="3:14" x14ac:dyDescent="0.2">
      <c r="C965" s="1"/>
      <c r="N965" s="2"/>
    </row>
    <row r="966" spans="3:14" x14ac:dyDescent="0.2">
      <c r="C966" s="1"/>
      <c r="N966" s="2"/>
    </row>
    <row r="967" spans="3:14" x14ac:dyDescent="0.2">
      <c r="C967" s="1"/>
      <c r="N967" s="2"/>
    </row>
    <row r="968" spans="3:14" x14ac:dyDescent="0.2">
      <c r="C968" s="1"/>
      <c r="N968" s="2"/>
    </row>
    <row r="969" spans="3:14" x14ac:dyDescent="0.2">
      <c r="C969" s="1"/>
      <c r="N969" s="2"/>
    </row>
    <row r="970" spans="3:14" x14ac:dyDescent="0.2">
      <c r="C970" s="1"/>
      <c r="N970" s="2"/>
    </row>
    <row r="971" spans="3:14" x14ac:dyDescent="0.2">
      <c r="C971" s="1"/>
      <c r="N971" s="2"/>
    </row>
    <row r="972" spans="3:14" x14ac:dyDescent="0.2">
      <c r="C972" s="1"/>
      <c r="N972" s="2"/>
    </row>
    <row r="973" spans="3:14" x14ac:dyDescent="0.2">
      <c r="C973" s="1"/>
      <c r="N973" s="2"/>
    </row>
    <row r="974" spans="3:14" x14ac:dyDescent="0.2">
      <c r="C974" s="1"/>
      <c r="N974" s="2"/>
    </row>
    <row r="975" spans="3:14" x14ac:dyDescent="0.2">
      <c r="C975" s="1"/>
      <c r="N975" s="2"/>
    </row>
    <row r="976" spans="3:14" x14ac:dyDescent="0.2">
      <c r="C976" s="1"/>
      <c r="N976" s="2"/>
    </row>
    <row r="977" spans="3:14" x14ac:dyDescent="0.2">
      <c r="C977" s="1"/>
      <c r="N977" s="2"/>
    </row>
    <row r="978" spans="3:14" x14ac:dyDescent="0.2">
      <c r="C978" s="1"/>
      <c r="N978" s="2"/>
    </row>
    <row r="979" spans="3:14" x14ac:dyDescent="0.2">
      <c r="C979" s="1"/>
      <c r="N979" s="2"/>
    </row>
    <row r="980" spans="3:14" x14ac:dyDescent="0.2">
      <c r="C980" s="1"/>
      <c r="N980" s="2"/>
    </row>
    <row r="981" spans="3:14" x14ac:dyDescent="0.2">
      <c r="C981" s="1"/>
      <c r="N981" s="2"/>
    </row>
    <row r="982" spans="3:14" x14ac:dyDescent="0.2">
      <c r="C982" s="1"/>
      <c r="N982" s="2"/>
    </row>
    <row r="983" spans="3:14" x14ac:dyDescent="0.2">
      <c r="C983" s="1"/>
      <c r="N983" s="2"/>
    </row>
    <row r="984" spans="3:14" x14ac:dyDescent="0.2">
      <c r="C984" s="1"/>
      <c r="N984" s="2"/>
    </row>
    <row r="985" spans="3:14" x14ac:dyDescent="0.2">
      <c r="C985" s="1"/>
      <c r="N985" s="2"/>
    </row>
    <row r="986" spans="3:14" x14ac:dyDescent="0.2">
      <c r="C986" s="1"/>
      <c r="N986" s="2"/>
    </row>
    <row r="987" spans="3:14" x14ac:dyDescent="0.2">
      <c r="C987" s="1"/>
      <c r="N987" s="2"/>
    </row>
    <row r="988" spans="3:14" x14ac:dyDescent="0.2">
      <c r="C988" s="1"/>
      <c r="N988" s="2"/>
    </row>
    <row r="989" spans="3:14" x14ac:dyDescent="0.2">
      <c r="C989" s="1"/>
      <c r="N989" s="2"/>
    </row>
    <row r="990" spans="3:14" x14ac:dyDescent="0.2">
      <c r="C990" s="1"/>
      <c r="N990" s="2"/>
    </row>
    <row r="991" spans="3:14" x14ac:dyDescent="0.2">
      <c r="C991" s="1"/>
      <c r="N991" s="2"/>
    </row>
    <row r="992" spans="3:14" x14ac:dyDescent="0.2">
      <c r="C992" s="1"/>
      <c r="N992" s="2"/>
    </row>
    <row r="993" spans="3:14" x14ac:dyDescent="0.2">
      <c r="C993" s="1"/>
      <c r="N993" s="2"/>
    </row>
    <row r="994" spans="3:14" x14ac:dyDescent="0.2">
      <c r="C994" s="1"/>
      <c r="N994" s="2"/>
    </row>
    <row r="995" spans="3:14" x14ac:dyDescent="0.2">
      <c r="C995" s="1"/>
      <c r="N995" s="2"/>
    </row>
    <row r="996" spans="3:14" x14ac:dyDescent="0.2">
      <c r="C996" s="1"/>
      <c r="N996" s="2"/>
    </row>
    <row r="997" spans="3:14" x14ac:dyDescent="0.2">
      <c r="C997" s="1"/>
      <c r="N997" s="2"/>
    </row>
    <row r="998" spans="3:14" x14ac:dyDescent="0.2">
      <c r="C998" s="1"/>
      <c r="N998" s="2"/>
    </row>
    <row r="999" spans="3:14" x14ac:dyDescent="0.2">
      <c r="C999" s="1"/>
      <c r="N999" s="2"/>
    </row>
    <row r="1000" spans="3:14" x14ac:dyDescent="0.2">
      <c r="C1000" s="1"/>
      <c r="N1000" s="2"/>
    </row>
    <row r="1001" spans="3:14" x14ac:dyDescent="0.2">
      <c r="C1001" s="1"/>
      <c r="N1001" s="2"/>
    </row>
    <row r="1002" spans="3:14" x14ac:dyDescent="0.2">
      <c r="C1002" s="1"/>
      <c r="N1002" s="2"/>
    </row>
  </sheetData>
  <mergeCells count="3">
    <mergeCell ref="B13:C13"/>
    <mergeCell ref="B4:C4"/>
    <mergeCell ref="E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Valuation-Model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Kwiczor</dc:creator>
  <cp:lastModifiedBy>Marta Kwiczor</cp:lastModifiedBy>
  <dcterms:created xsi:type="dcterms:W3CDTF">2019-09-16T14:23:15Z</dcterms:created>
  <dcterms:modified xsi:type="dcterms:W3CDTF">2019-09-16T14:23:15Z</dcterms:modified>
</cp:coreProperties>
</file>