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axjob\"/>
    </mc:Choice>
  </mc:AlternateContent>
  <xr:revisionPtr revIDLastSave="0" documentId="13_ncr:1_{917B3AD4-4E3A-41F1-A147-7C122A987B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36" r:id="rId1"/>
    <sheet name="1407" sheetId="3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6" i="36" l="1"/>
  <c r="I52" i="36"/>
  <c r="J52" i="36" s="1"/>
  <c r="I53" i="36"/>
  <c r="J53" i="36" s="1"/>
  <c r="I54" i="36"/>
  <c r="J54" i="36" s="1"/>
  <c r="I55" i="36"/>
  <c r="J55" i="36" s="1"/>
  <c r="L56" i="36"/>
  <c r="I56" i="36" s="1"/>
  <c r="J56" i="36" s="1"/>
  <c r="I57" i="36"/>
  <c r="J57" i="36" s="1"/>
  <c r="I58" i="36"/>
  <c r="J58" i="36" s="1"/>
  <c r="I59" i="36"/>
  <c r="J59" i="36" s="1"/>
  <c r="L60" i="36"/>
  <c r="I60" i="36" s="1"/>
  <c r="J60" i="36" s="1"/>
  <c r="I61" i="36"/>
  <c r="J61" i="36" s="1"/>
  <c r="L62" i="36"/>
  <c r="I62" i="36" s="1"/>
  <c r="J62" i="36" s="1"/>
  <c r="L63" i="36"/>
  <c r="I63" i="36" s="1"/>
  <c r="J63" i="36" s="1"/>
  <c r="I64" i="36"/>
  <c r="J64" i="36" s="1"/>
  <c r="I65" i="36"/>
  <c r="J65" i="36" s="1"/>
  <c r="L66" i="36"/>
  <c r="I66" i="36" s="1"/>
  <c r="J66" i="36" s="1"/>
  <c r="L67" i="36"/>
  <c r="I67" i="36" s="1"/>
  <c r="J67" i="36" s="1"/>
  <c r="I68" i="36"/>
  <c r="J68" i="36" s="1"/>
  <c r="I69" i="36"/>
  <c r="J69" i="36" s="1"/>
  <c r="L70" i="36"/>
  <c r="I70" i="36" s="1"/>
  <c r="J70" i="36" s="1"/>
  <c r="L71" i="36"/>
  <c r="I71" i="36" s="1"/>
  <c r="J71" i="36" s="1"/>
  <c r="L72" i="36"/>
  <c r="I72" i="36" s="1"/>
  <c r="J72" i="36" s="1"/>
  <c r="L73" i="36"/>
  <c r="I73" i="36" s="1"/>
  <c r="J73" i="36" s="1"/>
  <c r="L74" i="36"/>
  <c r="I74" i="36" s="1"/>
  <c r="J74" i="36" s="1"/>
  <c r="I75" i="36"/>
  <c r="J75" i="36" s="1"/>
  <c r="I76" i="36"/>
  <c r="J76" i="36" s="1"/>
  <c r="I77" i="36"/>
  <c r="J77" i="36" s="1"/>
  <c r="I78" i="36"/>
  <c r="J78" i="36" s="1"/>
  <c r="I79" i="36"/>
  <c r="J79" i="36" s="1"/>
  <c r="I80" i="36"/>
  <c r="J80" i="36" s="1"/>
  <c r="I81" i="36"/>
  <c r="J81" i="36" s="1"/>
  <c r="L82" i="36"/>
  <c r="I82" i="36" s="1"/>
  <c r="J82" i="36" s="1"/>
  <c r="I83" i="36"/>
  <c r="J83" i="36" s="1"/>
  <c r="I84" i="36"/>
  <c r="J84" i="36" s="1"/>
  <c r="I85" i="36"/>
  <c r="J85" i="36" s="1"/>
  <c r="L86" i="36"/>
  <c r="I86" i="36" s="1"/>
  <c r="J86" i="36" s="1"/>
  <c r="L87" i="36"/>
  <c r="I87" i="36" s="1"/>
  <c r="J87" i="36" s="1"/>
  <c r="L88" i="36"/>
  <c r="I88" i="36" s="1"/>
  <c r="J88" i="36" s="1"/>
  <c r="I89" i="36"/>
  <c r="J89" i="36" s="1"/>
  <c r="I90" i="36"/>
  <c r="J90" i="36" s="1"/>
  <c r="I91" i="36"/>
  <c r="J91" i="36" s="1"/>
  <c r="I92" i="36"/>
  <c r="J92" i="36" s="1"/>
  <c r="L93" i="36"/>
  <c r="I93" i="36" s="1"/>
  <c r="J93" i="36" s="1"/>
  <c r="I94" i="36"/>
  <c r="J94" i="36" s="1"/>
  <c r="I95" i="36"/>
  <c r="J95" i="36" s="1"/>
  <c r="I96" i="36"/>
  <c r="I97" i="36"/>
  <c r="J97" i="36" s="1"/>
  <c r="L98" i="36"/>
  <c r="I98" i="36" s="1"/>
  <c r="J98" i="36" s="1"/>
  <c r="L99" i="36"/>
  <c r="I99" i="36" s="1"/>
  <c r="J99" i="36" s="1"/>
  <c r="L49" i="36"/>
  <c r="I49" i="36" s="1"/>
  <c r="J49" i="36" s="1"/>
  <c r="L48" i="36"/>
  <c r="I48" i="36" s="1"/>
  <c r="J48" i="36" s="1"/>
  <c r="L44" i="36"/>
  <c r="I44" i="36" s="1"/>
  <c r="J44" i="36" s="1"/>
  <c r="L43" i="36"/>
  <c r="I43" i="36" s="1"/>
  <c r="J43" i="36" s="1"/>
  <c r="L41" i="36"/>
  <c r="I41" i="36" s="1"/>
  <c r="J41" i="36" s="1"/>
  <c r="L40" i="36"/>
  <c r="I40" i="36" s="1"/>
  <c r="J40" i="36" s="1"/>
  <c r="L39" i="36"/>
  <c r="I39" i="36" s="1"/>
  <c r="J39" i="36" s="1"/>
  <c r="L37" i="36"/>
  <c r="I37" i="36" s="1"/>
  <c r="J37" i="36" s="1"/>
  <c r="L32" i="36"/>
  <c r="I32" i="36" s="1"/>
  <c r="J32" i="36" s="1"/>
  <c r="L29" i="36"/>
  <c r="I29" i="36" s="1"/>
  <c r="J29" i="36" s="1"/>
  <c r="L26" i="36"/>
  <c r="I26" i="36" s="1"/>
  <c r="J26" i="36" s="1"/>
  <c r="L13" i="36"/>
  <c r="I13" i="36" s="1"/>
  <c r="J13" i="36" s="1"/>
  <c r="L12" i="36"/>
  <c r="I12" i="36" s="1"/>
  <c r="J12" i="36" s="1"/>
  <c r="L10" i="36"/>
  <c r="I10" i="36" s="1"/>
  <c r="J10" i="36" s="1"/>
  <c r="L8" i="36"/>
  <c r="I8" i="36" s="1"/>
  <c r="J8" i="36" s="1"/>
  <c r="L7" i="36"/>
  <c r="I7" i="36" s="1"/>
  <c r="J7" i="36" s="1"/>
  <c r="L6" i="36"/>
  <c r="I6" i="36" s="1"/>
  <c r="J6" i="36" s="1"/>
  <c r="L4" i="36"/>
  <c r="I4" i="36" s="1"/>
  <c r="J4" i="36" s="1"/>
  <c r="L3" i="36"/>
  <c r="I3" i="36" s="1"/>
  <c r="J3" i="36" s="1"/>
  <c r="L2" i="36"/>
  <c r="I2" i="36" s="1"/>
  <c r="J2" i="36" s="1"/>
  <c r="I51" i="36"/>
  <c r="J51" i="36" s="1"/>
  <c r="I50" i="36"/>
  <c r="J50" i="36" s="1"/>
  <c r="I47" i="36"/>
  <c r="J47" i="36" s="1"/>
  <c r="I46" i="36"/>
  <c r="J46" i="36" s="1"/>
  <c r="I45" i="36"/>
  <c r="J45" i="36" s="1"/>
  <c r="I42" i="36"/>
  <c r="J42" i="36" s="1"/>
  <c r="I38" i="36"/>
  <c r="J38" i="36" s="1"/>
  <c r="I36" i="36"/>
  <c r="J36" i="36" s="1"/>
  <c r="I35" i="36"/>
  <c r="J35" i="36" s="1"/>
  <c r="I34" i="36"/>
  <c r="J34" i="36" s="1"/>
  <c r="I33" i="36"/>
  <c r="J33" i="36" s="1"/>
  <c r="I31" i="36"/>
  <c r="J31" i="36" s="1"/>
  <c r="I30" i="36"/>
  <c r="J30" i="36" s="1"/>
  <c r="I28" i="36"/>
  <c r="J28" i="36" s="1"/>
  <c r="I27" i="36"/>
  <c r="J27" i="36" s="1"/>
  <c r="I25" i="36"/>
  <c r="J25" i="36" s="1"/>
  <c r="I24" i="36"/>
  <c r="J24" i="36" s="1"/>
  <c r="I23" i="36"/>
  <c r="J23" i="36" s="1"/>
  <c r="I22" i="36"/>
  <c r="J22" i="36" s="1"/>
  <c r="I21" i="36"/>
  <c r="J21" i="36" s="1"/>
  <c r="I20" i="36"/>
  <c r="J20" i="36" s="1"/>
  <c r="I19" i="36"/>
  <c r="J19" i="36" s="1"/>
  <c r="I18" i="36"/>
  <c r="J18" i="36" s="1"/>
  <c r="I17" i="36"/>
  <c r="J17" i="36" s="1"/>
  <c r="I16" i="36"/>
  <c r="J16" i="36" s="1"/>
  <c r="I15" i="36"/>
  <c r="J15" i="36" s="1"/>
  <c r="I14" i="36"/>
  <c r="J14" i="36" s="1"/>
  <c r="I11" i="36"/>
  <c r="J11" i="36" s="1"/>
  <c r="I9" i="36"/>
  <c r="J9" i="36" s="1"/>
  <c r="I5" i="36"/>
  <c r="J5" i="36" s="1"/>
</calcChain>
</file>

<file path=xl/sharedStrings.xml><?xml version="1.0" encoding="utf-8"?>
<sst xmlns="http://schemas.openxmlformats.org/spreadsheetml/2006/main" count="330" uniqueCount="152">
  <si>
    <t>CHI CỤC THUẾ TP.BR</t>
  </si>
  <si>
    <t>CỘNG HÒA XÃ HỘI CHỦ NGHĨA VIỆT NAM</t>
  </si>
  <si>
    <t>Độc lập - Tự do - Hạnh phúc</t>
  </si>
  <si>
    <t>BẢNG SAO KÊ BIÊN LAI THUẾ ĐẤT PHI NÔNG NGHIỆP</t>
  </si>
  <si>
    <t>STT</t>
  </si>
  <si>
    <t>MÃ SỐ THUẾ</t>
  </si>
  <si>
    <t>HỌ VÀ TÊN</t>
  </si>
  <si>
    <t>ĐỊA CHỈ</t>
  </si>
  <si>
    <t>NGÀY THU</t>
  </si>
  <si>
    <t>SỐ BIÊN LAI</t>
  </si>
  <si>
    <t>TỔNG 
THU</t>
  </si>
  <si>
    <t>Thu nợ</t>
  </si>
  <si>
    <t xml:space="preserve">   XÃ LONG PHƯỚC</t>
  </si>
  <si>
    <t>SỐ THỬA</t>
  </si>
  <si>
    <t>SỐ THU</t>
  </si>
  <si>
    <t>SỐ TỜ</t>
  </si>
  <si>
    <t>Nộp chậm</t>
  </si>
  <si>
    <t>T02, P. Hữu</t>
  </si>
  <si>
    <t>T10, P. Hữu</t>
  </si>
  <si>
    <t>l</t>
  </si>
  <si>
    <t xml:space="preserve">THU 2022      </t>
  </si>
  <si>
    <t>T17, P. Hữu</t>
  </si>
  <si>
    <t>T02, Đông</t>
  </si>
  <si>
    <t>T06, Tây</t>
  </si>
  <si>
    <t>T05, Đông</t>
  </si>
  <si>
    <t>T04, Bắc</t>
  </si>
  <si>
    <t>Phan Văn Tình</t>
  </si>
  <si>
    <t>T01, P. Hữu</t>
  </si>
  <si>
    <t>T16, P. Hữu</t>
  </si>
  <si>
    <t>T6, Nam</t>
  </si>
  <si>
    <t>T07, Nam</t>
  </si>
  <si>
    <t>T18, P. Hữu</t>
  </si>
  <si>
    <t>T19, P. Hữu</t>
  </si>
  <si>
    <t>T03, Tây</t>
  </si>
  <si>
    <t>T05, P. Phú</t>
  </si>
  <si>
    <t>T06, Bắc</t>
  </si>
  <si>
    <t>T02, Nam</t>
  </si>
  <si>
    <t>T09, Tây</t>
  </si>
  <si>
    <t>Lê Minh Khải</t>
  </si>
  <si>
    <t>T14, P. Hữu</t>
  </si>
  <si>
    <t>Trần Khánh Sơn</t>
  </si>
  <si>
    <t>T05, Nam</t>
  </si>
  <si>
    <t>Quyển số: 1407</t>
  </si>
  <si>
    <t>Ký hiệu: LK/2015   Tháng  03 năm 2022</t>
  </si>
  <si>
    <t>Phạm Văn Thành</t>
  </si>
  <si>
    <t>Trần Quang Liêm</t>
  </si>
  <si>
    <t>0309631709</t>
  </si>
  <si>
    <t>Võ Văn Việt</t>
  </si>
  <si>
    <t>T03 Tây</t>
  </si>
  <si>
    <t>Trần Ngọc Thành</t>
  </si>
  <si>
    <t>T5, Nam</t>
  </si>
  <si>
    <t>Võ Văn Hùng</t>
  </si>
  <si>
    <t>Lê Phước Hùng</t>
  </si>
  <si>
    <t>T03, Đông</t>
  </si>
  <si>
    <t>Hà Anh Tuyên</t>
  </si>
  <si>
    <t>Đặng Ngọc Huỳnh Như</t>
  </si>
  <si>
    <t>Phạm Quốc Thành</t>
  </si>
  <si>
    <t>Huỳnh Dương Ngọc Phúc</t>
  </si>
  <si>
    <t>Nguyễn Quang Tuân</t>
  </si>
  <si>
    <t>T06, Đông</t>
  </si>
  <si>
    <t>Nguyễn Thị Phương Hằng</t>
  </si>
  <si>
    <t>T04, P. Hữu</t>
  </si>
  <si>
    <t>Nguyễn Thanh Phương</t>
  </si>
  <si>
    <t>Trần Thị Ngọc Yến</t>
  </si>
  <si>
    <t>Nguyễn Thị Anh</t>
  </si>
  <si>
    <t>Trần Công Toại</t>
  </si>
  <si>
    <t>Hoàng Thị Liên</t>
  </si>
  <si>
    <t>Trương Anh Thy</t>
  </si>
  <si>
    <t>Nguyễn Minh Chí</t>
  </si>
  <si>
    <t>Nguyễn Thị Xuân</t>
  </si>
  <si>
    <t>Phạm Văn Thức</t>
  </si>
  <si>
    <t>Đoàn Văn Toan</t>
  </si>
  <si>
    <t>Nguyễn Thị Thanh Hương</t>
  </si>
  <si>
    <t>0306646513</t>
  </si>
  <si>
    <t>Nguyễn Thái Thượng</t>
  </si>
  <si>
    <t>Võ Phi Hùng</t>
  </si>
  <si>
    <t>T12, Tây</t>
  </si>
  <si>
    <t>Nguyễn Nam Phương</t>
  </si>
  <si>
    <t>Nguyễn Văn Hà</t>
  </si>
  <si>
    <t>Châu Văn Lực</t>
  </si>
  <si>
    <t>Nguyễn Thị Thanh Tuyến</t>
  </si>
  <si>
    <t>T10, Tây</t>
  </si>
  <si>
    <t>Lê Văn Hoàng</t>
  </si>
  <si>
    <t>Trần Văn Pha</t>
  </si>
  <si>
    <t>T21, P. Hữu</t>
  </si>
  <si>
    <t>Phạm Văn Nhạn</t>
  </si>
  <si>
    <t>Trần Hữu Phước</t>
  </si>
  <si>
    <t>Lê Đức Duân</t>
  </si>
  <si>
    <t>Phạm Văn Tân</t>
  </si>
  <si>
    <t>Nguyễn Thị Minh Nguyệt</t>
  </si>
  <si>
    <t>T01, P. Phú</t>
  </si>
  <si>
    <t>Lê Văn Tùy</t>
  </si>
  <si>
    <t>Đặng Văn Khởi</t>
  </si>
  <si>
    <t>Nguyễn Đình Kỷ</t>
  </si>
  <si>
    <t>T17, P. Phú</t>
  </si>
  <si>
    <t>Võ Thị Hà</t>
  </si>
  <si>
    <t>T06, Nam</t>
  </si>
  <si>
    <t>Huỳnh Thị Ngọc Bông</t>
  </si>
  <si>
    <t>T03, Nam</t>
  </si>
  <si>
    <t>Nguyễn Văn Thành</t>
  </si>
  <si>
    <t>T08, Nam</t>
  </si>
  <si>
    <t>Lê Thành Huế</t>
  </si>
  <si>
    <t>Hoàng Văn Quang</t>
  </si>
  <si>
    <t>Nguyễn Thành Phương</t>
  </si>
  <si>
    <t>Nguyễn Thị Hải Hương</t>
  </si>
  <si>
    <t>T14, Tây</t>
  </si>
  <si>
    <t>Trương Thanh Xuân</t>
  </si>
  <si>
    <t>Bùi Thị Minh Xuân</t>
  </si>
  <si>
    <t>Nguyễn Tấn Đạt</t>
  </si>
  <si>
    <t>Lê Xuân Chiến</t>
  </si>
  <si>
    <t>T08, Bắc</t>
  </si>
  <si>
    <t>Hoàng Văn Tú</t>
  </si>
  <si>
    <t>T09, P. Hữu</t>
  </si>
  <si>
    <t>Phùng Thị Lệ</t>
  </si>
  <si>
    <t>Huỳnh Lê Kim Phát</t>
  </si>
  <si>
    <t>Trần Thị Phụng</t>
  </si>
  <si>
    <t>T07, Tây</t>
  </si>
  <si>
    <t>Nguyễn Văn Đạt</t>
  </si>
  <si>
    <t>T08, Đông</t>
  </si>
  <si>
    <t>Trần Thị Thanh Tâm</t>
  </si>
  <si>
    <t>T15, P. Hữu</t>
  </si>
  <si>
    <t>Châu Thị Hồng Điệp</t>
  </si>
  <si>
    <t>Lê Quang Chung</t>
  </si>
  <si>
    <t>Huỳnh Thị Ngọc Bích</t>
  </si>
  <si>
    <t>T05, Tây</t>
  </si>
  <si>
    <t>Phạm Thị The</t>
  </si>
  <si>
    <t>Võ Thị Hợp</t>
  </si>
  <si>
    <t>Lê Công Tưởng</t>
  </si>
  <si>
    <t>Lê Ngọc Chung</t>
  </si>
  <si>
    <t>T10, Bắc</t>
  </si>
  <si>
    <t>Trần Xuân Thịnh</t>
  </si>
  <si>
    <t>T12, Bắc</t>
  </si>
  <si>
    <t>Trần Thị Hiền</t>
  </si>
  <si>
    <t>Mã Tấn Tài</t>
  </si>
  <si>
    <t>T02, Bắc</t>
  </si>
  <si>
    <t>Mai Thanh Sang</t>
  </si>
  <si>
    <t>T11, Bắc</t>
  </si>
  <si>
    <t>Nguyễn Thị Mỹ Bình</t>
  </si>
  <si>
    <t>T12, P. Hữu</t>
  </si>
  <si>
    <t>Lê Thị Bích Hòa</t>
  </si>
  <si>
    <t>MaDTNT</t>
  </si>
  <si>
    <t>TenDTNT</t>
  </si>
  <si>
    <t>ToThon</t>
  </si>
  <si>
    <t>SoBL</t>
  </si>
  <si>
    <t>SoTien</t>
  </si>
  <si>
    <t>NopCham</t>
  </si>
  <si>
    <t>NgayBL</t>
  </si>
  <si>
    <t>QuyenBL</t>
  </si>
  <si>
    <t>SoThua</t>
  </si>
  <si>
    <t>SoTo</t>
  </si>
  <si>
    <t>KyHieu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</si>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</sst>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sz val="12"/>
      <color indexed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1" applyNumberFormat="1" applyFont="1"/>
    <xf numFmtId="164" fontId="1" fillId="0" borderId="0" xfId="1" applyNumberFormat="1" applyFo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4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164" fontId="4" fillId="0" borderId="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4" fontId="4" fillId="0" borderId="2" xfId="1" applyNumberFormat="1" applyFont="1" applyBorder="1" applyAlignment="1">
      <alignment horizontal="center" vertical="center"/>
    </xf>
    <xf numFmtId="164" fontId="9" fillId="0" borderId="0" xfId="1" applyNumberFormat="1" applyFont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4" fontId="2" fillId="0" borderId="0" xfId="0" quotePrefix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164" fontId="2" fillId="0" borderId="2" xfId="1" applyNumberFormat="1" applyFont="1" applyBorder="1" applyAlignment="1">
      <alignment horizontal="center" wrapText="1"/>
    </xf>
    <xf numFmtId="164" fontId="2" fillId="0" borderId="2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workbookViewId="0">
      <selection activeCell="F8" sqref="F8"/>
    </sheetView>
  </sheetViews>
  <sheetFormatPr defaultRowHeight="15" x14ac:dyDescent="0.25"/>
  <cols>
    <col min="1" max="1" width="4.28515625" customWidth="1"/>
    <col min="2" max="2" width="14.28515625" customWidth="1"/>
    <col min="3" max="3" width="22.85546875" customWidth="1"/>
    <col min="4" max="4" width="12.7109375" customWidth="1"/>
    <col min="5" max="5" width="11.5703125" customWidth="1"/>
    <col min="6" max="6" width="8" customWidth="1"/>
    <col min="7" max="7" width="13" customWidth="1"/>
    <col min="8" max="8" width="7" style="13" customWidth="1"/>
    <col min="9" max="10" width="14.42578125" customWidth="1"/>
    <col min="11" max="11" width="14.85546875" customWidth="1"/>
    <col min="12" max="13" width="14" customWidth="1"/>
    <col min="14" max="14" width="17.42578125" customWidth="1"/>
    <col min="15" max="15" width="14.85546875" customWidth="1"/>
    <col min="16" max="16" width="9.5703125" customWidth="1"/>
    <col min="17" max="17" width="16.7109375" style="18" customWidth="1"/>
  </cols>
  <sheetData>
    <row r="1" spans="1:15" ht="26.25" customHeight="1" x14ac:dyDescent="0.25">
      <c r="A1" s="42"/>
      <c r="B1" s="43" t="s">
        <v>140</v>
      </c>
      <c r="C1" s="43" t="s">
        <v>141</v>
      </c>
      <c r="D1" s="43" t="s">
        <v>142</v>
      </c>
      <c r="E1" s="43" t="s">
        <v>148</v>
      </c>
      <c r="F1" s="43" t="s">
        <v>149</v>
      </c>
      <c r="G1" s="43" t="s">
        <v>146</v>
      </c>
      <c r="H1" s="43" t="s">
        <v>143</v>
      </c>
      <c r="I1" s="43"/>
      <c r="J1" s="43" t="s">
        <v>144</v>
      </c>
      <c r="K1" s="15" t="s">
        <v>20</v>
      </c>
      <c r="L1" s="17" t="s">
        <v>11</v>
      </c>
      <c r="M1" s="43" t="s">
        <v>145</v>
      </c>
      <c r="N1" s="43" t="s">
        <v>147</v>
      </c>
      <c r="O1" t="s">
        <v>150</v>
      </c>
    </row>
    <row r="2" spans="1:15" ht="24.95" customHeight="1" x14ac:dyDescent="0.25">
      <c r="A2" s="26">
        <v>1</v>
      </c>
      <c r="B2" s="26">
        <v>8541803922</v>
      </c>
      <c r="C2" s="27" t="s">
        <v>86</v>
      </c>
      <c r="D2" s="26" t="s">
        <v>36</v>
      </c>
      <c r="E2" s="26">
        <v>605</v>
      </c>
      <c r="F2" s="26">
        <v>29</v>
      </c>
      <c r="G2" s="28">
        <v>44628</v>
      </c>
      <c r="H2" s="29">
        <v>70351</v>
      </c>
      <c r="I2" s="30">
        <f>SUM(K2:M2)</f>
        <v>158400</v>
      </c>
      <c r="J2" s="31">
        <f>I2-M2</f>
        <v>158400</v>
      </c>
      <c r="K2" s="31">
        <v>39600</v>
      </c>
      <c r="L2" s="32">
        <f>K2*3</f>
        <v>118800</v>
      </c>
      <c r="M2" s="33"/>
      <c r="N2">
        <v>1408</v>
      </c>
      <c r="O2" t="s">
        <v>151</v>
      </c>
    </row>
    <row r="3" spans="1:15" ht="24.95" customHeight="1" x14ac:dyDescent="0.25">
      <c r="A3" s="26">
        <v>2</v>
      </c>
      <c r="B3" s="26">
        <v>8541803922</v>
      </c>
      <c r="C3" s="27" t="s">
        <v>86</v>
      </c>
      <c r="D3" s="26" t="s">
        <v>36</v>
      </c>
      <c r="E3" s="26">
        <v>604</v>
      </c>
      <c r="F3" s="26">
        <v>29</v>
      </c>
      <c r="G3" s="28">
        <v>44628</v>
      </c>
      <c r="H3" s="29">
        <v>70352</v>
      </c>
      <c r="I3" s="30">
        <f t="shared" ref="I3:I51" si="0">SUM(K3:M3)</f>
        <v>158400</v>
      </c>
      <c r="J3" s="31">
        <f t="shared" ref="J3:J66" si="1">I3-M3</f>
        <v>158400</v>
      </c>
      <c r="K3" s="31">
        <v>39600</v>
      </c>
      <c r="L3" s="32">
        <f>K3*3</f>
        <v>118800</v>
      </c>
      <c r="M3" s="33"/>
      <c r="N3">
        <v>1408</v>
      </c>
      <c r="O3" t="s">
        <v>151</v>
      </c>
    </row>
    <row r="4" spans="1:15" ht="24.95" customHeight="1" x14ac:dyDescent="0.25">
      <c r="A4" s="26">
        <v>3</v>
      </c>
      <c r="B4" s="26">
        <v>8541803922</v>
      </c>
      <c r="C4" s="27" t="s">
        <v>86</v>
      </c>
      <c r="D4" s="26" t="s">
        <v>36</v>
      </c>
      <c r="E4" s="26">
        <v>606</v>
      </c>
      <c r="F4" s="26">
        <v>29</v>
      </c>
      <c r="G4" s="28">
        <v>44628</v>
      </c>
      <c r="H4" s="29">
        <v>70353</v>
      </c>
      <c r="I4" s="30">
        <f t="shared" si="0"/>
        <v>158400</v>
      </c>
      <c r="J4" s="31">
        <f t="shared" si="1"/>
        <v>158400</v>
      </c>
      <c r="K4" s="31">
        <v>39600</v>
      </c>
      <c r="L4" s="32">
        <f>K4*3</f>
        <v>118800</v>
      </c>
      <c r="M4" s="33"/>
      <c r="N4">
        <v>1408</v>
      </c>
      <c r="O4" t="s">
        <v>151</v>
      </c>
    </row>
    <row r="5" spans="1:15" ht="24.95" customHeight="1" x14ac:dyDescent="0.25">
      <c r="A5" s="26">
        <v>4</v>
      </c>
      <c r="B5" s="26">
        <v>3501618699</v>
      </c>
      <c r="C5" s="27" t="s">
        <v>87</v>
      </c>
      <c r="D5" s="26" t="s">
        <v>21</v>
      </c>
      <c r="E5" s="26">
        <v>217</v>
      </c>
      <c r="F5" s="26">
        <v>31</v>
      </c>
      <c r="G5" s="28">
        <v>44628</v>
      </c>
      <c r="H5" s="29">
        <v>70354</v>
      </c>
      <c r="I5" s="30">
        <f t="shared" si="0"/>
        <v>146880</v>
      </c>
      <c r="J5" s="31">
        <f t="shared" si="1"/>
        <v>146880</v>
      </c>
      <c r="K5" s="31">
        <v>73440</v>
      </c>
      <c r="L5" s="31">
        <v>73440</v>
      </c>
      <c r="M5" s="33"/>
      <c r="N5">
        <v>1408</v>
      </c>
      <c r="O5" t="s">
        <v>151</v>
      </c>
    </row>
    <row r="6" spans="1:15" ht="24.95" customHeight="1" x14ac:dyDescent="0.25">
      <c r="A6" s="26">
        <v>5</v>
      </c>
      <c r="B6" s="38">
        <v>8347032637</v>
      </c>
      <c r="C6" s="27" t="s">
        <v>88</v>
      </c>
      <c r="D6" s="26" t="s">
        <v>35</v>
      </c>
      <c r="E6" s="26">
        <v>274</v>
      </c>
      <c r="F6" s="26">
        <v>20</v>
      </c>
      <c r="G6" s="28">
        <v>44630</v>
      </c>
      <c r="H6" s="29">
        <v>70355</v>
      </c>
      <c r="I6" s="30">
        <f t="shared" si="0"/>
        <v>386100</v>
      </c>
      <c r="J6" s="31">
        <f t="shared" si="1"/>
        <v>386100</v>
      </c>
      <c r="K6" s="31">
        <v>42900</v>
      </c>
      <c r="L6" s="31">
        <f>K6*8</f>
        <v>343200</v>
      </c>
      <c r="M6" s="33"/>
      <c r="N6">
        <v>1408</v>
      </c>
      <c r="O6" t="s">
        <v>151</v>
      </c>
    </row>
    <row r="7" spans="1:15" ht="24.95" customHeight="1" x14ac:dyDescent="0.25">
      <c r="A7" s="26">
        <v>6</v>
      </c>
      <c r="B7" s="38">
        <v>3601194531</v>
      </c>
      <c r="C7" s="27" t="s">
        <v>89</v>
      </c>
      <c r="D7" s="26" t="s">
        <v>90</v>
      </c>
      <c r="E7" s="26">
        <v>20</v>
      </c>
      <c r="F7" s="26">
        <v>13</v>
      </c>
      <c r="G7" s="28">
        <v>44630</v>
      </c>
      <c r="H7" s="29">
        <v>70356</v>
      </c>
      <c r="I7" s="30">
        <f t="shared" si="0"/>
        <v>1980000</v>
      </c>
      <c r="J7" s="31">
        <f t="shared" si="1"/>
        <v>1980000</v>
      </c>
      <c r="K7" s="31">
        <v>198000</v>
      </c>
      <c r="L7" s="31">
        <f>K7*9</f>
        <v>1782000</v>
      </c>
      <c r="M7" s="33"/>
      <c r="N7">
        <v>1408</v>
      </c>
      <c r="O7" t="s">
        <v>151</v>
      </c>
    </row>
    <row r="8" spans="1:15" ht="24.95" customHeight="1" x14ac:dyDescent="0.25">
      <c r="A8" s="26">
        <v>7</v>
      </c>
      <c r="B8" s="26">
        <v>3501946682</v>
      </c>
      <c r="C8" s="27" t="s">
        <v>91</v>
      </c>
      <c r="D8" s="26" t="s">
        <v>21</v>
      </c>
      <c r="E8" s="26">
        <v>205</v>
      </c>
      <c r="F8" s="26">
        <v>31</v>
      </c>
      <c r="G8" s="28">
        <v>44630</v>
      </c>
      <c r="H8" s="29">
        <v>70357</v>
      </c>
      <c r="I8" s="30">
        <f t="shared" si="0"/>
        <v>275400</v>
      </c>
      <c r="J8" s="31">
        <f t="shared" si="1"/>
        <v>275400</v>
      </c>
      <c r="K8" s="31">
        <v>91800</v>
      </c>
      <c r="L8" s="32">
        <f>K8*2</f>
        <v>183600</v>
      </c>
      <c r="M8" s="33"/>
      <c r="N8">
        <v>1408</v>
      </c>
      <c r="O8" t="s">
        <v>151</v>
      </c>
    </row>
    <row r="9" spans="1:15" ht="24.95" customHeight="1" x14ac:dyDescent="0.25">
      <c r="A9" s="26">
        <v>8</v>
      </c>
      <c r="B9" s="26">
        <v>8159835617</v>
      </c>
      <c r="C9" s="27" t="s">
        <v>92</v>
      </c>
      <c r="D9" s="26" t="s">
        <v>32</v>
      </c>
      <c r="E9" s="26">
        <v>610</v>
      </c>
      <c r="F9" s="26">
        <v>29</v>
      </c>
      <c r="G9" s="28">
        <v>44630</v>
      </c>
      <c r="H9" s="29">
        <v>70358</v>
      </c>
      <c r="I9" s="30">
        <f t="shared" si="0"/>
        <v>79200</v>
      </c>
      <c r="J9" s="31">
        <f t="shared" si="1"/>
        <v>79200</v>
      </c>
      <c r="K9" s="31">
        <v>39600</v>
      </c>
      <c r="L9" s="31">
        <v>39600</v>
      </c>
      <c r="M9" s="33"/>
      <c r="N9">
        <v>1408</v>
      </c>
      <c r="O9" t="s">
        <v>151</v>
      </c>
    </row>
    <row r="10" spans="1:15" ht="24.95" customHeight="1" x14ac:dyDescent="0.25">
      <c r="A10" s="26">
        <v>9</v>
      </c>
      <c r="B10" s="26">
        <v>3500985135</v>
      </c>
      <c r="C10" s="27" t="s">
        <v>93</v>
      </c>
      <c r="D10" s="26" t="s">
        <v>94</v>
      </c>
      <c r="E10" s="26">
        <v>59</v>
      </c>
      <c r="F10" s="26">
        <v>36</v>
      </c>
      <c r="G10" s="28">
        <v>44630</v>
      </c>
      <c r="H10" s="29">
        <v>70359</v>
      </c>
      <c r="I10" s="30">
        <f t="shared" si="0"/>
        <v>293760</v>
      </c>
      <c r="J10" s="31">
        <f t="shared" si="1"/>
        <v>293760</v>
      </c>
      <c r="K10" s="31">
        <v>73440</v>
      </c>
      <c r="L10" s="32">
        <f>K10*3</f>
        <v>220320</v>
      </c>
      <c r="M10" s="33"/>
      <c r="N10">
        <v>1408</v>
      </c>
      <c r="O10" t="s">
        <v>151</v>
      </c>
    </row>
    <row r="11" spans="1:15" ht="24.95" customHeight="1" x14ac:dyDescent="0.25">
      <c r="A11" s="26">
        <v>10</v>
      </c>
      <c r="B11" s="26">
        <v>8637289465</v>
      </c>
      <c r="C11" s="27" t="s">
        <v>95</v>
      </c>
      <c r="D11" s="26" t="s">
        <v>96</v>
      </c>
      <c r="E11" s="26">
        <v>19</v>
      </c>
      <c r="F11" s="26">
        <v>28</v>
      </c>
      <c r="G11" s="28">
        <v>44631</v>
      </c>
      <c r="H11" s="29">
        <v>70360</v>
      </c>
      <c r="I11" s="30">
        <f t="shared" si="0"/>
        <v>52800</v>
      </c>
      <c r="J11" s="31">
        <f t="shared" si="1"/>
        <v>52800</v>
      </c>
      <c r="K11" s="31">
        <v>52800</v>
      </c>
      <c r="L11" s="31"/>
      <c r="M11" s="33"/>
      <c r="N11">
        <v>1408</v>
      </c>
      <c r="O11" t="s">
        <v>151</v>
      </c>
    </row>
    <row r="12" spans="1:15" ht="24.95" customHeight="1" x14ac:dyDescent="0.25">
      <c r="A12" s="26">
        <v>11</v>
      </c>
      <c r="B12" s="26">
        <v>8597443326</v>
      </c>
      <c r="C12" s="27" t="s">
        <v>97</v>
      </c>
      <c r="D12" s="26" t="s">
        <v>98</v>
      </c>
      <c r="E12" s="26">
        <v>265</v>
      </c>
      <c r="F12" s="26">
        <v>10</v>
      </c>
      <c r="G12" s="28">
        <v>44631</v>
      </c>
      <c r="H12" s="29">
        <v>70361</v>
      </c>
      <c r="I12" s="30">
        <f t="shared" si="0"/>
        <v>59400</v>
      </c>
      <c r="J12" s="31">
        <f t="shared" si="1"/>
        <v>59400</v>
      </c>
      <c r="K12" s="31">
        <v>19800</v>
      </c>
      <c r="L12" s="32">
        <f>K12*2</f>
        <v>39600</v>
      </c>
      <c r="M12" s="33"/>
      <c r="N12">
        <v>1408</v>
      </c>
      <c r="O12" t="s">
        <v>151</v>
      </c>
    </row>
    <row r="13" spans="1:15" ht="24.95" customHeight="1" x14ac:dyDescent="0.25">
      <c r="A13" s="26">
        <v>12</v>
      </c>
      <c r="B13" s="26">
        <v>8210687908</v>
      </c>
      <c r="C13" s="27" t="s">
        <v>99</v>
      </c>
      <c r="D13" s="26" t="s">
        <v>100</v>
      </c>
      <c r="E13" s="26">
        <v>1018</v>
      </c>
      <c r="F13" s="26">
        <v>11</v>
      </c>
      <c r="G13" s="28">
        <v>44631</v>
      </c>
      <c r="H13" s="29">
        <v>70362</v>
      </c>
      <c r="I13" s="30">
        <f t="shared" si="0"/>
        <v>85800</v>
      </c>
      <c r="J13" s="31">
        <f t="shared" si="1"/>
        <v>85800</v>
      </c>
      <c r="K13" s="31">
        <v>42900</v>
      </c>
      <c r="L13" s="31">
        <f>K13</f>
        <v>42900</v>
      </c>
      <c r="M13" s="33"/>
      <c r="N13">
        <v>1408</v>
      </c>
      <c r="O13" t="s">
        <v>151</v>
      </c>
    </row>
    <row r="14" spans="1:15" ht="24.95" customHeight="1" x14ac:dyDescent="0.25">
      <c r="A14" s="26">
        <v>13</v>
      </c>
      <c r="B14" s="26">
        <v>8210687908</v>
      </c>
      <c r="C14" s="27" t="s">
        <v>99</v>
      </c>
      <c r="D14" s="26" t="s">
        <v>100</v>
      </c>
      <c r="E14" s="26">
        <v>1017</v>
      </c>
      <c r="F14" s="26">
        <v>11</v>
      </c>
      <c r="G14" s="28">
        <v>44631</v>
      </c>
      <c r="H14" s="29">
        <v>70363</v>
      </c>
      <c r="I14" s="30">
        <f t="shared" si="0"/>
        <v>132000</v>
      </c>
      <c r="J14" s="31">
        <f t="shared" si="1"/>
        <v>132000</v>
      </c>
      <c r="K14" s="31">
        <v>66000</v>
      </c>
      <c r="L14" s="31">
        <v>66000</v>
      </c>
      <c r="M14" s="33"/>
      <c r="N14">
        <v>1408</v>
      </c>
      <c r="O14" t="s">
        <v>151</v>
      </c>
    </row>
    <row r="15" spans="1:15" ht="24.95" customHeight="1" x14ac:dyDescent="0.25">
      <c r="A15" s="26">
        <v>14</v>
      </c>
      <c r="B15" s="26">
        <v>8625805362</v>
      </c>
      <c r="C15" s="39" t="s">
        <v>101</v>
      </c>
      <c r="D15" s="26" t="s">
        <v>17</v>
      </c>
      <c r="E15" s="26">
        <v>1177</v>
      </c>
      <c r="F15" s="26">
        <v>32</v>
      </c>
      <c r="G15" s="28">
        <v>44641</v>
      </c>
      <c r="H15" s="29">
        <v>70364</v>
      </c>
      <c r="I15" s="30">
        <f t="shared" si="0"/>
        <v>41472</v>
      </c>
      <c r="J15" s="31">
        <f t="shared" si="1"/>
        <v>41472</v>
      </c>
      <c r="K15" s="31">
        <v>41472</v>
      </c>
      <c r="L15" s="32"/>
      <c r="M15" s="33"/>
      <c r="N15">
        <v>1408</v>
      </c>
      <c r="O15" t="s">
        <v>151</v>
      </c>
    </row>
    <row r="16" spans="1:15" ht="24.95" customHeight="1" x14ac:dyDescent="0.25">
      <c r="A16" s="26">
        <v>15</v>
      </c>
      <c r="B16" s="26">
        <v>8115606634</v>
      </c>
      <c r="C16" s="41" t="s">
        <v>102</v>
      </c>
      <c r="D16" s="26" t="s">
        <v>24</v>
      </c>
      <c r="E16" s="26">
        <v>1105</v>
      </c>
      <c r="F16" s="26">
        <v>29</v>
      </c>
      <c r="G16" s="28">
        <v>44641</v>
      </c>
      <c r="H16" s="29">
        <v>70365</v>
      </c>
      <c r="I16" s="30">
        <f t="shared" si="0"/>
        <v>26400</v>
      </c>
      <c r="J16" s="31">
        <f t="shared" si="1"/>
        <v>26400</v>
      </c>
      <c r="K16" s="31">
        <v>26400</v>
      </c>
      <c r="L16" s="31"/>
      <c r="M16" s="33"/>
      <c r="N16">
        <v>1408</v>
      </c>
      <c r="O16" t="s">
        <v>151</v>
      </c>
    </row>
    <row r="17" spans="1:25" ht="24.95" customHeight="1" x14ac:dyDescent="0.25">
      <c r="A17" s="26">
        <v>16</v>
      </c>
      <c r="B17" s="26">
        <v>8069829601</v>
      </c>
      <c r="C17" s="39" t="s">
        <v>103</v>
      </c>
      <c r="D17" s="26" t="s">
        <v>24</v>
      </c>
      <c r="E17" s="26">
        <v>1098</v>
      </c>
      <c r="F17" s="26">
        <v>29</v>
      </c>
      <c r="G17" s="28">
        <v>44641</v>
      </c>
      <c r="H17" s="29">
        <v>70366</v>
      </c>
      <c r="I17" s="30">
        <f t="shared" si="0"/>
        <v>66000</v>
      </c>
      <c r="J17" s="31">
        <f t="shared" si="1"/>
        <v>66000</v>
      </c>
      <c r="K17" s="31">
        <v>66000</v>
      </c>
      <c r="L17" s="31"/>
      <c r="M17" s="33"/>
      <c r="N17">
        <v>1408</v>
      </c>
      <c r="O17" t="s">
        <v>151</v>
      </c>
    </row>
    <row r="18" spans="1:25" ht="24.95" customHeight="1" x14ac:dyDescent="0.25">
      <c r="A18" s="26">
        <v>17</v>
      </c>
      <c r="B18" s="26">
        <v>8127626233</v>
      </c>
      <c r="C18" s="39" t="s">
        <v>26</v>
      </c>
      <c r="D18" s="26" t="s">
        <v>21</v>
      </c>
      <c r="E18" s="26">
        <v>1365</v>
      </c>
      <c r="F18" s="26">
        <v>37</v>
      </c>
      <c r="G18" s="28">
        <v>44641</v>
      </c>
      <c r="H18" s="29">
        <v>70367</v>
      </c>
      <c r="I18" s="30">
        <f t="shared" si="0"/>
        <v>66000</v>
      </c>
      <c r="J18" s="31">
        <f t="shared" si="1"/>
        <v>66000</v>
      </c>
      <c r="K18" s="31">
        <v>66000</v>
      </c>
      <c r="L18" s="32"/>
      <c r="M18" s="33"/>
      <c r="N18">
        <v>1408</v>
      </c>
      <c r="O18" t="s">
        <v>151</v>
      </c>
    </row>
    <row r="19" spans="1:25" ht="24.95" customHeight="1" x14ac:dyDescent="0.25">
      <c r="A19" s="26">
        <v>18</v>
      </c>
      <c r="B19" s="26">
        <v>8127626233</v>
      </c>
      <c r="C19" s="39" t="s">
        <v>26</v>
      </c>
      <c r="D19" s="26" t="s">
        <v>21</v>
      </c>
      <c r="E19" s="26">
        <v>1366</v>
      </c>
      <c r="F19" s="26">
        <v>37</v>
      </c>
      <c r="G19" s="28">
        <v>44641</v>
      </c>
      <c r="H19" s="29">
        <v>70368</v>
      </c>
      <c r="I19" s="30">
        <f t="shared" si="0"/>
        <v>52800</v>
      </c>
      <c r="J19" s="31">
        <f t="shared" si="1"/>
        <v>52800</v>
      </c>
      <c r="K19" s="31">
        <v>52800</v>
      </c>
      <c r="L19" s="32"/>
      <c r="M19" s="33"/>
      <c r="N19">
        <v>1408</v>
      </c>
      <c r="O19" t="s">
        <v>151</v>
      </c>
    </row>
    <row r="20" spans="1:25" ht="24.95" customHeight="1" x14ac:dyDescent="0.25">
      <c r="A20" s="26">
        <v>19</v>
      </c>
      <c r="B20" s="26">
        <v>8127626233</v>
      </c>
      <c r="C20" s="39" t="s">
        <v>26</v>
      </c>
      <c r="D20" s="26" t="s">
        <v>21</v>
      </c>
      <c r="E20" s="26">
        <v>1367</v>
      </c>
      <c r="F20" s="26">
        <v>37</v>
      </c>
      <c r="G20" s="28">
        <v>44641</v>
      </c>
      <c r="H20" s="29">
        <v>70369</v>
      </c>
      <c r="I20" s="30">
        <f t="shared" si="0"/>
        <v>66000</v>
      </c>
      <c r="J20" s="31">
        <f t="shared" si="1"/>
        <v>66000</v>
      </c>
      <c r="K20" s="31">
        <v>66000</v>
      </c>
      <c r="L20" s="32"/>
      <c r="M20" s="33"/>
      <c r="N20">
        <v>1408</v>
      </c>
      <c r="O20" t="s">
        <v>151</v>
      </c>
    </row>
    <row r="21" spans="1:25" ht="24.95" customHeight="1" x14ac:dyDescent="0.25">
      <c r="A21" s="26">
        <v>20</v>
      </c>
      <c r="B21" s="26">
        <v>8127626233</v>
      </c>
      <c r="C21" s="39" t="s">
        <v>26</v>
      </c>
      <c r="D21" s="26" t="s">
        <v>21</v>
      </c>
      <c r="E21" s="26">
        <v>1368</v>
      </c>
      <c r="F21" s="26">
        <v>37</v>
      </c>
      <c r="G21" s="28">
        <v>44641</v>
      </c>
      <c r="H21" s="29">
        <v>70370</v>
      </c>
      <c r="I21" s="30">
        <f t="shared" si="0"/>
        <v>66000</v>
      </c>
      <c r="J21" s="31">
        <f t="shared" si="1"/>
        <v>66000</v>
      </c>
      <c r="K21" s="31">
        <v>66000</v>
      </c>
      <c r="L21" s="32"/>
      <c r="M21" s="33"/>
      <c r="N21">
        <v>1408</v>
      </c>
      <c r="O21" t="s">
        <v>151</v>
      </c>
    </row>
    <row r="22" spans="1:25" ht="24.95" customHeight="1" x14ac:dyDescent="0.25">
      <c r="A22" s="26">
        <v>21</v>
      </c>
      <c r="B22" s="26">
        <v>8127626233</v>
      </c>
      <c r="C22" s="39" t="s">
        <v>26</v>
      </c>
      <c r="D22" s="26" t="s">
        <v>21</v>
      </c>
      <c r="E22" s="26">
        <v>1369</v>
      </c>
      <c r="F22" s="26">
        <v>37</v>
      </c>
      <c r="G22" s="28">
        <v>44641</v>
      </c>
      <c r="H22" s="29">
        <v>70371</v>
      </c>
      <c r="I22" s="30">
        <f t="shared" si="0"/>
        <v>66000</v>
      </c>
      <c r="J22" s="31">
        <f t="shared" si="1"/>
        <v>66000</v>
      </c>
      <c r="K22" s="31">
        <v>66000</v>
      </c>
      <c r="L22" s="32"/>
      <c r="M22" s="33"/>
      <c r="N22">
        <v>1408</v>
      </c>
      <c r="O22" t="s">
        <v>151</v>
      </c>
    </row>
    <row r="23" spans="1:25" ht="24.95" customHeight="1" x14ac:dyDescent="0.25">
      <c r="A23" s="26">
        <v>22</v>
      </c>
      <c r="B23" s="26">
        <v>8023335053</v>
      </c>
      <c r="C23" s="27" t="s">
        <v>104</v>
      </c>
      <c r="D23" s="26" t="s">
        <v>105</v>
      </c>
      <c r="E23" s="40">
        <v>1014</v>
      </c>
      <c r="F23" s="40">
        <v>20</v>
      </c>
      <c r="G23" s="28">
        <v>44641</v>
      </c>
      <c r="H23" s="29">
        <v>70372</v>
      </c>
      <c r="I23" s="30">
        <f t="shared" si="0"/>
        <v>132000</v>
      </c>
      <c r="J23" s="31">
        <f t="shared" si="1"/>
        <v>132000</v>
      </c>
      <c r="K23" s="31">
        <v>66000</v>
      </c>
      <c r="L23" s="31">
        <v>66000</v>
      </c>
      <c r="M23" s="33"/>
      <c r="N23">
        <v>1408</v>
      </c>
      <c r="O23" t="s">
        <v>151</v>
      </c>
    </row>
    <row r="24" spans="1:25" ht="24.95" customHeight="1" x14ac:dyDescent="0.25">
      <c r="A24" s="26">
        <v>23</v>
      </c>
      <c r="B24" s="26">
        <v>8149275162</v>
      </c>
      <c r="C24" s="27" t="s">
        <v>106</v>
      </c>
      <c r="D24" s="26" t="s">
        <v>37</v>
      </c>
      <c r="E24" s="40">
        <v>32</v>
      </c>
      <c r="F24" s="40">
        <v>6</v>
      </c>
      <c r="G24" s="28">
        <v>44641</v>
      </c>
      <c r="H24" s="29">
        <v>70373</v>
      </c>
      <c r="I24" s="30">
        <f t="shared" si="0"/>
        <v>151200</v>
      </c>
      <c r="J24" s="31">
        <f t="shared" si="1"/>
        <v>151200</v>
      </c>
      <c r="K24" s="31">
        <v>151200</v>
      </c>
      <c r="L24" s="31"/>
      <c r="M24" s="33"/>
      <c r="N24">
        <v>1408</v>
      </c>
      <c r="O24" t="s">
        <v>151</v>
      </c>
    </row>
    <row r="25" spans="1:25" ht="24.95" customHeight="1" x14ac:dyDescent="0.25">
      <c r="A25" s="26">
        <v>24</v>
      </c>
      <c r="B25" s="38">
        <v>3500403901</v>
      </c>
      <c r="C25" s="39" t="s">
        <v>63</v>
      </c>
      <c r="D25" s="26" t="s">
        <v>27</v>
      </c>
      <c r="E25" s="40">
        <v>79</v>
      </c>
      <c r="F25" s="40">
        <v>39</v>
      </c>
      <c r="G25" s="28">
        <v>44641</v>
      </c>
      <c r="H25" s="29">
        <v>70374</v>
      </c>
      <c r="I25" s="30">
        <f t="shared" si="0"/>
        <v>36000</v>
      </c>
      <c r="J25" s="31">
        <f t="shared" si="1"/>
        <v>36000</v>
      </c>
      <c r="K25" s="31">
        <v>36000</v>
      </c>
      <c r="L25" s="31"/>
      <c r="M25" s="33"/>
      <c r="N25">
        <v>1408</v>
      </c>
      <c r="O25" t="s">
        <v>151</v>
      </c>
    </row>
    <row r="26" spans="1:25" ht="24.95" customHeight="1" x14ac:dyDescent="0.25">
      <c r="A26" s="26">
        <v>25</v>
      </c>
      <c r="B26" s="26">
        <v>8210688429</v>
      </c>
      <c r="C26" s="39" t="s">
        <v>107</v>
      </c>
      <c r="D26" s="26" t="s">
        <v>61</v>
      </c>
      <c r="E26" s="40">
        <v>469</v>
      </c>
      <c r="F26" s="40">
        <v>28</v>
      </c>
      <c r="G26" s="28">
        <v>44641</v>
      </c>
      <c r="H26" s="29">
        <v>70375</v>
      </c>
      <c r="I26" s="30">
        <f t="shared" si="0"/>
        <v>343200</v>
      </c>
      <c r="J26" s="31">
        <f t="shared" si="1"/>
        <v>343200</v>
      </c>
      <c r="K26" s="31">
        <v>85800</v>
      </c>
      <c r="L26" s="31">
        <f>K26*3</f>
        <v>257400</v>
      </c>
      <c r="M26" s="33"/>
      <c r="N26">
        <v>1408</v>
      </c>
      <c r="O26" t="s">
        <v>151</v>
      </c>
    </row>
    <row r="27" spans="1:25" ht="24.95" customHeight="1" x14ac:dyDescent="0.25">
      <c r="A27" s="26">
        <v>26</v>
      </c>
      <c r="B27" s="26">
        <v>8284571841</v>
      </c>
      <c r="C27" s="39" t="s">
        <v>108</v>
      </c>
      <c r="D27" s="26" t="s">
        <v>24</v>
      </c>
      <c r="E27" s="40">
        <v>1032</v>
      </c>
      <c r="F27" s="40">
        <v>25</v>
      </c>
      <c r="G27" s="28">
        <v>44642</v>
      </c>
      <c r="H27" s="29">
        <v>70376</v>
      </c>
      <c r="I27" s="30">
        <f t="shared" si="0"/>
        <v>105600</v>
      </c>
      <c r="J27" s="31">
        <f t="shared" si="1"/>
        <v>105600</v>
      </c>
      <c r="K27" s="31">
        <v>52800</v>
      </c>
      <c r="L27" s="31">
        <v>52800</v>
      </c>
      <c r="M27" s="33"/>
      <c r="N27">
        <v>1408</v>
      </c>
      <c r="O27" t="s">
        <v>151</v>
      </c>
    </row>
    <row r="28" spans="1:25" ht="24.95" customHeight="1" x14ac:dyDescent="0.25">
      <c r="A28" s="26">
        <v>27</v>
      </c>
      <c r="B28" s="26">
        <v>8738146664</v>
      </c>
      <c r="C28" s="39" t="s">
        <v>109</v>
      </c>
      <c r="D28" s="26" t="s">
        <v>110</v>
      </c>
      <c r="E28" s="34">
        <v>277</v>
      </c>
      <c r="F28" s="40">
        <v>20</v>
      </c>
      <c r="G28" s="28">
        <v>44642</v>
      </c>
      <c r="H28" s="29">
        <v>70377</v>
      </c>
      <c r="I28" s="30">
        <f t="shared" si="0"/>
        <v>42900</v>
      </c>
      <c r="J28" s="31">
        <f t="shared" si="1"/>
        <v>42900</v>
      </c>
      <c r="K28" s="31">
        <v>42900</v>
      </c>
      <c r="L28" s="30"/>
      <c r="M28" s="30"/>
      <c r="N28">
        <v>1408</v>
      </c>
      <c r="O28" t="s">
        <v>151</v>
      </c>
      <c r="P28" s="22"/>
      <c r="Q28" s="20"/>
      <c r="R28" s="20"/>
      <c r="S28" s="23"/>
      <c r="T28" s="24"/>
      <c r="U28" s="25"/>
      <c r="V28" s="25"/>
      <c r="W28" s="25"/>
      <c r="X28" s="25"/>
      <c r="Y28" s="19"/>
    </row>
    <row r="29" spans="1:25" ht="24.95" customHeight="1" x14ac:dyDescent="0.25">
      <c r="A29" s="26">
        <v>28</v>
      </c>
      <c r="B29" s="38">
        <v>3501142346</v>
      </c>
      <c r="C29" s="39" t="s">
        <v>111</v>
      </c>
      <c r="D29" s="26" t="s">
        <v>112</v>
      </c>
      <c r="E29" s="34">
        <v>451</v>
      </c>
      <c r="F29" s="40">
        <v>27</v>
      </c>
      <c r="G29" s="28">
        <v>44642</v>
      </c>
      <c r="H29" s="29">
        <v>70378</v>
      </c>
      <c r="I29" s="30">
        <f t="shared" si="0"/>
        <v>346038</v>
      </c>
      <c r="J29" s="31">
        <f t="shared" si="1"/>
        <v>346038</v>
      </c>
      <c r="K29" s="31">
        <v>31458</v>
      </c>
      <c r="L29" s="31">
        <f>K29*10</f>
        <v>314580</v>
      </c>
      <c r="M29" s="30"/>
      <c r="N29">
        <v>1408</v>
      </c>
      <c r="O29" t="s">
        <v>151</v>
      </c>
      <c r="P29" s="22"/>
      <c r="Q29" s="20"/>
      <c r="R29" s="20"/>
      <c r="S29" s="23"/>
      <c r="T29" s="24"/>
      <c r="U29" s="25"/>
      <c r="V29" s="25"/>
      <c r="W29" s="25"/>
      <c r="X29" s="25"/>
      <c r="Y29" s="19"/>
    </row>
    <row r="30" spans="1:25" ht="24.95" customHeight="1" x14ac:dyDescent="0.25">
      <c r="A30" s="26">
        <v>29</v>
      </c>
      <c r="B30" s="26">
        <v>8527348333</v>
      </c>
      <c r="C30" s="39" t="s">
        <v>113</v>
      </c>
      <c r="D30" s="26" t="s">
        <v>18</v>
      </c>
      <c r="E30" s="34">
        <v>1034</v>
      </c>
      <c r="F30" s="40">
        <v>28</v>
      </c>
      <c r="G30" s="28">
        <v>44642</v>
      </c>
      <c r="H30" s="29">
        <v>70379</v>
      </c>
      <c r="I30" s="30">
        <f t="shared" si="0"/>
        <v>39600</v>
      </c>
      <c r="J30" s="31">
        <f t="shared" si="1"/>
        <v>39600</v>
      </c>
      <c r="K30" s="31">
        <v>39600</v>
      </c>
      <c r="L30" s="31"/>
      <c r="M30" s="30"/>
      <c r="N30">
        <v>1408</v>
      </c>
      <c r="O30" t="s">
        <v>151</v>
      </c>
      <c r="P30" s="22"/>
      <c r="Q30" s="20"/>
      <c r="R30" s="20"/>
      <c r="S30" s="23"/>
      <c r="T30" s="24"/>
      <c r="U30" s="25"/>
      <c r="V30" s="25"/>
      <c r="W30" s="25"/>
      <c r="X30" s="25"/>
      <c r="Y30" s="19"/>
    </row>
    <row r="31" spans="1:25" ht="24.95" customHeight="1" x14ac:dyDescent="0.25">
      <c r="A31" s="26">
        <v>30</v>
      </c>
      <c r="B31" s="37">
        <v>8094268639</v>
      </c>
      <c r="C31" s="35" t="s">
        <v>114</v>
      </c>
      <c r="D31" s="26" t="s">
        <v>36</v>
      </c>
      <c r="E31" s="34">
        <v>546</v>
      </c>
      <c r="F31" s="40">
        <v>28</v>
      </c>
      <c r="G31" s="28">
        <v>44642</v>
      </c>
      <c r="H31" s="29">
        <v>70380</v>
      </c>
      <c r="I31" s="30">
        <f t="shared" si="0"/>
        <v>19350</v>
      </c>
      <c r="J31" s="31">
        <f t="shared" si="1"/>
        <v>19350</v>
      </c>
      <c r="K31" s="30">
        <v>19350</v>
      </c>
      <c r="L31" s="30"/>
      <c r="M31" s="30"/>
      <c r="N31">
        <v>1408</v>
      </c>
      <c r="O31" t="s">
        <v>151</v>
      </c>
      <c r="P31" s="22"/>
      <c r="Q31" s="20"/>
      <c r="R31" s="20"/>
      <c r="S31" s="23"/>
      <c r="T31" s="24"/>
      <c r="U31" s="25"/>
      <c r="V31" s="25"/>
      <c r="W31" s="25"/>
      <c r="X31" s="25"/>
      <c r="Y31" s="19"/>
    </row>
    <row r="32" spans="1:25" ht="24.95" customHeight="1" x14ac:dyDescent="0.25">
      <c r="A32" s="26">
        <v>31</v>
      </c>
      <c r="B32" s="37">
        <v>8348142992</v>
      </c>
      <c r="C32" s="35" t="s">
        <v>78</v>
      </c>
      <c r="D32" s="26" t="s">
        <v>34</v>
      </c>
      <c r="E32" s="34">
        <v>93</v>
      </c>
      <c r="F32" s="40">
        <v>17</v>
      </c>
      <c r="G32" s="28">
        <v>44642</v>
      </c>
      <c r="H32" s="29">
        <v>70381</v>
      </c>
      <c r="I32" s="30">
        <f t="shared" si="0"/>
        <v>366300</v>
      </c>
      <c r="J32" s="31">
        <f t="shared" si="1"/>
        <v>366300</v>
      </c>
      <c r="K32" s="30">
        <v>73260</v>
      </c>
      <c r="L32" s="30">
        <f>K32*4</f>
        <v>293040</v>
      </c>
      <c r="M32" s="30"/>
      <c r="N32">
        <v>1408</v>
      </c>
      <c r="O32" t="s">
        <v>151</v>
      </c>
      <c r="P32" s="22"/>
      <c r="Q32" s="20"/>
      <c r="R32" s="20"/>
      <c r="S32" s="23"/>
      <c r="T32" s="24"/>
      <c r="U32" s="25"/>
      <c r="V32" s="25"/>
      <c r="W32" s="25"/>
      <c r="X32" s="25"/>
      <c r="Y32" s="19"/>
    </row>
    <row r="33" spans="1:25" ht="24.95" customHeight="1" x14ac:dyDescent="0.25">
      <c r="A33" s="26">
        <v>32</v>
      </c>
      <c r="B33" s="37">
        <v>8532298889</v>
      </c>
      <c r="C33" s="36" t="s">
        <v>115</v>
      </c>
      <c r="D33" s="26" t="s">
        <v>116</v>
      </c>
      <c r="E33" s="34">
        <v>10</v>
      </c>
      <c r="F33" s="40">
        <v>7</v>
      </c>
      <c r="G33" s="28">
        <v>44642</v>
      </c>
      <c r="H33" s="29">
        <v>70382</v>
      </c>
      <c r="I33" s="30">
        <f t="shared" si="0"/>
        <v>108000</v>
      </c>
      <c r="J33" s="31">
        <f t="shared" si="1"/>
        <v>108000</v>
      </c>
      <c r="K33" s="30">
        <v>108000</v>
      </c>
      <c r="L33" s="30"/>
      <c r="M33" s="30"/>
      <c r="N33">
        <v>1408</v>
      </c>
      <c r="O33" t="s">
        <v>151</v>
      </c>
      <c r="P33" s="22"/>
      <c r="Q33" s="20"/>
      <c r="R33" s="20"/>
      <c r="S33" s="23"/>
      <c r="T33" s="24"/>
      <c r="U33" s="25"/>
      <c r="V33" s="25"/>
      <c r="W33" s="25"/>
      <c r="X33" s="25"/>
      <c r="Y33" s="19"/>
    </row>
    <row r="34" spans="1:25" ht="24.95" customHeight="1" x14ac:dyDescent="0.25">
      <c r="A34" s="26">
        <v>33</v>
      </c>
      <c r="B34" s="37">
        <v>8532298889</v>
      </c>
      <c r="C34" s="36" t="s">
        <v>115</v>
      </c>
      <c r="D34" s="26" t="s">
        <v>116</v>
      </c>
      <c r="E34" s="34">
        <v>11</v>
      </c>
      <c r="F34" s="40">
        <v>7</v>
      </c>
      <c r="G34" s="28">
        <v>44642</v>
      </c>
      <c r="H34" s="29">
        <v>70383</v>
      </c>
      <c r="I34" s="30">
        <f t="shared" si="0"/>
        <v>108000</v>
      </c>
      <c r="J34" s="31">
        <f t="shared" si="1"/>
        <v>108000</v>
      </c>
      <c r="K34" s="30">
        <v>108000</v>
      </c>
      <c r="L34" s="30"/>
      <c r="M34" s="30"/>
      <c r="N34">
        <v>1408</v>
      </c>
      <c r="O34" t="s">
        <v>151</v>
      </c>
      <c r="P34" s="22"/>
      <c r="Q34" s="20"/>
      <c r="R34" s="20"/>
      <c r="S34" s="23"/>
      <c r="T34" s="24"/>
      <c r="U34" s="25"/>
      <c r="V34" s="25"/>
      <c r="W34" s="25"/>
      <c r="X34" s="25"/>
      <c r="Y34" s="19"/>
    </row>
    <row r="35" spans="1:25" ht="24.95" customHeight="1" x14ac:dyDescent="0.25">
      <c r="A35" s="26">
        <v>34</v>
      </c>
      <c r="B35" s="37">
        <v>8210692986</v>
      </c>
      <c r="C35" s="35" t="s">
        <v>117</v>
      </c>
      <c r="D35" s="26" t="s">
        <v>118</v>
      </c>
      <c r="E35" s="34"/>
      <c r="F35" s="40"/>
      <c r="G35" s="28">
        <v>44642</v>
      </c>
      <c r="H35" s="29">
        <v>70384</v>
      </c>
      <c r="I35" s="30">
        <f t="shared" si="0"/>
        <v>281250</v>
      </c>
      <c r="J35" s="31">
        <f t="shared" si="1"/>
        <v>281250</v>
      </c>
      <c r="K35" s="30">
        <v>281250</v>
      </c>
      <c r="L35" s="30"/>
      <c r="M35" s="30"/>
      <c r="N35">
        <v>1408</v>
      </c>
      <c r="O35" t="s">
        <v>151</v>
      </c>
      <c r="P35" s="22"/>
      <c r="Q35" s="20"/>
      <c r="R35" s="20"/>
      <c r="S35" s="23"/>
      <c r="T35" s="24"/>
      <c r="U35" s="25"/>
      <c r="V35" s="25"/>
      <c r="W35" s="25"/>
      <c r="X35" s="25"/>
      <c r="Y35" s="19"/>
    </row>
    <row r="36" spans="1:25" ht="24.95" customHeight="1" x14ac:dyDescent="0.25">
      <c r="A36" s="26">
        <v>35</v>
      </c>
      <c r="B36" s="37">
        <v>8439239938</v>
      </c>
      <c r="C36" s="35" t="s">
        <v>119</v>
      </c>
      <c r="D36" s="26" t="s">
        <v>120</v>
      </c>
      <c r="E36" s="34">
        <v>552</v>
      </c>
      <c r="F36" s="40">
        <v>28</v>
      </c>
      <c r="G36" s="28">
        <v>44642</v>
      </c>
      <c r="H36" s="29">
        <v>70385</v>
      </c>
      <c r="I36" s="30">
        <f t="shared" si="0"/>
        <v>15840</v>
      </c>
      <c r="J36" s="31">
        <f t="shared" si="1"/>
        <v>15840</v>
      </c>
      <c r="K36" s="30">
        <v>15840</v>
      </c>
      <c r="L36" s="30"/>
      <c r="M36" s="30"/>
      <c r="N36">
        <v>1408</v>
      </c>
      <c r="O36" t="s">
        <v>151</v>
      </c>
      <c r="P36" s="22"/>
      <c r="Q36" s="20"/>
      <c r="R36" s="20"/>
      <c r="S36" s="23"/>
      <c r="T36" s="24"/>
      <c r="U36" s="25"/>
      <c r="V36" s="25"/>
      <c r="W36" s="25"/>
      <c r="X36" s="25"/>
      <c r="Y36" s="19"/>
    </row>
    <row r="37" spans="1:25" ht="24.95" customHeight="1" x14ac:dyDescent="0.25">
      <c r="A37" s="26">
        <v>36</v>
      </c>
      <c r="B37" s="37">
        <v>8040823149</v>
      </c>
      <c r="C37" s="35" t="s">
        <v>121</v>
      </c>
      <c r="D37" s="26" t="s">
        <v>18</v>
      </c>
      <c r="E37" s="34">
        <v>339</v>
      </c>
      <c r="F37" s="40">
        <v>29</v>
      </c>
      <c r="G37" s="28">
        <v>44642</v>
      </c>
      <c r="H37" s="29">
        <v>70386</v>
      </c>
      <c r="I37" s="30">
        <f t="shared" si="0"/>
        <v>1980000</v>
      </c>
      <c r="J37" s="31">
        <f t="shared" si="1"/>
        <v>1980000</v>
      </c>
      <c r="K37" s="30">
        <v>198000</v>
      </c>
      <c r="L37" s="30">
        <f>K37*9</f>
        <v>1782000</v>
      </c>
      <c r="M37" s="30"/>
      <c r="N37">
        <v>1408</v>
      </c>
      <c r="O37" t="s">
        <v>151</v>
      </c>
      <c r="P37" s="22"/>
      <c r="Q37" s="20"/>
      <c r="R37" s="20"/>
      <c r="S37" s="23"/>
      <c r="T37" s="24"/>
      <c r="U37" s="25"/>
      <c r="V37" s="25"/>
      <c r="W37" s="25"/>
      <c r="X37" s="25"/>
      <c r="Y37" s="19"/>
    </row>
    <row r="38" spans="1:25" ht="24.95" customHeight="1" x14ac:dyDescent="0.25">
      <c r="A38" s="26">
        <v>37</v>
      </c>
      <c r="B38" s="37">
        <v>8007650763</v>
      </c>
      <c r="C38" s="35" t="s">
        <v>122</v>
      </c>
      <c r="D38" s="36" t="s">
        <v>27</v>
      </c>
      <c r="E38" s="34">
        <v>588</v>
      </c>
      <c r="F38" s="40">
        <v>37</v>
      </c>
      <c r="G38" s="28">
        <v>44642</v>
      </c>
      <c r="H38" s="29">
        <v>70387</v>
      </c>
      <c r="I38" s="30">
        <f t="shared" si="0"/>
        <v>122326</v>
      </c>
      <c r="J38" s="31">
        <f t="shared" si="1"/>
        <v>115200</v>
      </c>
      <c r="K38" s="30"/>
      <c r="L38" s="30">
        <v>115200</v>
      </c>
      <c r="M38" s="30">
        <v>7126</v>
      </c>
      <c r="N38">
        <v>1408</v>
      </c>
      <c r="O38" t="s">
        <v>151</v>
      </c>
      <c r="P38" s="22"/>
      <c r="Q38" s="20"/>
      <c r="R38" s="20"/>
      <c r="S38" s="23"/>
      <c r="T38" s="24"/>
      <c r="U38" s="25"/>
      <c r="V38" s="25"/>
      <c r="W38" s="25"/>
      <c r="X38" s="25"/>
      <c r="Y38" s="19"/>
    </row>
    <row r="39" spans="1:25" ht="24.95" customHeight="1" x14ac:dyDescent="0.25">
      <c r="A39" s="26">
        <v>38</v>
      </c>
      <c r="B39" s="37">
        <v>8209727345</v>
      </c>
      <c r="C39" s="35" t="s">
        <v>123</v>
      </c>
      <c r="D39" s="36" t="s">
        <v>37</v>
      </c>
      <c r="E39" s="34">
        <v>269</v>
      </c>
      <c r="F39" s="40">
        <v>6</v>
      </c>
      <c r="G39" s="28">
        <v>44642</v>
      </c>
      <c r="H39" s="29">
        <v>70388</v>
      </c>
      <c r="I39" s="30">
        <f t="shared" si="0"/>
        <v>499500</v>
      </c>
      <c r="J39" s="31">
        <f t="shared" si="1"/>
        <v>499500</v>
      </c>
      <c r="K39" s="30">
        <v>99900</v>
      </c>
      <c r="L39" s="30">
        <f>K39*4</f>
        <v>399600</v>
      </c>
      <c r="M39" s="30"/>
      <c r="N39">
        <v>1408</v>
      </c>
      <c r="O39" t="s">
        <v>151</v>
      </c>
      <c r="P39" s="22"/>
      <c r="Q39" s="20"/>
      <c r="R39" s="20"/>
      <c r="S39" s="23"/>
      <c r="T39" s="24"/>
      <c r="U39" s="25"/>
      <c r="V39" s="25"/>
      <c r="W39" s="25"/>
      <c r="X39" s="25"/>
      <c r="Y39" s="19"/>
    </row>
    <row r="40" spans="1:25" ht="24.95" customHeight="1" x14ac:dyDescent="0.25">
      <c r="A40" s="26">
        <v>39</v>
      </c>
      <c r="B40" s="37">
        <v>8209727345</v>
      </c>
      <c r="C40" s="35" t="s">
        <v>123</v>
      </c>
      <c r="D40" s="36" t="s">
        <v>37</v>
      </c>
      <c r="E40" s="34">
        <v>265</v>
      </c>
      <c r="F40" s="34">
        <v>6</v>
      </c>
      <c r="G40" s="28">
        <v>44642</v>
      </c>
      <c r="H40" s="29">
        <v>70389</v>
      </c>
      <c r="I40" s="30">
        <f t="shared" si="0"/>
        <v>324675</v>
      </c>
      <c r="J40" s="31">
        <f t="shared" si="1"/>
        <v>324675</v>
      </c>
      <c r="K40" s="30">
        <v>64935</v>
      </c>
      <c r="L40" s="30">
        <f>K40*4</f>
        <v>259740</v>
      </c>
      <c r="M40" s="30"/>
      <c r="N40">
        <v>1408</v>
      </c>
      <c r="O40" t="s">
        <v>151</v>
      </c>
      <c r="P40" s="22"/>
      <c r="Q40" s="20"/>
      <c r="R40" s="20"/>
      <c r="S40" s="23"/>
      <c r="T40" s="24"/>
      <c r="U40" s="25"/>
      <c r="V40" s="25"/>
      <c r="W40" s="25"/>
      <c r="X40" s="25"/>
      <c r="Y40" s="19"/>
    </row>
    <row r="41" spans="1:25" ht="24.95" customHeight="1" x14ac:dyDescent="0.25">
      <c r="A41" s="26">
        <v>40</v>
      </c>
      <c r="B41" s="37">
        <v>8209727345</v>
      </c>
      <c r="C41" s="35" t="s">
        <v>123</v>
      </c>
      <c r="D41" s="36" t="s">
        <v>124</v>
      </c>
      <c r="E41" s="34">
        <v>270</v>
      </c>
      <c r="F41" s="34">
        <v>6</v>
      </c>
      <c r="G41" s="28">
        <v>44642</v>
      </c>
      <c r="H41" s="29">
        <v>70390</v>
      </c>
      <c r="I41" s="30">
        <f t="shared" si="0"/>
        <v>499500</v>
      </c>
      <c r="J41" s="31">
        <f t="shared" si="1"/>
        <v>499500</v>
      </c>
      <c r="K41" s="30">
        <v>99900</v>
      </c>
      <c r="L41" s="30">
        <f>K41*4</f>
        <v>399600</v>
      </c>
      <c r="M41" s="30"/>
      <c r="N41">
        <v>1408</v>
      </c>
      <c r="O41" t="s">
        <v>151</v>
      </c>
      <c r="P41" s="22"/>
      <c r="Q41" s="20"/>
      <c r="R41" s="20"/>
      <c r="S41" s="23"/>
      <c r="T41" s="24"/>
      <c r="U41" s="25"/>
      <c r="V41" s="25"/>
      <c r="W41" s="25"/>
      <c r="X41" s="25"/>
      <c r="Y41" s="19"/>
    </row>
    <row r="42" spans="1:25" ht="24.95" customHeight="1" x14ac:dyDescent="0.25">
      <c r="A42" s="26">
        <v>41</v>
      </c>
      <c r="B42" s="34">
        <v>8419795888</v>
      </c>
      <c r="C42" s="35" t="s">
        <v>125</v>
      </c>
      <c r="D42" s="36" t="s">
        <v>28</v>
      </c>
      <c r="E42" s="34">
        <v>1124</v>
      </c>
      <c r="F42" s="34">
        <v>32</v>
      </c>
      <c r="G42" s="28">
        <v>44642</v>
      </c>
      <c r="H42" s="29">
        <v>70391</v>
      </c>
      <c r="I42" s="30">
        <f t="shared" si="0"/>
        <v>46200</v>
      </c>
      <c r="J42" s="31">
        <f t="shared" si="1"/>
        <v>46200</v>
      </c>
      <c r="K42" s="30">
        <v>46200</v>
      </c>
      <c r="L42" s="30"/>
      <c r="M42" s="30"/>
      <c r="N42">
        <v>1408</v>
      </c>
      <c r="O42" t="s">
        <v>151</v>
      </c>
      <c r="P42" s="22"/>
      <c r="Q42" s="20"/>
      <c r="R42" s="20"/>
      <c r="S42" s="23"/>
      <c r="T42" s="24"/>
      <c r="U42" s="25"/>
      <c r="V42" s="25"/>
      <c r="W42" s="25"/>
      <c r="X42" s="25"/>
      <c r="Y42" s="19"/>
    </row>
    <row r="43" spans="1:25" ht="24.95" customHeight="1" x14ac:dyDescent="0.25">
      <c r="A43" s="26">
        <v>42</v>
      </c>
      <c r="B43" s="34">
        <v>8549600850</v>
      </c>
      <c r="C43" s="35" t="s">
        <v>126</v>
      </c>
      <c r="D43" s="36" t="s">
        <v>28</v>
      </c>
      <c r="E43" s="34">
        <v>1132</v>
      </c>
      <c r="F43" s="34">
        <v>32</v>
      </c>
      <c r="G43" s="28">
        <v>44642</v>
      </c>
      <c r="H43" s="29">
        <v>70392</v>
      </c>
      <c r="I43" s="30">
        <f t="shared" si="0"/>
        <v>138600</v>
      </c>
      <c r="J43" s="31">
        <f t="shared" si="1"/>
        <v>138600</v>
      </c>
      <c r="K43" s="30">
        <v>46200</v>
      </c>
      <c r="L43" s="30">
        <f>K43*2</f>
        <v>92400</v>
      </c>
      <c r="M43" s="30"/>
      <c r="N43">
        <v>1408</v>
      </c>
      <c r="O43" t="s">
        <v>151</v>
      </c>
      <c r="P43" s="22"/>
      <c r="Q43" s="20"/>
      <c r="R43" s="20"/>
      <c r="S43" s="23"/>
      <c r="T43" s="24"/>
      <c r="U43" s="25"/>
      <c r="V43" s="25"/>
      <c r="W43" s="25"/>
      <c r="X43" s="25"/>
      <c r="Y43" s="19"/>
    </row>
    <row r="44" spans="1:25" ht="24.95" customHeight="1" x14ac:dyDescent="0.25">
      <c r="A44" s="26">
        <v>43</v>
      </c>
      <c r="B44" s="34">
        <v>8195941836</v>
      </c>
      <c r="C44" s="36" t="s">
        <v>127</v>
      </c>
      <c r="D44" s="36" t="s">
        <v>21</v>
      </c>
      <c r="E44" s="34">
        <v>52</v>
      </c>
      <c r="F44" s="34">
        <v>31</v>
      </c>
      <c r="G44" s="28">
        <v>44642</v>
      </c>
      <c r="H44" s="29">
        <v>70393</v>
      </c>
      <c r="I44" s="30">
        <f t="shared" si="0"/>
        <v>642600</v>
      </c>
      <c r="J44" s="31">
        <f t="shared" si="1"/>
        <v>642600</v>
      </c>
      <c r="K44" s="30">
        <v>91800</v>
      </c>
      <c r="L44" s="30">
        <f>K44*6</f>
        <v>550800</v>
      </c>
      <c r="M44" s="30"/>
      <c r="N44">
        <v>1408</v>
      </c>
      <c r="O44" t="s">
        <v>151</v>
      </c>
      <c r="P44" s="22"/>
      <c r="Q44" s="20"/>
      <c r="R44" s="20"/>
      <c r="S44" s="23"/>
      <c r="T44" s="24"/>
      <c r="U44" s="25"/>
      <c r="V44" s="25"/>
      <c r="W44" s="25"/>
      <c r="X44" s="25"/>
      <c r="Y44" s="19"/>
    </row>
    <row r="45" spans="1:25" ht="24.95" customHeight="1" x14ac:dyDescent="0.25">
      <c r="A45" s="26">
        <v>44</v>
      </c>
      <c r="B45" s="34">
        <v>8486199898</v>
      </c>
      <c r="C45" s="35" t="s">
        <v>128</v>
      </c>
      <c r="D45" s="36" t="s">
        <v>129</v>
      </c>
      <c r="E45" s="34">
        <v>401</v>
      </c>
      <c r="F45" s="34">
        <v>21</v>
      </c>
      <c r="G45" s="28">
        <v>44642</v>
      </c>
      <c r="H45" s="29">
        <v>70394</v>
      </c>
      <c r="I45" s="30">
        <f t="shared" si="0"/>
        <v>158400</v>
      </c>
      <c r="J45" s="31">
        <f t="shared" si="1"/>
        <v>158400</v>
      </c>
      <c r="K45" s="30">
        <v>79200</v>
      </c>
      <c r="L45" s="30">
        <v>79200</v>
      </c>
      <c r="M45" s="30"/>
      <c r="N45">
        <v>1408</v>
      </c>
      <c r="O45" t="s">
        <v>151</v>
      </c>
      <c r="P45" s="22"/>
      <c r="Q45" s="20"/>
      <c r="R45" s="20"/>
      <c r="S45" s="23"/>
      <c r="T45" s="24"/>
      <c r="U45" s="25"/>
      <c r="V45" s="25"/>
      <c r="W45" s="25"/>
      <c r="X45" s="25"/>
      <c r="Y45" s="19"/>
    </row>
    <row r="46" spans="1:25" ht="24.95" customHeight="1" x14ac:dyDescent="0.25">
      <c r="A46" s="26">
        <v>45</v>
      </c>
      <c r="B46" s="34">
        <v>8599595589</v>
      </c>
      <c r="C46" s="35" t="s">
        <v>130</v>
      </c>
      <c r="D46" s="36" t="s">
        <v>131</v>
      </c>
      <c r="E46" s="34">
        <v>110</v>
      </c>
      <c r="F46" s="34">
        <v>1</v>
      </c>
      <c r="G46" s="28">
        <v>44643</v>
      </c>
      <c r="H46" s="29">
        <v>70395</v>
      </c>
      <c r="I46" s="30">
        <f t="shared" si="0"/>
        <v>99000</v>
      </c>
      <c r="J46" s="31">
        <f t="shared" si="1"/>
        <v>99000</v>
      </c>
      <c r="K46" s="30">
        <v>99000</v>
      </c>
      <c r="L46" s="30"/>
      <c r="M46" s="30"/>
      <c r="N46">
        <v>1408</v>
      </c>
      <c r="O46" t="s">
        <v>151</v>
      </c>
      <c r="P46" s="22"/>
      <c r="Q46" s="20"/>
      <c r="R46" s="20"/>
      <c r="S46" s="23"/>
      <c r="T46" s="24"/>
      <c r="U46" s="25"/>
      <c r="V46" s="25"/>
      <c r="W46" s="25"/>
      <c r="X46" s="25"/>
      <c r="Y46" s="19"/>
    </row>
    <row r="47" spans="1:25" ht="24.95" customHeight="1" x14ac:dyDescent="0.25">
      <c r="A47" s="26">
        <v>46</v>
      </c>
      <c r="B47" s="34">
        <v>8503193793</v>
      </c>
      <c r="C47" s="35" t="s">
        <v>132</v>
      </c>
      <c r="D47" s="36" t="s">
        <v>28</v>
      </c>
      <c r="E47" s="34">
        <v>1098</v>
      </c>
      <c r="F47" s="34">
        <v>32</v>
      </c>
      <c r="G47" s="28">
        <v>44643</v>
      </c>
      <c r="H47" s="29">
        <v>70396</v>
      </c>
      <c r="I47" s="30">
        <f t="shared" si="0"/>
        <v>66000</v>
      </c>
      <c r="J47" s="31">
        <f t="shared" si="1"/>
        <v>66000</v>
      </c>
      <c r="K47" s="30">
        <v>66000</v>
      </c>
      <c r="L47" s="30"/>
      <c r="M47" s="30"/>
      <c r="N47">
        <v>1408</v>
      </c>
      <c r="O47" t="s">
        <v>151</v>
      </c>
      <c r="P47" s="22"/>
      <c r="Q47" s="20"/>
      <c r="R47" s="20"/>
      <c r="S47" s="23"/>
      <c r="T47" s="24"/>
      <c r="U47" s="25"/>
      <c r="V47" s="25"/>
      <c r="W47" s="25"/>
      <c r="X47" s="25"/>
      <c r="Y47" s="19"/>
    </row>
    <row r="48" spans="1:25" ht="24.95" customHeight="1" x14ac:dyDescent="0.25">
      <c r="A48" s="26">
        <v>47</v>
      </c>
      <c r="B48" s="34">
        <v>8324694384</v>
      </c>
      <c r="C48" s="35" t="s">
        <v>133</v>
      </c>
      <c r="D48" s="36" t="s">
        <v>134</v>
      </c>
      <c r="E48" s="34">
        <v>8</v>
      </c>
      <c r="F48" s="34">
        <v>2</v>
      </c>
      <c r="G48" s="28">
        <v>44643</v>
      </c>
      <c r="H48" s="29">
        <v>70397</v>
      </c>
      <c r="I48" s="30">
        <f t="shared" si="0"/>
        <v>120960</v>
      </c>
      <c r="J48" s="31">
        <f t="shared" si="1"/>
        <v>120960</v>
      </c>
      <c r="K48" s="30">
        <v>30240</v>
      </c>
      <c r="L48" s="30">
        <f>K48*3</f>
        <v>90720</v>
      </c>
      <c r="M48" s="30"/>
      <c r="N48">
        <v>1408</v>
      </c>
      <c r="O48" t="s">
        <v>151</v>
      </c>
      <c r="P48" s="22"/>
      <c r="Q48" s="20"/>
      <c r="R48" s="20"/>
      <c r="S48" s="23"/>
      <c r="T48" s="24"/>
      <c r="U48" s="25"/>
      <c r="V48" s="25"/>
      <c r="W48" s="25"/>
      <c r="X48" s="25"/>
      <c r="Y48" s="19"/>
    </row>
    <row r="49" spans="1:25" ht="24.95" customHeight="1" x14ac:dyDescent="0.25">
      <c r="A49" s="26">
        <v>48</v>
      </c>
      <c r="B49" s="34">
        <v>8476363299</v>
      </c>
      <c r="C49" s="35" t="s">
        <v>135</v>
      </c>
      <c r="D49" s="36" t="s">
        <v>136</v>
      </c>
      <c r="E49" s="34">
        <v>116</v>
      </c>
      <c r="F49" s="34">
        <v>5</v>
      </c>
      <c r="G49" s="28">
        <v>44643</v>
      </c>
      <c r="H49" s="29">
        <v>70398</v>
      </c>
      <c r="I49" s="30">
        <f t="shared" si="0"/>
        <v>453600</v>
      </c>
      <c r="J49" s="31">
        <f t="shared" si="1"/>
        <v>453600</v>
      </c>
      <c r="K49" s="30">
        <v>113400</v>
      </c>
      <c r="L49" s="30">
        <f>K49*3</f>
        <v>340200</v>
      </c>
      <c r="M49" s="30"/>
      <c r="N49">
        <v>1408</v>
      </c>
      <c r="O49" t="s">
        <v>151</v>
      </c>
      <c r="P49" s="22"/>
      <c r="Q49" s="20"/>
      <c r="R49" s="20"/>
      <c r="S49" s="23"/>
      <c r="T49" s="24"/>
      <c r="U49" s="25"/>
      <c r="V49" s="25"/>
      <c r="W49" s="25"/>
      <c r="X49" s="25"/>
      <c r="Y49" s="19"/>
    </row>
    <row r="50" spans="1:25" ht="24.95" customHeight="1" x14ac:dyDescent="0.25">
      <c r="A50" s="26">
        <v>49</v>
      </c>
      <c r="B50" s="37">
        <v>8210687513</v>
      </c>
      <c r="C50" s="35" t="s">
        <v>137</v>
      </c>
      <c r="D50" s="36" t="s">
        <v>138</v>
      </c>
      <c r="E50" s="34">
        <v>5</v>
      </c>
      <c r="F50" s="34">
        <v>33</v>
      </c>
      <c r="G50" s="28">
        <v>44644</v>
      </c>
      <c r="H50" s="29">
        <v>70399</v>
      </c>
      <c r="I50" s="30">
        <f t="shared" si="0"/>
        <v>145126</v>
      </c>
      <c r="J50" s="31">
        <f t="shared" si="1"/>
        <v>138240</v>
      </c>
      <c r="K50" s="30"/>
      <c r="L50" s="30">
        <v>138240</v>
      </c>
      <c r="M50" s="30">
        <v>6886</v>
      </c>
      <c r="N50">
        <v>1408</v>
      </c>
      <c r="O50" t="s">
        <v>151</v>
      </c>
      <c r="P50" s="22"/>
      <c r="Q50" s="20"/>
      <c r="R50" s="20"/>
      <c r="S50" s="23"/>
      <c r="T50" s="24"/>
      <c r="U50" s="25"/>
      <c r="V50" s="25"/>
      <c r="W50" s="25"/>
      <c r="X50" s="25"/>
      <c r="Y50" s="19"/>
    </row>
    <row r="51" spans="1:25" ht="24.95" customHeight="1" x14ac:dyDescent="0.25">
      <c r="A51" s="26">
        <v>50</v>
      </c>
      <c r="B51" s="34">
        <v>8554971152</v>
      </c>
      <c r="C51" s="35" t="s">
        <v>139</v>
      </c>
      <c r="D51" s="36" t="s">
        <v>28</v>
      </c>
      <c r="E51" s="34">
        <v>1110</v>
      </c>
      <c r="F51" s="34">
        <v>32</v>
      </c>
      <c r="G51" s="28">
        <v>44644</v>
      </c>
      <c r="H51" s="29">
        <v>70400</v>
      </c>
      <c r="I51" s="30">
        <f t="shared" si="0"/>
        <v>46200</v>
      </c>
      <c r="J51" s="31">
        <f t="shared" si="1"/>
        <v>46200</v>
      </c>
      <c r="K51" s="30">
        <v>46200</v>
      </c>
      <c r="L51" s="30"/>
      <c r="M51" s="30"/>
      <c r="N51">
        <v>1408</v>
      </c>
      <c r="O51" t="s">
        <v>151</v>
      </c>
      <c r="P51" s="22"/>
      <c r="Q51" s="20"/>
      <c r="R51" s="20"/>
      <c r="S51" s="23"/>
      <c r="T51" s="24"/>
      <c r="U51" s="25"/>
      <c r="V51" s="25"/>
      <c r="W51" s="25"/>
      <c r="X51" s="25"/>
      <c r="Y51" s="19"/>
    </row>
    <row r="52" spans="1:25" ht="15.75" x14ac:dyDescent="0.25">
      <c r="A52" s="26">
        <v>1</v>
      </c>
      <c r="B52" s="26">
        <v>8055418714</v>
      </c>
      <c r="C52" s="27" t="s">
        <v>40</v>
      </c>
      <c r="D52" s="26" t="s">
        <v>33</v>
      </c>
      <c r="E52" s="26">
        <v>51</v>
      </c>
      <c r="F52" s="26">
        <v>7</v>
      </c>
      <c r="G52" s="28">
        <v>44616</v>
      </c>
      <c r="H52" s="29">
        <v>70301</v>
      </c>
      <c r="I52" s="30">
        <f t="shared" ref="I52:I82" si="2">SUM(K52:M52)</f>
        <v>81000</v>
      </c>
      <c r="J52" s="31">
        <f t="shared" si="1"/>
        <v>81000</v>
      </c>
      <c r="K52" s="31">
        <v>81000</v>
      </c>
      <c r="L52" s="32"/>
      <c r="M52" s="33"/>
      <c r="N52">
        <v>1407</v>
      </c>
      <c r="O52" t="s">
        <v>151</v>
      </c>
    </row>
    <row r="53" spans="1:25" ht="15.75" x14ac:dyDescent="0.25">
      <c r="A53" s="26">
        <v>2</v>
      </c>
      <c r="B53" s="26">
        <v>8314624229</v>
      </c>
      <c r="C53" s="27" t="s">
        <v>44</v>
      </c>
      <c r="D53" s="26" t="s">
        <v>29</v>
      </c>
      <c r="E53" s="26">
        <v>1192</v>
      </c>
      <c r="F53" s="26">
        <v>28</v>
      </c>
      <c r="G53" s="28">
        <v>44616</v>
      </c>
      <c r="H53" s="29">
        <v>70302</v>
      </c>
      <c r="I53" s="30">
        <f t="shared" si="2"/>
        <v>52800</v>
      </c>
      <c r="J53" s="31">
        <f t="shared" si="1"/>
        <v>52800</v>
      </c>
      <c r="K53" s="31">
        <v>52800</v>
      </c>
      <c r="L53" s="32"/>
      <c r="M53" s="33"/>
      <c r="N53">
        <v>1407</v>
      </c>
      <c r="O53" t="s">
        <v>151</v>
      </c>
    </row>
    <row r="54" spans="1:25" ht="15.75" x14ac:dyDescent="0.25">
      <c r="A54" s="26">
        <v>3</v>
      </c>
      <c r="B54" s="26">
        <v>8314624229</v>
      </c>
      <c r="C54" s="27" t="s">
        <v>44</v>
      </c>
      <c r="D54" s="26" t="s">
        <v>29</v>
      </c>
      <c r="E54" s="26">
        <v>1193</v>
      </c>
      <c r="F54" s="26">
        <v>28</v>
      </c>
      <c r="G54" s="28">
        <v>44616</v>
      </c>
      <c r="H54" s="29">
        <v>70303</v>
      </c>
      <c r="I54" s="30">
        <f t="shared" si="2"/>
        <v>52800</v>
      </c>
      <c r="J54" s="31">
        <f t="shared" si="1"/>
        <v>52800</v>
      </c>
      <c r="K54" s="31">
        <v>52800</v>
      </c>
      <c r="L54" s="32"/>
      <c r="M54" s="33"/>
      <c r="N54">
        <v>1407</v>
      </c>
      <c r="O54" t="s">
        <v>151</v>
      </c>
    </row>
    <row r="55" spans="1:25" ht="15.75" x14ac:dyDescent="0.25">
      <c r="A55" s="26">
        <v>4</v>
      </c>
      <c r="B55" s="26">
        <v>8314624229</v>
      </c>
      <c r="C55" s="27" t="s">
        <v>44</v>
      </c>
      <c r="D55" s="26" t="s">
        <v>29</v>
      </c>
      <c r="E55" s="26">
        <v>1194</v>
      </c>
      <c r="F55" s="26">
        <v>28</v>
      </c>
      <c r="G55" s="28">
        <v>44616</v>
      </c>
      <c r="H55" s="29">
        <v>70304</v>
      </c>
      <c r="I55" s="30">
        <f t="shared" si="2"/>
        <v>52800</v>
      </c>
      <c r="J55" s="31">
        <f t="shared" si="1"/>
        <v>52800</v>
      </c>
      <c r="K55" s="31">
        <v>52800</v>
      </c>
      <c r="L55" s="32"/>
      <c r="M55" s="33"/>
      <c r="N55">
        <v>1407</v>
      </c>
      <c r="O55" t="s">
        <v>151</v>
      </c>
    </row>
    <row r="56" spans="1:25" ht="15.75" x14ac:dyDescent="0.25">
      <c r="A56" s="26">
        <v>5</v>
      </c>
      <c r="B56" s="38">
        <v>8395275887</v>
      </c>
      <c r="C56" s="27" t="s">
        <v>45</v>
      </c>
      <c r="D56" s="26" t="s">
        <v>23</v>
      </c>
      <c r="E56" s="26">
        <v>247</v>
      </c>
      <c r="F56" s="26">
        <v>24</v>
      </c>
      <c r="G56" s="28">
        <v>44616</v>
      </c>
      <c r="H56" s="29">
        <v>70305</v>
      </c>
      <c r="I56" s="30">
        <f t="shared" si="2"/>
        <v>528000</v>
      </c>
      <c r="J56" s="31">
        <f t="shared" si="1"/>
        <v>528000</v>
      </c>
      <c r="K56" s="31">
        <v>66000</v>
      </c>
      <c r="L56" s="31">
        <f>K56*7</f>
        <v>462000</v>
      </c>
      <c r="M56" s="33"/>
      <c r="N56">
        <v>1407</v>
      </c>
      <c r="O56" t="s">
        <v>151</v>
      </c>
    </row>
    <row r="57" spans="1:25" ht="15.75" x14ac:dyDescent="0.25">
      <c r="A57" s="26">
        <v>6</v>
      </c>
      <c r="B57" s="38" t="s">
        <v>46</v>
      </c>
      <c r="C57" s="27" t="s">
        <v>47</v>
      </c>
      <c r="D57" s="26" t="s">
        <v>48</v>
      </c>
      <c r="E57" s="26">
        <v>191</v>
      </c>
      <c r="F57" s="26">
        <v>19</v>
      </c>
      <c r="G57" s="28">
        <v>44617</v>
      </c>
      <c r="H57" s="29">
        <v>70306</v>
      </c>
      <c r="I57" s="30">
        <f t="shared" si="2"/>
        <v>322500</v>
      </c>
      <c r="J57" s="31">
        <f t="shared" si="1"/>
        <v>322500</v>
      </c>
      <c r="K57" s="31">
        <v>322500</v>
      </c>
      <c r="L57" s="31"/>
      <c r="M57" s="33"/>
      <c r="N57">
        <v>1407</v>
      </c>
      <c r="O57" t="s">
        <v>151</v>
      </c>
    </row>
    <row r="58" spans="1:25" ht="15.75" x14ac:dyDescent="0.25">
      <c r="A58" s="26">
        <v>7</v>
      </c>
      <c r="B58" s="26">
        <v>8274691843</v>
      </c>
      <c r="C58" s="27" t="s">
        <v>49</v>
      </c>
      <c r="D58" s="26" t="s">
        <v>50</v>
      </c>
      <c r="E58" s="26">
        <v>1092</v>
      </c>
      <c r="F58" s="26">
        <v>29</v>
      </c>
      <c r="G58" s="28">
        <v>44617</v>
      </c>
      <c r="H58" s="29">
        <v>70307</v>
      </c>
      <c r="I58" s="30">
        <f t="shared" si="2"/>
        <v>26400</v>
      </c>
      <c r="J58" s="31">
        <f t="shared" si="1"/>
        <v>26400</v>
      </c>
      <c r="K58" s="31">
        <v>26400</v>
      </c>
      <c r="L58" s="32"/>
      <c r="M58" s="33"/>
      <c r="N58">
        <v>1407</v>
      </c>
      <c r="O58" t="s">
        <v>151</v>
      </c>
    </row>
    <row r="59" spans="1:25" ht="15.75" x14ac:dyDescent="0.25">
      <c r="A59" s="26">
        <v>8</v>
      </c>
      <c r="B59" s="26">
        <v>3501704210</v>
      </c>
      <c r="C59" s="27" t="s">
        <v>51</v>
      </c>
      <c r="D59" s="26" t="s">
        <v>25</v>
      </c>
      <c r="E59" s="26">
        <v>177</v>
      </c>
      <c r="F59" s="26">
        <v>8</v>
      </c>
      <c r="G59" s="28">
        <v>44620</v>
      </c>
      <c r="H59" s="29">
        <v>70308</v>
      </c>
      <c r="I59" s="30">
        <f t="shared" si="2"/>
        <v>141912</v>
      </c>
      <c r="J59" s="31">
        <f t="shared" si="1"/>
        <v>141912</v>
      </c>
      <c r="K59" s="31">
        <v>141912</v>
      </c>
      <c r="L59" s="31"/>
      <c r="M59" s="33"/>
      <c r="N59">
        <v>1407</v>
      </c>
      <c r="O59" t="s">
        <v>151</v>
      </c>
    </row>
    <row r="60" spans="1:25" ht="15.75" x14ac:dyDescent="0.25">
      <c r="A60" s="26">
        <v>9</v>
      </c>
      <c r="B60" s="26">
        <v>8433052700</v>
      </c>
      <c r="C60" s="27" t="s">
        <v>52</v>
      </c>
      <c r="D60" s="26" t="s">
        <v>53</v>
      </c>
      <c r="E60" s="26">
        <v>64</v>
      </c>
      <c r="F60" s="26">
        <v>29</v>
      </c>
      <c r="G60" s="28">
        <v>44620</v>
      </c>
      <c r="H60" s="29">
        <v>70309</v>
      </c>
      <c r="I60" s="30">
        <f t="shared" si="2"/>
        <v>356400</v>
      </c>
      <c r="J60" s="31">
        <f t="shared" si="1"/>
        <v>356400</v>
      </c>
      <c r="K60" s="31">
        <v>89100</v>
      </c>
      <c r="L60" s="32">
        <f>K60*3</f>
        <v>267300</v>
      </c>
      <c r="M60" s="33"/>
      <c r="N60">
        <v>1407</v>
      </c>
      <c r="O60" t="s">
        <v>151</v>
      </c>
    </row>
    <row r="61" spans="1:25" ht="15.75" x14ac:dyDescent="0.25">
      <c r="A61" s="26">
        <v>10</v>
      </c>
      <c r="B61" s="26">
        <v>3501448768</v>
      </c>
      <c r="C61" s="27" t="s">
        <v>54</v>
      </c>
      <c r="D61" s="26" t="s">
        <v>27</v>
      </c>
      <c r="E61" s="26">
        <v>71</v>
      </c>
      <c r="F61" s="26">
        <v>39</v>
      </c>
      <c r="G61" s="28">
        <v>44620</v>
      </c>
      <c r="H61" s="29">
        <v>70310</v>
      </c>
      <c r="I61" s="30">
        <f t="shared" si="2"/>
        <v>47736</v>
      </c>
      <c r="J61" s="31">
        <f t="shared" si="1"/>
        <v>47736</v>
      </c>
      <c r="K61" s="31">
        <v>47736</v>
      </c>
      <c r="L61" s="31"/>
      <c r="M61" s="33"/>
      <c r="N61">
        <v>1407</v>
      </c>
      <c r="O61" t="s">
        <v>151</v>
      </c>
    </row>
    <row r="62" spans="1:25" ht="15.75" x14ac:dyDescent="0.25">
      <c r="A62" s="26">
        <v>11</v>
      </c>
      <c r="B62" s="26">
        <v>8066065940</v>
      </c>
      <c r="C62" s="27" t="s">
        <v>55</v>
      </c>
      <c r="D62" s="26" t="s">
        <v>32</v>
      </c>
      <c r="E62" s="26">
        <v>506</v>
      </c>
      <c r="F62" s="26">
        <v>28</v>
      </c>
      <c r="G62" s="28">
        <v>44620</v>
      </c>
      <c r="H62" s="29">
        <v>70311</v>
      </c>
      <c r="I62" s="30">
        <f t="shared" si="2"/>
        <v>118800</v>
      </c>
      <c r="J62" s="31">
        <f t="shared" si="1"/>
        <v>118800</v>
      </c>
      <c r="K62" s="31">
        <v>39600</v>
      </c>
      <c r="L62" s="32">
        <f>K62*2</f>
        <v>79200</v>
      </c>
      <c r="M62" s="33"/>
      <c r="N62">
        <v>1407</v>
      </c>
      <c r="O62" t="s">
        <v>151</v>
      </c>
    </row>
    <row r="63" spans="1:25" ht="15.75" x14ac:dyDescent="0.25">
      <c r="A63" s="26">
        <v>12</v>
      </c>
      <c r="B63" s="26">
        <v>8079696982</v>
      </c>
      <c r="C63" s="27" t="s">
        <v>56</v>
      </c>
      <c r="D63" s="26" t="s">
        <v>18</v>
      </c>
      <c r="E63" s="26">
        <v>571</v>
      </c>
      <c r="F63" s="26">
        <v>28</v>
      </c>
      <c r="G63" s="28">
        <v>44620</v>
      </c>
      <c r="H63" s="29">
        <v>70312</v>
      </c>
      <c r="I63" s="30">
        <f t="shared" si="2"/>
        <v>158400</v>
      </c>
      <c r="J63" s="31">
        <f t="shared" si="1"/>
        <v>158400</v>
      </c>
      <c r="K63" s="31">
        <v>39600</v>
      </c>
      <c r="L63" s="31">
        <f>K63*3</f>
        <v>118800</v>
      </c>
      <c r="M63" s="33"/>
      <c r="N63">
        <v>1407</v>
      </c>
      <c r="O63" t="s">
        <v>151</v>
      </c>
    </row>
    <row r="64" spans="1:25" ht="30" x14ac:dyDescent="0.25">
      <c r="A64" s="26">
        <v>13</v>
      </c>
      <c r="B64" s="26">
        <v>8548618076</v>
      </c>
      <c r="C64" s="41" t="s">
        <v>57</v>
      </c>
      <c r="D64" s="26" t="s">
        <v>41</v>
      </c>
      <c r="E64" s="26">
        <v>1042</v>
      </c>
      <c r="F64" s="26">
        <v>29</v>
      </c>
      <c r="G64" s="28">
        <v>44621</v>
      </c>
      <c r="H64" s="29">
        <v>70313</v>
      </c>
      <c r="I64" s="30">
        <f t="shared" si="2"/>
        <v>66000</v>
      </c>
      <c r="J64" s="31">
        <f t="shared" si="1"/>
        <v>66000</v>
      </c>
      <c r="K64" s="31">
        <v>66000</v>
      </c>
      <c r="L64" s="31"/>
      <c r="M64" s="33"/>
      <c r="N64">
        <v>1407</v>
      </c>
      <c r="O64" t="s">
        <v>151</v>
      </c>
    </row>
    <row r="65" spans="1:15" ht="15.75" x14ac:dyDescent="0.25">
      <c r="A65" s="26">
        <v>14</v>
      </c>
      <c r="B65" s="26">
        <v>3500174899</v>
      </c>
      <c r="C65" s="39" t="s">
        <v>58</v>
      </c>
      <c r="D65" s="26" t="s">
        <v>59</v>
      </c>
      <c r="E65" s="26">
        <v>230</v>
      </c>
      <c r="F65" s="26">
        <v>28</v>
      </c>
      <c r="G65" s="28">
        <v>44621</v>
      </c>
      <c r="H65" s="29">
        <v>70314</v>
      </c>
      <c r="I65" s="30">
        <f t="shared" si="2"/>
        <v>105600</v>
      </c>
      <c r="J65" s="31">
        <f t="shared" si="1"/>
        <v>105600</v>
      </c>
      <c r="K65" s="31">
        <v>105600</v>
      </c>
      <c r="L65" s="32"/>
      <c r="M65" s="33"/>
      <c r="N65">
        <v>1407</v>
      </c>
      <c r="O65" t="s">
        <v>151</v>
      </c>
    </row>
    <row r="66" spans="1:15" ht="30" x14ac:dyDescent="0.25">
      <c r="A66" s="26">
        <v>15</v>
      </c>
      <c r="B66" s="26">
        <v>8328724375</v>
      </c>
      <c r="C66" s="41" t="s">
        <v>60</v>
      </c>
      <c r="D66" s="26" t="s">
        <v>61</v>
      </c>
      <c r="E66" s="26">
        <v>468</v>
      </c>
      <c r="F66" s="26">
        <v>28</v>
      </c>
      <c r="G66" s="28">
        <v>44621</v>
      </c>
      <c r="H66" s="29">
        <v>70315</v>
      </c>
      <c r="I66" s="30">
        <f t="shared" si="2"/>
        <v>198000</v>
      </c>
      <c r="J66" s="31">
        <f t="shared" si="1"/>
        <v>198000</v>
      </c>
      <c r="K66" s="31">
        <v>33000</v>
      </c>
      <c r="L66" s="31">
        <f>K66*5</f>
        <v>165000</v>
      </c>
      <c r="M66" s="33"/>
      <c r="N66">
        <v>1407</v>
      </c>
      <c r="O66" t="s">
        <v>151</v>
      </c>
    </row>
    <row r="67" spans="1:15" ht="15.75" x14ac:dyDescent="0.25">
      <c r="A67" s="26">
        <v>16</v>
      </c>
      <c r="B67" s="26">
        <v>8329268968</v>
      </c>
      <c r="C67" s="39" t="s">
        <v>62</v>
      </c>
      <c r="D67" s="26" t="s">
        <v>61</v>
      </c>
      <c r="E67" s="26">
        <v>470</v>
      </c>
      <c r="F67" s="26">
        <v>28</v>
      </c>
      <c r="G67" s="28">
        <v>44621</v>
      </c>
      <c r="H67" s="29">
        <v>70316</v>
      </c>
      <c r="I67" s="30">
        <f t="shared" si="2"/>
        <v>198000</v>
      </c>
      <c r="J67" s="31">
        <f t="shared" ref="J67:J99" si="3">I67-M67</f>
        <v>198000</v>
      </c>
      <c r="K67" s="31">
        <v>33000</v>
      </c>
      <c r="L67" s="31">
        <f>K67*5</f>
        <v>165000</v>
      </c>
      <c r="M67" s="33"/>
      <c r="N67">
        <v>1407</v>
      </c>
      <c r="O67" t="s">
        <v>151</v>
      </c>
    </row>
    <row r="68" spans="1:15" ht="15.75" x14ac:dyDescent="0.25">
      <c r="A68" s="26">
        <v>17</v>
      </c>
      <c r="B68" s="26">
        <v>3500403901</v>
      </c>
      <c r="C68" s="39" t="s">
        <v>63</v>
      </c>
      <c r="D68" s="26" t="s">
        <v>21</v>
      </c>
      <c r="E68" s="26">
        <v>82</v>
      </c>
      <c r="F68" s="26">
        <v>39</v>
      </c>
      <c r="G68" s="28">
        <v>44621</v>
      </c>
      <c r="H68" s="29">
        <v>70317</v>
      </c>
      <c r="I68" s="30">
        <f t="shared" si="2"/>
        <v>73440</v>
      </c>
      <c r="J68" s="31">
        <f t="shared" si="3"/>
        <v>73440</v>
      </c>
      <c r="K68" s="31">
        <v>73440</v>
      </c>
      <c r="L68" s="32"/>
      <c r="M68" s="33"/>
      <c r="N68">
        <v>1407</v>
      </c>
      <c r="O68" t="s">
        <v>151</v>
      </c>
    </row>
    <row r="69" spans="1:15" ht="15.75" x14ac:dyDescent="0.25">
      <c r="A69" s="26">
        <v>18</v>
      </c>
      <c r="B69" s="26">
        <v>3500403901</v>
      </c>
      <c r="C69" s="39" t="s">
        <v>63</v>
      </c>
      <c r="D69" s="26" t="s">
        <v>21</v>
      </c>
      <c r="E69" s="26">
        <v>81</v>
      </c>
      <c r="F69" s="26">
        <v>39</v>
      </c>
      <c r="G69" s="28">
        <v>44621</v>
      </c>
      <c r="H69" s="29">
        <v>70318</v>
      </c>
      <c r="I69" s="30">
        <f t="shared" si="2"/>
        <v>73440</v>
      </c>
      <c r="J69" s="31">
        <f t="shared" si="3"/>
        <v>73440</v>
      </c>
      <c r="K69" s="31">
        <v>73440</v>
      </c>
      <c r="L69" s="32"/>
      <c r="M69" s="33"/>
      <c r="N69">
        <v>1407</v>
      </c>
      <c r="O69" t="s">
        <v>151</v>
      </c>
    </row>
    <row r="70" spans="1:15" ht="15.75" x14ac:dyDescent="0.25">
      <c r="A70" s="26">
        <v>19</v>
      </c>
      <c r="B70" s="26">
        <v>8253328082</v>
      </c>
      <c r="C70" s="27" t="s">
        <v>64</v>
      </c>
      <c r="D70" s="26" t="s">
        <v>34</v>
      </c>
      <c r="E70" s="26">
        <v>36</v>
      </c>
      <c r="F70" s="26">
        <v>16</v>
      </c>
      <c r="G70" s="28">
        <v>44621</v>
      </c>
      <c r="H70" s="29">
        <v>70319</v>
      </c>
      <c r="I70" s="30">
        <f t="shared" si="2"/>
        <v>713160</v>
      </c>
      <c r="J70" s="31">
        <f t="shared" si="3"/>
        <v>713160</v>
      </c>
      <c r="K70" s="31">
        <v>101880</v>
      </c>
      <c r="L70" s="32">
        <f>K70*6</f>
        <v>611280</v>
      </c>
      <c r="M70" s="33"/>
      <c r="N70">
        <v>1407</v>
      </c>
      <c r="O70" t="s">
        <v>151</v>
      </c>
    </row>
    <row r="71" spans="1:15" ht="15.75" x14ac:dyDescent="0.25">
      <c r="A71" s="26">
        <v>20</v>
      </c>
      <c r="B71" s="26">
        <v>8313904431</v>
      </c>
      <c r="C71" s="39" t="s">
        <v>63</v>
      </c>
      <c r="D71" s="26" t="s">
        <v>27</v>
      </c>
      <c r="E71" s="26">
        <v>65</v>
      </c>
      <c r="F71" s="26">
        <v>39</v>
      </c>
      <c r="G71" s="28">
        <v>44621</v>
      </c>
      <c r="H71" s="29">
        <v>70320</v>
      </c>
      <c r="I71" s="30">
        <f t="shared" si="2"/>
        <v>367200</v>
      </c>
      <c r="J71" s="31">
        <f t="shared" si="3"/>
        <v>367200</v>
      </c>
      <c r="K71" s="31">
        <v>36720</v>
      </c>
      <c r="L71" s="32">
        <f>K71*9</f>
        <v>330480</v>
      </c>
      <c r="M71" s="33"/>
      <c r="N71">
        <v>1407</v>
      </c>
      <c r="O71" t="s">
        <v>151</v>
      </c>
    </row>
    <row r="72" spans="1:15" ht="15.75" x14ac:dyDescent="0.25">
      <c r="A72" s="26">
        <v>21</v>
      </c>
      <c r="B72" s="26">
        <v>8209727401</v>
      </c>
      <c r="C72" s="27" t="s">
        <v>65</v>
      </c>
      <c r="D72" s="26" t="s">
        <v>37</v>
      </c>
      <c r="E72" s="26">
        <v>252</v>
      </c>
      <c r="F72" s="26">
        <v>6</v>
      </c>
      <c r="G72" s="28">
        <v>44621</v>
      </c>
      <c r="H72" s="29">
        <v>70321</v>
      </c>
      <c r="I72" s="30">
        <f t="shared" si="2"/>
        <v>317130</v>
      </c>
      <c r="J72" s="31">
        <f t="shared" si="3"/>
        <v>317130</v>
      </c>
      <c r="K72" s="31">
        <v>63426</v>
      </c>
      <c r="L72" s="32">
        <f>K72*4</f>
        <v>253704</v>
      </c>
      <c r="M72" s="33"/>
      <c r="N72">
        <v>1407</v>
      </c>
      <c r="O72" t="s">
        <v>151</v>
      </c>
    </row>
    <row r="73" spans="1:15" ht="15.75" x14ac:dyDescent="0.25">
      <c r="A73" s="26">
        <v>22</v>
      </c>
      <c r="B73" s="26">
        <v>8209727401</v>
      </c>
      <c r="C73" s="27" t="s">
        <v>65</v>
      </c>
      <c r="D73" s="26" t="s">
        <v>37</v>
      </c>
      <c r="E73" s="40">
        <v>253</v>
      </c>
      <c r="F73" s="40">
        <v>6</v>
      </c>
      <c r="G73" s="28">
        <v>44621</v>
      </c>
      <c r="H73" s="29">
        <v>70322</v>
      </c>
      <c r="I73" s="30">
        <f t="shared" si="2"/>
        <v>317790</v>
      </c>
      <c r="J73" s="31">
        <f t="shared" si="3"/>
        <v>317790</v>
      </c>
      <c r="K73" s="31">
        <v>63558</v>
      </c>
      <c r="L73" s="31">
        <f>K73*4</f>
        <v>254232</v>
      </c>
      <c r="M73" s="33"/>
      <c r="N73">
        <v>1407</v>
      </c>
      <c r="O73" t="s">
        <v>151</v>
      </c>
    </row>
    <row r="74" spans="1:15" ht="15.75" x14ac:dyDescent="0.25">
      <c r="A74" s="26">
        <v>23</v>
      </c>
      <c r="B74" s="26">
        <v>8209727401</v>
      </c>
      <c r="C74" s="27" t="s">
        <v>65</v>
      </c>
      <c r="D74" s="26" t="s">
        <v>37</v>
      </c>
      <c r="E74" s="40">
        <v>254</v>
      </c>
      <c r="F74" s="40">
        <v>6</v>
      </c>
      <c r="G74" s="28">
        <v>44621</v>
      </c>
      <c r="H74" s="29">
        <v>70323</v>
      </c>
      <c r="I74" s="30">
        <f t="shared" si="2"/>
        <v>317460</v>
      </c>
      <c r="J74" s="31">
        <f t="shared" si="3"/>
        <v>317460</v>
      </c>
      <c r="K74" s="31">
        <v>63492</v>
      </c>
      <c r="L74" s="31">
        <f>K74*4</f>
        <v>253968</v>
      </c>
      <c r="M74" s="33"/>
      <c r="N74">
        <v>1407</v>
      </c>
      <c r="O74" t="s">
        <v>151</v>
      </c>
    </row>
    <row r="75" spans="1:15" ht="15.75" x14ac:dyDescent="0.25">
      <c r="A75" s="26">
        <v>24</v>
      </c>
      <c r="B75" s="38">
        <v>8260027897</v>
      </c>
      <c r="C75" s="39" t="s">
        <v>66</v>
      </c>
      <c r="D75" s="26" t="s">
        <v>24</v>
      </c>
      <c r="E75" s="40">
        <v>1030</v>
      </c>
      <c r="F75" s="40">
        <v>25</v>
      </c>
      <c r="G75" s="28">
        <v>44621</v>
      </c>
      <c r="H75" s="29">
        <v>70324</v>
      </c>
      <c r="I75" s="30">
        <f t="shared" si="2"/>
        <v>52800</v>
      </c>
      <c r="J75" s="31">
        <f t="shared" si="3"/>
        <v>52800</v>
      </c>
      <c r="K75" s="31">
        <v>52800</v>
      </c>
      <c r="L75" s="31"/>
      <c r="M75" s="33"/>
      <c r="N75">
        <v>1407</v>
      </c>
      <c r="O75" t="s">
        <v>151</v>
      </c>
    </row>
    <row r="76" spans="1:15" ht="15.75" x14ac:dyDescent="0.25">
      <c r="A76" s="26">
        <v>25</v>
      </c>
      <c r="B76" s="26">
        <v>8311263687</v>
      </c>
      <c r="C76" s="39" t="s">
        <v>67</v>
      </c>
      <c r="D76" s="26" t="s">
        <v>24</v>
      </c>
      <c r="E76" s="40">
        <v>1028</v>
      </c>
      <c r="F76" s="40">
        <v>25</v>
      </c>
      <c r="G76" s="28">
        <v>44621</v>
      </c>
      <c r="H76" s="29">
        <v>70325</v>
      </c>
      <c r="I76" s="30">
        <f t="shared" si="2"/>
        <v>52800</v>
      </c>
      <c r="J76" s="31">
        <f t="shared" si="3"/>
        <v>52800</v>
      </c>
      <c r="K76" s="31">
        <v>52800</v>
      </c>
      <c r="L76" s="31"/>
      <c r="M76" s="33"/>
      <c r="N76">
        <v>1407</v>
      </c>
      <c r="O76" t="s">
        <v>151</v>
      </c>
    </row>
    <row r="77" spans="1:15" ht="15.75" x14ac:dyDescent="0.25">
      <c r="A77" s="26">
        <v>26</v>
      </c>
      <c r="B77" s="26">
        <v>8556680374</v>
      </c>
      <c r="C77" s="39" t="s">
        <v>68</v>
      </c>
      <c r="D77" s="26" t="s">
        <v>30</v>
      </c>
      <c r="E77" s="40">
        <v>70</v>
      </c>
      <c r="F77" s="40">
        <v>11</v>
      </c>
      <c r="G77" s="28">
        <v>44621</v>
      </c>
      <c r="H77" s="29">
        <v>70326</v>
      </c>
      <c r="I77" s="30">
        <f t="shared" si="2"/>
        <v>40781</v>
      </c>
      <c r="J77" s="31">
        <f t="shared" si="3"/>
        <v>40781</v>
      </c>
      <c r="K77" s="31">
        <v>40781</v>
      </c>
      <c r="L77" s="31"/>
      <c r="M77" s="33"/>
      <c r="N77">
        <v>1407</v>
      </c>
      <c r="O77" t="s">
        <v>151</v>
      </c>
    </row>
    <row r="78" spans="1:15" ht="15.75" x14ac:dyDescent="0.25">
      <c r="A78" s="26">
        <v>27</v>
      </c>
      <c r="B78" s="26">
        <v>8251196112</v>
      </c>
      <c r="C78" s="39" t="s">
        <v>69</v>
      </c>
      <c r="D78" s="26" t="s">
        <v>30</v>
      </c>
      <c r="E78" s="34"/>
      <c r="F78" s="40"/>
      <c r="G78" s="28">
        <v>44621</v>
      </c>
      <c r="H78" s="29">
        <v>70327</v>
      </c>
      <c r="I78" s="30">
        <f t="shared" si="2"/>
        <v>172800</v>
      </c>
      <c r="J78" s="31">
        <f t="shared" si="3"/>
        <v>172800</v>
      </c>
      <c r="K78" s="31">
        <v>172800</v>
      </c>
      <c r="L78" s="30"/>
      <c r="M78" s="30"/>
      <c r="N78">
        <v>1407</v>
      </c>
      <c r="O78" t="s">
        <v>151</v>
      </c>
    </row>
    <row r="79" spans="1:15" ht="15.75" x14ac:dyDescent="0.25">
      <c r="A79" s="26">
        <v>28</v>
      </c>
      <c r="B79" s="38">
        <v>8094183671</v>
      </c>
      <c r="C79" s="39" t="s">
        <v>70</v>
      </c>
      <c r="D79" s="26" t="s">
        <v>17</v>
      </c>
      <c r="E79" s="34">
        <v>2143</v>
      </c>
      <c r="F79" s="40">
        <v>32</v>
      </c>
      <c r="G79" s="28">
        <v>44621</v>
      </c>
      <c r="H79" s="29">
        <v>70328</v>
      </c>
      <c r="I79" s="30">
        <f t="shared" si="2"/>
        <v>132000</v>
      </c>
      <c r="J79" s="31">
        <f t="shared" si="3"/>
        <v>132000</v>
      </c>
      <c r="K79" s="31">
        <v>66000</v>
      </c>
      <c r="L79" s="31">
        <v>66000</v>
      </c>
      <c r="M79" s="30"/>
      <c r="N79">
        <v>1407</v>
      </c>
      <c r="O79" t="s">
        <v>151</v>
      </c>
    </row>
    <row r="80" spans="1:15" ht="15.75" x14ac:dyDescent="0.25">
      <c r="A80" s="26">
        <v>29</v>
      </c>
      <c r="B80" s="26">
        <v>8311485834</v>
      </c>
      <c r="C80" s="39" t="s">
        <v>71</v>
      </c>
      <c r="D80" s="26" t="s">
        <v>28</v>
      </c>
      <c r="E80" s="34">
        <v>2084</v>
      </c>
      <c r="F80" s="40">
        <v>32</v>
      </c>
      <c r="G80" s="28">
        <v>44622</v>
      </c>
      <c r="H80" s="29">
        <v>70329</v>
      </c>
      <c r="I80" s="30">
        <f t="shared" si="2"/>
        <v>66000</v>
      </c>
      <c r="J80" s="31">
        <f t="shared" si="3"/>
        <v>66000</v>
      </c>
      <c r="K80" s="31">
        <v>66000</v>
      </c>
      <c r="L80" s="31"/>
      <c r="M80" s="30"/>
      <c r="N80">
        <v>1407</v>
      </c>
      <c r="O80" t="s">
        <v>151</v>
      </c>
    </row>
    <row r="81" spans="1:15" ht="15.75" x14ac:dyDescent="0.25">
      <c r="A81" s="26">
        <v>30</v>
      </c>
      <c r="B81" s="37">
        <v>8370108122</v>
      </c>
      <c r="C81" s="35" t="s">
        <v>72</v>
      </c>
      <c r="D81" s="26" t="s">
        <v>22</v>
      </c>
      <c r="E81" s="34">
        <v>350</v>
      </c>
      <c r="F81" s="40">
        <v>7</v>
      </c>
      <c r="G81" s="28">
        <v>44622</v>
      </c>
      <c r="H81" s="29">
        <v>70330</v>
      </c>
      <c r="I81" s="30">
        <f t="shared" si="2"/>
        <v>99000</v>
      </c>
      <c r="J81" s="31">
        <f t="shared" si="3"/>
        <v>99000</v>
      </c>
      <c r="K81" s="30">
        <v>49500</v>
      </c>
      <c r="L81" s="30">
        <v>49500</v>
      </c>
      <c r="M81" s="30"/>
      <c r="N81">
        <v>1407</v>
      </c>
      <c r="O81" t="s">
        <v>151</v>
      </c>
    </row>
    <row r="82" spans="1:15" ht="15.75" x14ac:dyDescent="0.25">
      <c r="A82" s="26">
        <v>31</v>
      </c>
      <c r="B82" s="37" t="s">
        <v>73</v>
      </c>
      <c r="C82" s="35" t="s">
        <v>74</v>
      </c>
      <c r="D82" s="26" t="s">
        <v>28</v>
      </c>
      <c r="E82" s="34">
        <v>1109</v>
      </c>
      <c r="F82" s="40">
        <v>32</v>
      </c>
      <c r="G82" s="28">
        <v>44622</v>
      </c>
      <c r="H82" s="29">
        <v>70331</v>
      </c>
      <c r="I82" s="30">
        <f t="shared" si="2"/>
        <v>138600</v>
      </c>
      <c r="J82" s="31">
        <f t="shared" si="3"/>
        <v>138600</v>
      </c>
      <c r="K82" s="30">
        <v>46200</v>
      </c>
      <c r="L82" s="30">
        <f>K82*2</f>
        <v>92400</v>
      </c>
      <c r="M82" s="30"/>
      <c r="N82">
        <v>1407</v>
      </c>
      <c r="O82" t="s">
        <v>151</v>
      </c>
    </row>
    <row r="83" spans="1:15" ht="15.75" x14ac:dyDescent="0.25">
      <c r="A83" s="26">
        <v>34</v>
      </c>
      <c r="B83" s="37">
        <v>8319829798</v>
      </c>
      <c r="C83" s="35" t="s">
        <v>75</v>
      </c>
      <c r="D83" s="26" t="s">
        <v>76</v>
      </c>
      <c r="E83" s="34">
        <v>117</v>
      </c>
      <c r="F83" s="40">
        <v>9</v>
      </c>
      <c r="G83" s="28">
        <v>44623</v>
      </c>
      <c r="H83" s="29">
        <v>70334</v>
      </c>
      <c r="I83" s="30">
        <f t="shared" ref="I83:I99" si="4">SUM(K83:M83)</f>
        <v>32250</v>
      </c>
      <c r="J83" s="31">
        <f t="shared" si="3"/>
        <v>32250</v>
      </c>
      <c r="K83" s="30">
        <v>32250</v>
      </c>
      <c r="L83" s="30"/>
      <c r="M83" s="30"/>
      <c r="N83">
        <v>1407</v>
      </c>
      <c r="O83" t="s">
        <v>151</v>
      </c>
    </row>
    <row r="84" spans="1:15" ht="15.75" x14ac:dyDescent="0.25">
      <c r="A84" s="26">
        <v>35</v>
      </c>
      <c r="B84" s="37">
        <v>8319829798</v>
      </c>
      <c r="C84" s="35" t="s">
        <v>75</v>
      </c>
      <c r="D84" s="26" t="s">
        <v>76</v>
      </c>
      <c r="E84" s="34">
        <v>116</v>
      </c>
      <c r="F84" s="40">
        <v>9</v>
      </c>
      <c r="G84" s="28">
        <v>44623</v>
      </c>
      <c r="H84" s="29">
        <v>70335</v>
      </c>
      <c r="I84" s="30">
        <f t="shared" si="4"/>
        <v>32250</v>
      </c>
      <c r="J84" s="31">
        <f t="shared" si="3"/>
        <v>32250</v>
      </c>
      <c r="K84" s="30">
        <v>32250</v>
      </c>
      <c r="L84" s="30"/>
      <c r="M84" s="30"/>
      <c r="N84">
        <v>1407</v>
      </c>
      <c r="O84" t="s">
        <v>151</v>
      </c>
    </row>
    <row r="85" spans="1:15" ht="15.75" x14ac:dyDescent="0.25">
      <c r="A85" s="26">
        <v>36</v>
      </c>
      <c r="B85" s="37">
        <v>8319829798</v>
      </c>
      <c r="C85" s="35" t="s">
        <v>75</v>
      </c>
      <c r="D85" s="26" t="s">
        <v>76</v>
      </c>
      <c r="E85" s="34">
        <v>118</v>
      </c>
      <c r="F85" s="40">
        <v>9</v>
      </c>
      <c r="G85" s="28">
        <v>44623</v>
      </c>
      <c r="H85" s="29">
        <v>70336</v>
      </c>
      <c r="I85" s="30">
        <f t="shared" si="4"/>
        <v>32250</v>
      </c>
      <c r="J85" s="31">
        <f t="shared" si="3"/>
        <v>32250</v>
      </c>
      <c r="K85" s="30">
        <v>32250</v>
      </c>
      <c r="L85" s="30"/>
      <c r="M85" s="30"/>
      <c r="N85">
        <v>1407</v>
      </c>
      <c r="O85" t="s">
        <v>151</v>
      </c>
    </row>
    <row r="86" spans="1:15" ht="15.75" x14ac:dyDescent="0.25">
      <c r="A86" s="26">
        <v>37</v>
      </c>
      <c r="B86" s="37">
        <v>3501687847</v>
      </c>
      <c r="C86" s="35" t="s">
        <v>77</v>
      </c>
      <c r="D86" s="36" t="s">
        <v>21</v>
      </c>
      <c r="E86" s="34">
        <v>229</v>
      </c>
      <c r="F86" s="40">
        <v>31</v>
      </c>
      <c r="G86" s="28">
        <v>44624</v>
      </c>
      <c r="H86" s="29">
        <v>70337</v>
      </c>
      <c r="I86" s="30">
        <f t="shared" si="4"/>
        <v>716040</v>
      </c>
      <c r="J86" s="31">
        <f t="shared" si="3"/>
        <v>716040</v>
      </c>
      <c r="K86" s="30">
        <v>238680</v>
      </c>
      <c r="L86" s="30">
        <f>K86*2</f>
        <v>477360</v>
      </c>
      <c r="M86" s="30"/>
      <c r="N86">
        <v>1407</v>
      </c>
      <c r="O86" t="s">
        <v>151</v>
      </c>
    </row>
    <row r="87" spans="1:15" ht="15.75" x14ac:dyDescent="0.25">
      <c r="A87" s="26">
        <v>38</v>
      </c>
      <c r="B87" s="37">
        <v>3501687847</v>
      </c>
      <c r="C87" s="35" t="s">
        <v>77</v>
      </c>
      <c r="D87" s="36" t="s">
        <v>21</v>
      </c>
      <c r="E87" s="34">
        <v>228</v>
      </c>
      <c r="F87" s="40">
        <v>31</v>
      </c>
      <c r="G87" s="28">
        <v>44624</v>
      </c>
      <c r="H87" s="29">
        <v>70338</v>
      </c>
      <c r="I87" s="30">
        <f t="shared" si="4"/>
        <v>716040</v>
      </c>
      <c r="J87" s="31">
        <f t="shared" si="3"/>
        <v>716040</v>
      </c>
      <c r="K87" s="30">
        <v>238680</v>
      </c>
      <c r="L87" s="30">
        <f>K87*2</f>
        <v>477360</v>
      </c>
      <c r="M87" s="30"/>
      <c r="N87">
        <v>1407</v>
      </c>
      <c r="O87" t="s">
        <v>151</v>
      </c>
    </row>
    <row r="88" spans="1:15" ht="15.75" x14ac:dyDescent="0.25">
      <c r="A88" s="26">
        <v>39</v>
      </c>
      <c r="B88" s="34">
        <v>8034693364</v>
      </c>
      <c r="C88" s="35" t="s">
        <v>38</v>
      </c>
      <c r="D88" s="36" t="s">
        <v>39</v>
      </c>
      <c r="E88" s="34">
        <v>870</v>
      </c>
      <c r="F88" s="34">
        <v>33</v>
      </c>
      <c r="G88" s="28">
        <v>44624</v>
      </c>
      <c r="H88" s="29">
        <v>70339</v>
      </c>
      <c r="I88" s="30">
        <f t="shared" si="4"/>
        <v>357786</v>
      </c>
      <c r="J88" s="31">
        <f t="shared" si="3"/>
        <v>357786</v>
      </c>
      <c r="K88" s="30">
        <v>119262</v>
      </c>
      <c r="L88" s="30">
        <f>K88*2</f>
        <v>238524</v>
      </c>
      <c r="M88" s="30"/>
      <c r="N88">
        <v>1407</v>
      </c>
      <c r="O88" t="s">
        <v>151</v>
      </c>
    </row>
    <row r="89" spans="1:15" ht="15.75" x14ac:dyDescent="0.25">
      <c r="A89" s="26">
        <v>40</v>
      </c>
      <c r="B89" s="34">
        <v>3501551067</v>
      </c>
      <c r="C89" s="35" t="s">
        <v>78</v>
      </c>
      <c r="D89" s="36" t="s">
        <v>17</v>
      </c>
      <c r="E89" s="34">
        <v>2195</v>
      </c>
      <c r="F89" s="34">
        <v>32</v>
      </c>
      <c r="G89" s="28">
        <v>44627</v>
      </c>
      <c r="H89" s="29">
        <v>70340</v>
      </c>
      <c r="I89" s="30">
        <f t="shared" si="4"/>
        <v>132000</v>
      </c>
      <c r="J89" s="31">
        <f t="shared" si="3"/>
        <v>132000</v>
      </c>
      <c r="K89" s="30">
        <v>132000</v>
      </c>
      <c r="L89" s="30"/>
      <c r="M89" s="30"/>
      <c r="N89">
        <v>1407</v>
      </c>
      <c r="O89" t="s">
        <v>151</v>
      </c>
    </row>
    <row r="90" spans="1:15" ht="15.75" x14ac:dyDescent="0.25">
      <c r="A90" s="26">
        <v>41</v>
      </c>
      <c r="B90" s="34">
        <v>8228896500</v>
      </c>
      <c r="C90" s="35" t="s">
        <v>79</v>
      </c>
      <c r="D90" s="36" t="s">
        <v>27</v>
      </c>
      <c r="E90" s="34">
        <v>229</v>
      </c>
      <c r="F90" s="34">
        <v>37</v>
      </c>
      <c r="G90" s="28">
        <v>44627</v>
      </c>
      <c r="H90" s="29">
        <v>70341</v>
      </c>
      <c r="I90" s="30">
        <f t="shared" si="4"/>
        <v>99000</v>
      </c>
      <c r="J90" s="31">
        <f t="shared" si="3"/>
        <v>99000</v>
      </c>
      <c r="K90" s="30">
        <v>99000</v>
      </c>
      <c r="L90" s="30"/>
      <c r="M90" s="30"/>
      <c r="N90">
        <v>1407</v>
      </c>
      <c r="O90" t="s">
        <v>151</v>
      </c>
    </row>
    <row r="91" spans="1:15" ht="15.75" x14ac:dyDescent="0.25">
      <c r="A91" s="26">
        <v>42</v>
      </c>
      <c r="B91" s="34">
        <v>8228896500</v>
      </c>
      <c r="C91" s="35" t="s">
        <v>79</v>
      </c>
      <c r="D91" s="36" t="s">
        <v>27</v>
      </c>
      <c r="E91" s="34">
        <v>262</v>
      </c>
      <c r="F91" s="34">
        <v>37</v>
      </c>
      <c r="G91" s="28">
        <v>44627</v>
      </c>
      <c r="H91" s="29">
        <v>70342</v>
      </c>
      <c r="I91" s="30">
        <f t="shared" si="4"/>
        <v>16500</v>
      </c>
      <c r="J91" s="31">
        <f t="shared" si="3"/>
        <v>16500</v>
      </c>
      <c r="K91" s="30">
        <v>16500</v>
      </c>
      <c r="L91" s="30"/>
      <c r="M91" s="30"/>
      <c r="N91">
        <v>1407</v>
      </c>
      <c r="O91" t="s">
        <v>151</v>
      </c>
    </row>
    <row r="92" spans="1:15" ht="15.75" x14ac:dyDescent="0.25">
      <c r="A92" s="26">
        <v>43</v>
      </c>
      <c r="B92" s="34">
        <v>8312755339</v>
      </c>
      <c r="C92" s="36" t="s">
        <v>80</v>
      </c>
      <c r="D92" s="36" t="s">
        <v>81</v>
      </c>
      <c r="E92" s="34">
        <v>152</v>
      </c>
      <c r="F92" s="34">
        <v>6</v>
      </c>
      <c r="G92" s="28">
        <v>44627</v>
      </c>
      <c r="H92" s="29">
        <v>70343</v>
      </c>
      <c r="I92" s="30">
        <f t="shared" si="4"/>
        <v>280368</v>
      </c>
      <c r="J92" s="31">
        <f t="shared" si="3"/>
        <v>280368</v>
      </c>
      <c r="K92" s="30">
        <v>140184</v>
      </c>
      <c r="L92" s="30">
        <v>140184</v>
      </c>
      <c r="M92" s="30"/>
      <c r="N92">
        <v>1407</v>
      </c>
      <c r="O92" t="s">
        <v>151</v>
      </c>
    </row>
    <row r="93" spans="1:15" ht="15.75" x14ac:dyDescent="0.25">
      <c r="A93" s="26">
        <v>44</v>
      </c>
      <c r="B93" s="34">
        <v>8680516481</v>
      </c>
      <c r="C93" s="35" t="s">
        <v>82</v>
      </c>
      <c r="D93" s="36" t="s">
        <v>32</v>
      </c>
      <c r="E93" s="34">
        <v>1</v>
      </c>
      <c r="F93" s="34">
        <v>34</v>
      </c>
      <c r="G93" s="28">
        <v>44627</v>
      </c>
      <c r="H93" s="29">
        <v>70344</v>
      </c>
      <c r="I93" s="30">
        <f t="shared" si="4"/>
        <v>264000</v>
      </c>
      <c r="J93" s="31">
        <f t="shared" si="3"/>
        <v>264000</v>
      </c>
      <c r="K93" s="30">
        <v>66000</v>
      </c>
      <c r="L93" s="30">
        <f>K93*3</f>
        <v>198000</v>
      </c>
      <c r="M93" s="30"/>
      <c r="N93">
        <v>1407</v>
      </c>
      <c r="O93" t="s">
        <v>151</v>
      </c>
    </row>
    <row r="94" spans="1:15" ht="15.75" x14ac:dyDescent="0.25">
      <c r="A94" s="26">
        <v>45</v>
      </c>
      <c r="B94" s="34">
        <v>8127626233</v>
      </c>
      <c r="C94" s="35" t="s">
        <v>26</v>
      </c>
      <c r="D94" s="36" t="s">
        <v>21</v>
      </c>
      <c r="E94" s="34">
        <v>1360</v>
      </c>
      <c r="F94" s="34">
        <v>37</v>
      </c>
      <c r="G94" s="28">
        <v>44627</v>
      </c>
      <c r="H94" s="29">
        <v>70345</v>
      </c>
      <c r="I94" s="30">
        <f t="shared" si="4"/>
        <v>79200</v>
      </c>
      <c r="J94" s="31">
        <f t="shared" si="3"/>
        <v>79200</v>
      </c>
      <c r="K94" s="30">
        <v>79200</v>
      </c>
      <c r="L94" s="30"/>
      <c r="M94" s="30"/>
      <c r="N94">
        <v>1407</v>
      </c>
      <c r="O94" t="s">
        <v>151</v>
      </c>
    </row>
    <row r="95" spans="1:15" ht="15.75" x14ac:dyDescent="0.25">
      <c r="A95" s="26">
        <v>46</v>
      </c>
      <c r="B95" s="34">
        <v>8127626233</v>
      </c>
      <c r="C95" s="35" t="s">
        <v>26</v>
      </c>
      <c r="D95" s="36" t="s">
        <v>21</v>
      </c>
      <c r="E95" s="34">
        <v>1362</v>
      </c>
      <c r="F95" s="34">
        <v>37</v>
      </c>
      <c r="G95" s="28">
        <v>44627</v>
      </c>
      <c r="H95" s="29">
        <v>70346</v>
      </c>
      <c r="I95" s="30">
        <f t="shared" si="4"/>
        <v>79200</v>
      </c>
      <c r="J95" s="31">
        <f t="shared" si="3"/>
        <v>79200</v>
      </c>
      <c r="K95" s="30">
        <v>79200</v>
      </c>
      <c r="L95" s="30"/>
      <c r="M95" s="30"/>
      <c r="N95">
        <v>1407</v>
      </c>
      <c r="O95" t="s">
        <v>151</v>
      </c>
    </row>
    <row r="96" spans="1:15" ht="15.75" x14ac:dyDescent="0.25">
      <c r="A96" s="26">
        <v>47</v>
      </c>
      <c r="B96" s="34">
        <v>8127626233</v>
      </c>
      <c r="C96" s="35" t="s">
        <v>26</v>
      </c>
      <c r="D96" s="36" t="s">
        <v>21</v>
      </c>
      <c r="E96" s="34">
        <v>1361</v>
      </c>
      <c r="F96" s="34">
        <v>37</v>
      </c>
      <c r="G96" s="28">
        <v>44627</v>
      </c>
      <c r="H96" s="29">
        <v>70347</v>
      </c>
      <c r="I96" s="30">
        <f t="shared" si="4"/>
        <v>79200</v>
      </c>
      <c r="J96" s="31">
        <f t="shared" si="3"/>
        <v>79200</v>
      </c>
      <c r="K96" s="30">
        <v>79200</v>
      </c>
      <c r="L96" s="30"/>
      <c r="M96" s="30"/>
      <c r="N96">
        <v>1407</v>
      </c>
      <c r="O96" t="s">
        <v>151</v>
      </c>
    </row>
    <row r="97" spans="1:15" ht="15.75" x14ac:dyDescent="0.25">
      <c r="A97" s="26">
        <v>48</v>
      </c>
      <c r="B97" s="34">
        <v>8218196482</v>
      </c>
      <c r="C97" s="35" t="s">
        <v>83</v>
      </c>
      <c r="D97" s="36" t="s">
        <v>84</v>
      </c>
      <c r="E97" s="34">
        <v>23</v>
      </c>
      <c r="F97" s="34">
        <v>33</v>
      </c>
      <c r="G97" s="28">
        <v>44628</v>
      </c>
      <c r="H97" s="29">
        <v>70348</v>
      </c>
      <c r="I97" s="30">
        <f t="shared" si="4"/>
        <v>69120</v>
      </c>
      <c r="J97" s="31">
        <f t="shared" si="3"/>
        <v>69120</v>
      </c>
      <c r="K97" s="30">
        <v>69120</v>
      </c>
      <c r="L97" s="30"/>
      <c r="M97" s="30"/>
      <c r="N97">
        <v>1407</v>
      </c>
      <c r="O97" t="s">
        <v>151</v>
      </c>
    </row>
    <row r="98" spans="1:15" ht="15.75" x14ac:dyDescent="0.25">
      <c r="A98" s="26">
        <v>49</v>
      </c>
      <c r="B98" s="37">
        <v>8210686943</v>
      </c>
      <c r="C98" s="35" t="s">
        <v>85</v>
      </c>
      <c r="D98" s="36" t="s">
        <v>31</v>
      </c>
      <c r="E98" s="34">
        <v>7</v>
      </c>
      <c r="F98" s="34">
        <v>32</v>
      </c>
      <c r="G98" s="28">
        <v>44628</v>
      </c>
      <c r="H98" s="29">
        <v>70349</v>
      </c>
      <c r="I98" s="30">
        <f t="shared" si="4"/>
        <v>445824</v>
      </c>
      <c r="J98" s="31">
        <f t="shared" si="3"/>
        <v>445824</v>
      </c>
      <c r="K98" s="30">
        <v>148608</v>
      </c>
      <c r="L98" s="30">
        <f>K98*2</f>
        <v>297216</v>
      </c>
      <c r="M98" s="30"/>
      <c r="N98">
        <v>1407</v>
      </c>
      <c r="O98" t="s">
        <v>151</v>
      </c>
    </row>
    <row r="99" spans="1:15" ht="15.75" x14ac:dyDescent="0.25">
      <c r="A99" s="26">
        <v>50</v>
      </c>
      <c r="B99" s="34">
        <v>8541803922</v>
      </c>
      <c r="C99" s="35" t="s">
        <v>86</v>
      </c>
      <c r="D99" s="36" t="s">
        <v>36</v>
      </c>
      <c r="E99" s="34">
        <v>603</v>
      </c>
      <c r="F99" s="34">
        <v>29</v>
      </c>
      <c r="G99" s="28">
        <v>44628</v>
      </c>
      <c r="H99" s="29">
        <v>70350</v>
      </c>
      <c r="I99" s="30">
        <f t="shared" si="4"/>
        <v>158400</v>
      </c>
      <c r="J99" s="31">
        <f t="shared" si="3"/>
        <v>158400</v>
      </c>
      <c r="K99" s="30">
        <v>39600</v>
      </c>
      <c r="L99" s="30">
        <f>K99*3</f>
        <v>118800</v>
      </c>
      <c r="M99" s="30"/>
      <c r="N99">
        <v>1407</v>
      </c>
      <c r="O99" t="s">
        <v>151</v>
      </c>
    </row>
  </sheetData>
  <pageMargins left="0.2" right="0.2" top="0.23" bottom="0.25" header="0.2" footer="0.21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workbookViewId="0">
      <selection activeCell="A9" sqref="A9:M58"/>
    </sheetView>
  </sheetViews>
  <sheetFormatPr defaultRowHeight="15" x14ac:dyDescent="0.25"/>
  <cols>
    <col min="1" max="1" width="4.28515625" customWidth="1"/>
    <col min="2" max="2" width="14.28515625" customWidth="1"/>
    <col min="3" max="3" width="22.85546875" customWidth="1"/>
    <col min="4" max="4" width="12.7109375" customWidth="1"/>
    <col min="5" max="5" width="11.5703125" customWidth="1"/>
    <col min="6" max="6" width="8" customWidth="1"/>
    <col min="7" max="7" width="13" customWidth="1"/>
    <col min="8" max="8" width="7" style="13" customWidth="1"/>
    <col min="9" max="9" width="14.42578125" customWidth="1"/>
    <col min="10" max="10" width="14.85546875" customWidth="1"/>
    <col min="11" max="12" width="14" customWidth="1"/>
    <col min="13" max="13" width="17.42578125" customWidth="1"/>
    <col min="14" max="14" width="14.85546875" customWidth="1"/>
    <col min="15" max="15" width="9.5703125" customWidth="1"/>
    <col min="16" max="16" width="16.7109375" style="18" customWidth="1"/>
  </cols>
  <sheetData>
    <row r="1" spans="1:14" ht="18.75" x14ac:dyDescent="0.3">
      <c r="A1" s="1" t="s">
        <v>0</v>
      </c>
      <c r="B1" s="1"/>
      <c r="C1" s="1"/>
      <c r="D1" s="44" t="s">
        <v>1</v>
      </c>
      <c r="E1" s="44"/>
      <c r="F1" s="44"/>
      <c r="G1" s="44"/>
      <c r="H1" s="44"/>
      <c r="I1" s="44"/>
      <c r="J1" s="44"/>
      <c r="K1" s="44"/>
      <c r="L1" s="2"/>
    </row>
    <row r="2" spans="1:14" ht="18.75" x14ac:dyDescent="0.3">
      <c r="A2" s="1" t="s">
        <v>12</v>
      </c>
      <c r="B2" s="1"/>
      <c r="C2" s="1"/>
      <c r="D2" s="44" t="s">
        <v>2</v>
      </c>
      <c r="E2" s="44"/>
      <c r="F2" s="44"/>
      <c r="G2" s="44"/>
      <c r="H2" s="44"/>
      <c r="I2" s="44"/>
      <c r="J2" s="44"/>
      <c r="K2" s="44"/>
      <c r="L2" s="2"/>
    </row>
    <row r="3" spans="1:14" ht="18.75" x14ac:dyDescent="0.3">
      <c r="B3" s="1"/>
      <c r="C3" s="1"/>
      <c r="D3" s="3"/>
      <c r="E3" s="3"/>
      <c r="F3" s="3"/>
      <c r="G3" s="2"/>
      <c r="H3" s="4"/>
      <c r="I3" s="5"/>
      <c r="J3" s="6"/>
    </row>
    <row r="4" spans="1:14" ht="20.25" x14ac:dyDescent="0.3">
      <c r="A4" s="45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16"/>
    </row>
    <row r="5" spans="1:14" ht="18.75" x14ac:dyDescent="0.3">
      <c r="A5" s="1"/>
      <c r="B5" s="1"/>
      <c r="C5" s="44" t="s">
        <v>42</v>
      </c>
      <c r="D5" s="44"/>
      <c r="E5" s="2"/>
      <c r="F5" s="2"/>
      <c r="G5" s="7" t="s">
        <v>43</v>
      </c>
      <c r="H5" s="2"/>
      <c r="I5" s="7"/>
      <c r="J5" s="6"/>
    </row>
    <row r="6" spans="1:14" ht="16.5" customHeight="1" x14ac:dyDescent="0.3">
      <c r="A6" s="8"/>
      <c r="B6" s="8"/>
      <c r="C6" s="8"/>
      <c r="D6" s="9"/>
      <c r="E6" s="9"/>
      <c r="F6" s="9"/>
      <c r="G6" s="10"/>
      <c r="H6" s="4"/>
      <c r="I6" s="5"/>
      <c r="J6" s="11"/>
    </row>
    <row r="7" spans="1:14" ht="20.25" customHeight="1" x14ac:dyDescent="0.25">
      <c r="A7" s="46" t="s">
        <v>4</v>
      </c>
      <c r="B7" s="46" t="s">
        <v>5</v>
      </c>
      <c r="C7" s="46" t="s">
        <v>6</v>
      </c>
      <c r="D7" s="46" t="s">
        <v>7</v>
      </c>
      <c r="E7" s="46" t="s">
        <v>13</v>
      </c>
      <c r="F7" s="46" t="s">
        <v>15</v>
      </c>
      <c r="G7" s="46" t="s">
        <v>8</v>
      </c>
      <c r="H7" s="48" t="s">
        <v>9</v>
      </c>
      <c r="I7" s="50" t="s">
        <v>10</v>
      </c>
      <c r="J7" s="52" t="s">
        <v>14</v>
      </c>
      <c r="K7" s="53"/>
      <c r="L7" s="54"/>
      <c r="M7" s="14"/>
    </row>
    <row r="8" spans="1:14" ht="26.25" customHeight="1" x14ac:dyDescent="0.25">
      <c r="A8" s="47"/>
      <c r="B8" s="47"/>
      <c r="C8" s="47"/>
      <c r="D8" s="47"/>
      <c r="E8" s="47"/>
      <c r="F8" s="47"/>
      <c r="G8" s="47"/>
      <c r="H8" s="49"/>
      <c r="I8" s="51"/>
      <c r="J8" s="15" t="s">
        <v>20</v>
      </c>
      <c r="K8" s="17" t="s">
        <v>11</v>
      </c>
      <c r="L8" s="12" t="s">
        <v>16</v>
      </c>
      <c r="N8" t="s">
        <v>19</v>
      </c>
    </row>
    <row r="9" spans="1:14" ht="24.95" customHeight="1" x14ac:dyDescent="0.25"/>
    <row r="10" spans="1:14" ht="24.95" customHeight="1" x14ac:dyDescent="0.25"/>
    <row r="11" spans="1:14" ht="24.95" customHeight="1" x14ac:dyDescent="0.25"/>
    <row r="12" spans="1:14" ht="24.95" customHeight="1" x14ac:dyDescent="0.25"/>
    <row r="13" spans="1:14" ht="24.95" customHeight="1" x14ac:dyDescent="0.25"/>
    <row r="14" spans="1:14" ht="24.95" customHeight="1" x14ac:dyDescent="0.25"/>
    <row r="15" spans="1:14" ht="24.95" customHeight="1" x14ac:dyDescent="0.25"/>
    <row r="16" spans="1:14" ht="24.95" customHeight="1" x14ac:dyDescent="0.25"/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  <row r="31" ht="24.95" customHeight="1" x14ac:dyDescent="0.25"/>
    <row r="32" ht="24.95" customHeight="1" x14ac:dyDescent="0.25"/>
    <row r="33" spans="14:24" ht="24.95" customHeight="1" x14ac:dyDescent="0.25"/>
    <row r="34" spans="14:24" ht="24.95" customHeight="1" x14ac:dyDescent="0.25"/>
    <row r="35" spans="14:24" ht="24.95" customHeight="1" x14ac:dyDescent="0.25">
      <c r="N35" s="21"/>
      <c r="O35" s="22"/>
      <c r="P35" s="20"/>
      <c r="Q35" s="20"/>
      <c r="R35" s="23"/>
      <c r="S35" s="24"/>
      <c r="T35" s="25"/>
      <c r="U35" s="25"/>
      <c r="V35" s="25"/>
      <c r="W35" s="25"/>
      <c r="X35" s="19"/>
    </row>
    <row r="36" spans="14:24" ht="24.95" customHeight="1" x14ac:dyDescent="0.25">
      <c r="N36" s="21"/>
      <c r="O36" s="22"/>
      <c r="P36" s="20"/>
      <c r="Q36" s="20"/>
      <c r="R36" s="23"/>
      <c r="S36" s="24"/>
      <c r="T36" s="25"/>
      <c r="U36" s="25"/>
      <c r="V36" s="25"/>
      <c r="W36" s="25"/>
      <c r="X36" s="19"/>
    </row>
    <row r="37" spans="14:24" ht="24.95" customHeight="1" x14ac:dyDescent="0.25">
      <c r="N37" s="21"/>
      <c r="O37" s="22"/>
      <c r="P37" s="20"/>
      <c r="Q37" s="20"/>
      <c r="R37" s="23"/>
      <c r="S37" s="24"/>
      <c r="T37" s="25"/>
      <c r="U37" s="25"/>
      <c r="V37" s="25"/>
      <c r="W37" s="25"/>
      <c r="X37" s="19"/>
    </row>
    <row r="38" spans="14:24" ht="24.95" customHeight="1" x14ac:dyDescent="0.25">
      <c r="N38" s="21"/>
      <c r="O38" s="22"/>
      <c r="P38" s="20"/>
      <c r="Q38" s="20"/>
      <c r="R38" s="23"/>
      <c r="S38" s="24"/>
      <c r="T38" s="25"/>
      <c r="U38" s="25"/>
      <c r="V38" s="25"/>
      <c r="W38" s="25"/>
      <c r="X38" s="19"/>
    </row>
    <row r="39" spans="14:24" ht="24.95" customHeight="1" x14ac:dyDescent="0.25">
      <c r="N39" s="21"/>
      <c r="O39" s="22"/>
      <c r="P39" s="20"/>
      <c r="Q39" s="20"/>
      <c r="R39" s="23"/>
      <c r="S39" s="24"/>
      <c r="T39" s="25"/>
      <c r="U39" s="25"/>
      <c r="V39" s="25"/>
      <c r="W39" s="25"/>
      <c r="X39" s="19"/>
    </row>
    <row r="40" spans="14:24" ht="24.95" customHeight="1" x14ac:dyDescent="0.25">
      <c r="N40" s="21"/>
      <c r="O40" s="22"/>
      <c r="P40" s="20"/>
      <c r="Q40" s="20"/>
      <c r="R40" s="23"/>
      <c r="S40" s="24"/>
      <c r="T40" s="25"/>
      <c r="U40" s="25"/>
      <c r="V40" s="25"/>
      <c r="W40" s="25"/>
      <c r="X40" s="19"/>
    </row>
    <row r="41" spans="14:24" ht="24.95" customHeight="1" x14ac:dyDescent="0.25">
      <c r="N41" s="21"/>
      <c r="O41" s="22"/>
      <c r="P41" s="20"/>
      <c r="Q41" s="20"/>
      <c r="R41" s="23"/>
      <c r="S41" s="24"/>
      <c r="T41" s="25"/>
      <c r="U41" s="25"/>
      <c r="V41" s="25"/>
      <c r="W41" s="25"/>
      <c r="X41" s="19"/>
    </row>
    <row r="42" spans="14:24" ht="24.95" customHeight="1" x14ac:dyDescent="0.25">
      <c r="N42" s="21"/>
      <c r="O42" s="22"/>
      <c r="P42" s="20"/>
      <c r="Q42" s="20"/>
      <c r="R42" s="23"/>
      <c r="S42" s="24"/>
      <c r="T42" s="25"/>
      <c r="U42" s="25"/>
      <c r="V42" s="25"/>
      <c r="W42" s="25"/>
      <c r="X42" s="19"/>
    </row>
    <row r="43" spans="14:24" ht="24.95" customHeight="1" x14ac:dyDescent="0.25">
      <c r="N43" s="21"/>
      <c r="O43" s="22"/>
      <c r="P43" s="20"/>
      <c r="Q43" s="20"/>
      <c r="R43" s="23"/>
      <c r="S43" s="24"/>
      <c r="T43" s="25"/>
      <c r="U43" s="25"/>
      <c r="V43" s="25"/>
      <c r="W43" s="25"/>
      <c r="X43" s="19"/>
    </row>
    <row r="44" spans="14:24" ht="24.95" customHeight="1" x14ac:dyDescent="0.25">
      <c r="N44" s="21"/>
      <c r="O44" s="22"/>
      <c r="P44" s="20"/>
      <c r="Q44" s="20"/>
      <c r="R44" s="23"/>
      <c r="S44" s="24"/>
      <c r="T44" s="25"/>
      <c r="U44" s="25"/>
      <c r="V44" s="25"/>
      <c r="W44" s="25"/>
      <c r="X44" s="19"/>
    </row>
    <row r="45" spans="14:24" ht="24.95" customHeight="1" x14ac:dyDescent="0.25">
      <c r="N45" s="21"/>
      <c r="O45" s="22"/>
      <c r="P45" s="20"/>
      <c r="Q45" s="20"/>
      <c r="R45" s="23"/>
      <c r="S45" s="24"/>
      <c r="T45" s="25"/>
      <c r="U45" s="25"/>
      <c r="V45" s="25"/>
      <c r="W45" s="25"/>
      <c r="X45" s="19"/>
    </row>
    <row r="46" spans="14:24" ht="24.95" customHeight="1" x14ac:dyDescent="0.25">
      <c r="N46" s="20"/>
      <c r="O46" s="22"/>
      <c r="P46" s="20"/>
      <c r="Q46" s="20"/>
      <c r="R46" s="23"/>
      <c r="S46" s="24"/>
      <c r="T46" s="25"/>
      <c r="U46" s="25"/>
      <c r="V46" s="25"/>
      <c r="W46" s="25"/>
      <c r="X46" s="19"/>
    </row>
    <row r="47" spans="14:24" ht="24.95" customHeight="1" x14ac:dyDescent="0.25">
      <c r="N47" s="21"/>
      <c r="O47" s="22"/>
      <c r="P47" s="20"/>
      <c r="Q47" s="20"/>
      <c r="R47" s="23"/>
      <c r="S47" s="24"/>
      <c r="T47" s="25"/>
      <c r="U47" s="25"/>
      <c r="V47" s="25"/>
      <c r="W47" s="25"/>
      <c r="X47" s="19"/>
    </row>
    <row r="48" spans="14:24" ht="24.95" customHeight="1" x14ac:dyDescent="0.25">
      <c r="N48" s="21"/>
      <c r="O48" s="22"/>
      <c r="P48" s="20"/>
      <c r="Q48" s="20"/>
      <c r="R48" s="23"/>
      <c r="S48" s="24"/>
      <c r="T48" s="25"/>
      <c r="U48" s="25"/>
      <c r="V48" s="25"/>
      <c r="W48" s="25"/>
      <c r="X48" s="19"/>
    </row>
    <row r="49" spans="14:24" ht="24.95" customHeight="1" x14ac:dyDescent="0.25">
      <c r="N49" s="21"/>
      <c r="O49" s="22"/>
      <c r="P49" s="20"/>
      <c r="Q49" s="20"/>
      <c r="R49" s="23"/>
      <c r="S49" s="24"/>
      <c r="T49" s="25"/>
      <c r="U49" s="25"/>
      <c r="V49" s="25"/>
      <c r="W49" s="25"/>
      <c r="X49" s="19"/>
    </row>
    <row r="50" spans="14:24" ht="24.95" customHeight="1" x14ac:dyDescent="0.25">
      <c r="N50" s="21"/>
      <c r="O50" s="22"/>
      <c r="P50" s="20"/>
      <c r="Q50" s="20"/>
      <c r="R50" s="23"/>
      <c r="S50" s="24"/>
      <c r="T50" s="25"/>
      <c r="U50" s="25"/>
      <c r="V50" s="25"/>
      <c r="W50" s="25"/>
      <c r="X50" s="19"/>
    </row>
    <row r="51" spans="14:24" ht="24.95" customHeight="1" x14ac:dyDescent="0.25">
      <c r="N51" s="21"/>
      <c r="O51" s="22"/>
      <c r="P51" s="20"/>
      <c r="Q51" s="20"/>
      <c r="R51" s="23"/>
      <c r="S51" s="24"/>
      <c r="T51" s="25"/>
      <c r="U51" s="25"/>
      <c r="V51" s="25"/>
      <c r="W51" s="25"/>
      <c r="X51" s="19"/>
    </row>
    <row r="52" spans="14:24" ht="24.95" customHeight="1" x14ac:dyDescent="0.25">
      <c r="N52" s="22"/>
      <c r="O52" s="22"/>
      <c r="P52" s="20"/>
      <c r="Q52" s="20"/>
      <c r="R52" s="23"/>
      <c r="S52" s="24"/>
      <c r="T52" s="25"/>
      <c r="U52" s="25"/>
      <c r="V52" s="25"/>
      <c r="W52" s="25"/>
      <c r="X52" s="19"/>
    </row>
    <row r="53" spans="14:24" ht="24.95" customHeight="1" x14ac:dyDescent="0.25">
      <c r="N53" s="21"/>
      <c r="O53" s="22"/>
      <c r="P53" s="20"/>
      <c r="Q53" s="20"/>
      <c r="R53" s="23"/>
      <c r="S53" s="24"/>
      <c r="T53" s="25"/>
      <c r="U53" s="25"/>
      <c r="V53" s="25"/>
      <c r="W53" s="25"/>
      <c r="X53" s="19"/>
    </row>
    <row r="54" spans="14:24" ht="24.95" customHeight="1" x14ac:dyDescent="0.25">
      <c r="N54" s="21"/>
      <c r="O54" s="22"/>
      <c r="P54" s="20"/>
      <c r="Q54" s="20"/>
      <c r="R54" s="23"/>
      <c r="S54" s="24"/>
      <c r="T54" s="25"/>
      <c r="U54" s="25"/>
      <c r="V54" s="25"/>
      <c r="W54" s="25"/>
      <c r="X54" s="19"/>
    </row>
    <row r="55" spans="14:24" ht="24.95" customHeight="1" x14ac:dyDescent="0.25">
      <c r="N55" s="21"/>
      <c r="O55" s="22"/>
      <c r="P55" s="20"/>
      <c r="Q55" s="20"/>
      <c r="R55" s="23"/>
      <c r="S55" s="24"/>
      <c r="T55" s="25"/>
      <c r="U55" s="25"/>
      <c r="V55" s="25"/>
      <c r="W55" s="25"/>
      <c r="X55" s="19"/>
    </row>
    <row r="56" spans="14:24" ht="24.95" customHeight="1" x14ac:dyDescent="0.25">
      <c r="N56" s="21"/>
      <c r="O56" s="22"/>
      <c r="P56" s="20"/>
      <c r="Q56" s="20"/>
      <c r="R56" s="23"/>
      <c r="S56" s="24"/>
      <c r="T56" s="25"/>
      <c r="U56" s="25"/>
      <c r="V56" s="25"/>
      <c r="W56" s="25"/>
      <c r="X56" s="19"/>
    </row>
    <row r="57" spans="14:24" ht="24.95" customHeight="1" x14ac:dyDescent="0.25">
      <c r="N57" s="21"/>
      <c r="O57" s="22"/>
      <c r="P57" s="20"/>
      <c r="Q57" s="20"/>
      <c r="R57" s="23"/>
      <c r="S57" s="24"/>
      <c r="T57" s="25"/>
      <c r="U57" s="25"/>
      <c r="V57" s="25"/>
      <c r="W57" s="25"/>
      <c r="X57" s="19"/>
    </row>
    <row r="58" spans="14:24" ht="24.95" customHeight="1" x14ac:dyDescent="0.25">
      <c r="N58" s="21"/>
      <c r="O58" s="22"/>
      <c r="P58" s="20"/>
      <c r="Q58" s="20"/>
      <c r="R58" s="23"/>
      <c r="S58" s="24"/>
      <c r="T58" s="25"/>
      <c r="U58" s="25"/>
      <c r="V58" s="25"/>
      <c r="W58" s="25"/>
      <c r="X58" s="19"/>
    </row>
  </sheetData>
  <mergeCells count="14">
    <mergeCell ref="D1:K1"/>
    <mergeCell ref="D2:K2"/>
    <mergeCell ref="A4:K4"/>
    <mergeCell ref="C5:D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L7"/>
  </mergeCells>
  <pageMargins left="0.2" right="0.2" top="0.23" bottom="0.25" header="0.2" footer="0.21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Cuong Nguyen</cp:lastModifiedBy>
  <cp:lastPrinted>2021-11-17T04:21:24Z</cp:lastPrinted>
  <dcterms:created xsi:type="dcterms:W3CDTF">2018-02-01T01:26:43Z</dcterms:created>
  <dcterms:modified xsi:type="dcterms:W3CDTF">2022-04-09T17:14:27Z</dcterms:modified>
</cp:coreProperties>
</file>