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xjob\"/>
    </mc:Choice>
  </mc:AlternateContent>
  <xr:revisionPtr revIDLastSave="0" documentId="13_ncr:1_{22F40644-B3FF-41D0-A3E5-48B86C1F1F59}" xr6:coauthVersionLast="47" xr6:coauthVersionMax="47" xr10:uidLastSave="{00000000-0000-0000-0000-000000000000}"/>
  <bookViews>
    <workbookView xWindow="-120" yWindow="-120" windowWidth="20730" windowHeight="11160" xr2:uid="{3074C04B-B4CF-4B9C-A807-1BA8C59F6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5" i="1" l="1"/>
  <c r="I185" i="1" s="1"/>
  <c r="H184" i="1"/>
  <c r="I184" i="1" s="1"/>
  <c r="H182" i="1"/>
  <c r="I182" i="1" s="1"/>
  <c r="H180" i="1"/>
  <c r="I180" i="1" s="1"/>
  <c r="H179" i="1"/>
  <c r="I179" i="1" s="1"/>
  <c r="H178" i="1"/>
  <c r="I178" i="1" s="1"/>
  <c r="H175" i="1"/>
  <c r="I175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5" i="1"/>
  <c r="I165" i="1" s="1"/>
  <c r="I162" i="1"/>
  <c r="H161" i="1"/>
  <c r="I161" i="1" s="1"/>
  <c r="I158" i="1"/>
  <c r="H158" i="1"/>
  <c r="H157" i="1"/>
  <c r="I157" i="1" s="1"/>
  <c r="I155" i="1"/>
  <c r="H155" i="1"/>
  <c r="H154" i="1"/>
  <c r="I154" i="1" s="1"/>
  <c r="I153" i="1"/>
  <c r="H153" i="1"/>
  <c r="H151" i="1"/>
  <c r="I151" i="1" s="1"/>
  <c r="I150" i="1"/>
  <c r="H150" i="1"/>
  <c r="I147" i="1"/>
  <c r="H145" i="1"/>
  <c r="I145" i="1" s="1"/>
  <c r="H140" i="1"/>
  <c r="I140" i="1" s="1"/>
  <c r="H138" i="1"/>
  <c r="I138" i="1" s="1"/>
  <c r="H137" i="1"/>
  <c r="I137" i="1" s="1"/>
  <c r="H136" i="1"/>
  <c r="I136" i="1" s="1"/>
  <c r="H134" i="1"/>
  <c r="I134" i="1" s="1"/>
  <c r="H133" i="1"/>
  <c r="I133" i="1" s="1"/>
  <c r="H118" i="1"/>
  <c r="I118" i="1" s="1"/>
  <c r="H117" i="1"/>
  <c r="I117" i="1" s="1"/>
  <c r="H115" i="1"/>
  <c r="I115" i="1" s="1"/>
  <c r="H114" i="1"/>
  <c r="I114" i="1" s="1"/>
  <c r="H113" i="1"/>
  <c r="I113" i="1" s="1"/>
  <c r="H109" i="1"/>
  <c r="I109" i="1" s="1"/>
  <c r="I108" i="1"/>
  <c r="H105" i="1"/>
  <c r="I105" i="1" s="1"/>
  <c r="I103" i="1"/>
  <c r="H103" i="1"/>
  <c r="H100" i="1"/>
  <c r="I100" i="1" s="1"/>
  <c r="I99" i="1"/>
  <c r="H99" i="1"/>
  <c r="H98" i="1"/>
  <c r="I98" i="1" s="1"/>
  <c r="I95" i="1"/>
  <c r="H95" i="1"/>
  <c r="H94" i="1"/>
  <c r="I94" i="1" s="1"/>
  <c r="I93" i="1"/>
  <c r="H93" i="1"/>
  <c r="I92" i="1"/>
  <c r="H91" i="1"/>
  <c r="I91" i="1" s="1"/>
  <c r="H90" i="1"/>
  <c r="I90" i="1" s="1"/>
  <c r="H87" i="1"/>
  <c r="I87" i="1" s="1"/>
  <c r="H83" i="1"/>
  <c r="I83" i="1" s="1"/>
  <c r="H81" i="1"/>
  <c r="I81" i="1" s="1"/>
  <c r="H80" i="1"/>
  <c r="I80" i="1" s="1"/>
  <c r="H79" i="1"/>
  <c r="I77" i="1"/>
  <c r="H77" i="1"/>
  <c r="H76" i="1"/>
  <c r="I76" i="1" s="1"/>
  <c r="I75" i="1"/>
  <c r="H75" i="1"/>
  <c r="H74" i="1"/>
  <c r="I74" i="1" s="1"/>
  <c r="I73" i="1"/>
  <c r="H73" i="1"/>
  <c r="H72" i="1"/>
  <c r="I72" i="1" s="1"/>
  <c r="I71" i="1"/>
  <c r="H71" i="1"/>
  <c r="H69" i="1"/>
  <c r="I69" i="1" s="1"/>
  <c r="I67" i="1"/>
  <c r="H67" i="1"/>
  <c r="H66" i="1"/>
  <c r="I66" i="1" s="1"/>
  <c r="I65" i="1"/>
  <c r="H65" i="1"/>
  <c r="H64" i="1"/>
  <c r="I64" i="1" s="1"/>
  <c r="I59" i="1"/>
  <c r="H59" i="1"/>
  <c r="H49" i="1"/>
  <c r="I49" i="1" s="1"/>
  <c r="I48" i="1"/>
  <c r="H48" i="1"/>
  <c r="H47" i="1"/>
  <c r="I47" i="1" s="1"/>
  <c r="I43" i="1"/>
  <c r="H43" i="1"/>
  <c r="H42" i="1"/>
  <c r="I42" i="1" s="1"/>
  <c r="I41" i="1"/>
  <c r="H41" i="1"/>
  <c r="H32" i="1"/>
  <c r="I32" i="1" s="1"/>
  <c r="I29" i="1"/>
  <c r="H29" i="1"/>
  <c r="H28" i="1"/>
  <c r="I28" i="1" s="1"/>
  <c r="I26" i="1"/>
  <c r="H26" i="1"/>
  <c r="H25" i="1"/>
  <c r="I25" i="1" s="1"/>
  <c r="I24" i="1"/>
  <c r="H24" i="1"/>
  <c r="H23" i="1"/>
  <c r="I23" i="1" s="1"/>
  <c r="I22" i="1"/>
  <c r="H22" i="1"/>
  <c r="H21" i="1"/>
  <c r="I21" i="1" s="1"/>
  <c r="I19" i="1"/>
  <c r="H19" i="1"/>
  <c r="H17" i="1"/>
  <c r="I17" i="1" s="1"/>
  <c r="I16" i="1"/>
  <c r="H16" i="1"/>
  <c r="H12" i="1"/>
  <c r="I12" i="1" s="1"/>
  <c r="I11" i="1"/>
  <c r="H11" i="1"/>
  <c r="I10" i="1"/>
  <c r="H9" i="1"/>
  <c r="I9" i="1" s="1"/>
  <c r="H8" i="1"/>
  <c r="I8" i="1" s="1"/>
  <c r="H6" i="1"/>
  <c r="I6" i="1" s="1"/>
  <c r="H2" i="1"/>
  <c r="I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 Nguyen</author>
  </authors>
  <commentList>
    <comment ref="K145" authorId="0" shapeId="0" xr:uid="{91430B8A-C3CB-4FAE-8417-3C1DC80697BF}">
      <text>
        <r>
          <rPr>
            <b/>
            <sz val="9"/>
            <color indexed="81"/>
            <rFont val="Tahoma"/>
            <family val="2"/>
          </rPr>
          <t>Cuong Nguyen: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46" authorId="0" shapeId="0" xr:uid="{5BEDB5A5-67DB-435D-B844-58D38721284B}">
      <text>
        <r>
          <rPr>
            <b/>
            <sz val="9"/>
            <color indexed="81"/>
            <rFont val="Tahoma"/>
            <family val="2"/>
          </rPr>
          <t>Cuong Nguyen: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<sst xmlns="http://schemas.openxmlformats.org/spreadsheetml/2006/main" count="705" uniqueCount="221">
  <si>
    <t>TenDTNT</t>
  </si>
  <si>
    <t>ToThon</t>
  </si>
  <si>
    <t>NgayBL</t>
  </si>
  <si>
    <t>SoBL</t>
  </si>
  <si>
    <t>MaDTNT</t>
  </si>
  <si>
    <t>QuyenBL</t>
  </si>
  <si>
    <t>KyHieu</t>
  </si>
  <si>
    <t xml:space="preserve">Phạm Hoàng Mai </t>
  </si>
  <si>
    <t>tổ 3 kp5</t>
  </si>
  <si>
    <t>1416</t>
  </si>
  <si>
    <t>LK</t>
  </si>
  <si>
    <t>Ng Thi Cúc</t>
  </si>
  <si>
    <t>tổ 4 kp3</t>
  </si>
  <si>
    <t>Ng Minh Thao</t>
  </si>
  <si>
    <t>tổ 4 kp2</t>
  </si>
  <si>
    <t>0304844767</t>
  </si>
  <si>
    <t>Lê Thị Hiền</t>
  </si>
  <si>
    <t xml:space="preserve">Ng T. Ngọc Lan </t>
  </si>
  <si>
    <t xml:space="preserve">Ng T. Minh </t>
  </si>
  <si>
    <t>Bùi Thị Dung</t>
  </si>
  <si>
    <t>tổ 3 kp1</t>
  </si>
  <si>
    <t>Ngô Thành Công</t>
  </si>
  <si>
    <t>tổ 5 kp2</t>
  </si>
  <si>
    <t>Hà Văn Mạnh</t>
  </si>
  <si>
    <t>Phan Thúy Ngà</t>
  </si>
  <si>
    <t>Trần Văn Du</t>
  </si>
  <si>
    <t xml:space="preserve">Trương T. Kim Oanh </t>
  </si>
  <si>
    <t>tổ 2 kp1</t>
  </si>
  <si>
    <t>Đặng Ngọc Thành</t>
  </si>
  <si>
    <t>Ng Duy Tường</t>
  </si>
  <si>
    <t>tổ 6 kp1</t>
  </si>
  <si>
    <t>Tạ Quang Qúy</t>
  </si>
  <si>
    <t>tổ 8 kp5</t>
  </si>
  <si>
    <t>Trần Công Bình</t>
  </si>
  <si>
    <t>Nguyễn Thị Ngọc Ánh</t>
  </si>
  <si>
    <t>tổ 1 kp2</t>
  </si>
  <si>
    <t>Ngô Đình Bảo</t>
  </si>
  <si>
    <t>tổ 10 kp4</t>
  </si>
  <si>
    <t>Tô Đức Long</t>
  </si>
  <si>
    <t>Ngô Quang Thảnh</t>
  </si>
  <si>
    <t>tổ 7 kp4</t>
  </si>
  <si>
    <t>Đỗ Tuấn Bạn</t>
  </si>
  <si>
    <t>Trần Văn Giang</t>
  </si>
  <si>
    <t>Đào Tiến Khoa</t>
  </si>
  <si>
    <t>tổ 5 kp 1</t>
  </si>
  <si>
    <t>Trần Thị Bích Liên</t>
  </si>
  <si>
    <t>tổ  4 kp1</t>
  </si>
  <si>
    <t>Nguyễn Minh Thắng</t>
  </si>
  <si>
    <t>tổ 2 kp4</t>
  </si>
  <si>
    <t>Trần Thị Trà My</t>
  </si>
  <si>
    <t>tổ 5 kp5</t>
  </si>
  <si>
    <t>Nguyễn Quốc Văn</t>
  </si>
  <si>
    <t>tổ 4 kp4</t>
  </si>
  <si>
    <t>Trần Thị Hải</t>
  </si>
  <si>
    <t>Ng Tống Ngọc Trường Giang</t>
  </si>
  <si>
    <t>tổ 2 kp5</t>
  </si>
  <si>
    <t>Lê Thị Vân Anh</t>
  </si>
  <si>
    <t>tổ 5 kp1</t>
  </si>
  <si>
    <t>Bùi Tiến Vinh</t>
  </si>
  <si>
    <t>Đặng Văn Vân</t>
  </si>
  <si>
    <t>Bùi Chí Vinh</t>
  </si>
  <si>
    <t>Phạm Duy Linh</t>
  </si>
  <si>
    <t>tổ 3 kp2</t>
  </si>
  <si>
    <t>Phạm Thị  Như Quỳnh</t>
  </si>
  <si>
    <t>Hứa Vinh Sang</t>
  </si>
  <si>
    <t>Trần Thị Thoa</t>
  </si>
  <si>
    <t>Đặng Thành Trung</t>
  </si>
  <si>
    <t>Nguyễn Thành Trung</t>
  </si>
  <si>
    <t>Lê Thị Nga</t>
  </si>
  <si>
    <t>Nguyễn Lê Yến Hà</t>
  </si>
  <si>
    <t>Lê Thị Hoàng Yến</t>
  </si>
  <si>
    <t>Trần Quốc Hướng</t>
  </si>
  <si>
    <t>tổ 5 kp4</t>
  </si>
  <si>
    <t>Phan Công Kiên</t>
  </si>
  <si>
    <t>Phan Đình Sơn</t>
  </si>
  <si>
    <t>Tổ 4 kp2</t>
  </si>
  <si>
    <t>1417</t>
  </si>
  <si>
    <t>Đỗ Từ Thanh Uyên</t>
  </si>
  <si>
    <t>Tổ 4 kp3</t>
  </si>
  <si>
    <t>Vũ Quốc Thắng</t>
  </si>
  <si>
    <t>Tổ 7 kp4</t>
  </si>
  <si>
    <t>Chu Minh Lân</t>
  </si>
  <si>
    <t>Đặng Văn Vũ</t>
  </si>
  <si>
    <t>Võ Thị Anh Đào</t>
  </si>
  <si>
    <t>Nguyễn Trần Thực</t>
  </si>
  <si>
    <t>Vũ Thị Nguyệt</t>
  </si>
  <si>
    <t>Tổ 5 kp3</t>
  </si>
  <si>
    <t>Nguyễn Ngọc Hải</t>
  </si>
  <si>
    <t>Tổ 2 kp1</t>
  </si>
  <si>
    <t>Hà Long Quỳnh</t>
  </si>
  <si>
    <t>Nguyễn Minh Việt</t>
  </si>
  <si>
    <t>Nguyễn Hoàng Vị</t>
  </si>
  <si>
    <t>Tổ 5 kp2</t>
  </si>
  <si>
    <t>Phan Nhân Đồng</t>
  </si>
  <si>
    <t>Trịnh Thị Tuyết</t>
  </si>
  <si>
    <t>Tổ 5 kp5</t>
  </si>
  <si>
    <t>0700131713</t>
  </si>
  <si>
    <t>Vũ Thế Phương</t>
  </si>
  <si>
    <t>Tổ 3 kp3</t>
  </si>
  <si>
    <t>0308563446</t>
  </si>
  <si>
    <t>Vũ Minh Trí</t>
  </si>
  <si>
    <t>Lương Văn Nhân</t>
  </si>
  <si>
    <t>Phạm Thị Thúy Liễu</t>
  </si>
  <si>
    <t>Tổ 2 kp2</t>
  </si>
  <si>
    <t>Phạm Thị Như Quỳnh</t>
  </si>
  <si>
    <t>Nguyễn Trường An</t>
  </si>
  <si>
    <t>Nguyễn Quốc Ánh</t>
  </si>
  <si>
    <t>Nguyễn Thị Vinh</t>
  </si>
  <si>
    <t>Phạm Văn Hiên</t>
  </si>
  <si>
    <t>Huỳnh Quốc Việt</t>
  </si>
  <si>
    <t>Tổ 9 kp5</t>
  </si>
  <si>
    <t xml:space="preserve">Phạm Ngọc Tố </t>
  </si>
  <si>
    <t>Tổ 4 kp4</t>
  </si>
  <si>
    <t>Lê Minh Sơn</t>
  </si>
  <si>
    <t>Trịnh Ngọc Tùng</t>
  </si>
  <si>
    <t>Mai Đức Truyền</t>
  </si>
  <si>
    <t>Nguyễn Văn Hồng</t>
  </si>
  <si>
    <t>Huỳnh Nhật Thanh</t>
  </si>
  <si>
    <t>Nguyễn Thị Tố Quyên</t>
  </si>
  <si>
    <t>Nguyễn Văn Dân</t>
  </si>
  <si>
    <t>Nguyễn Thị Ngân</t>
  </si>
  <si>
    <t>Hoàng Thái Huy</t>
  </si>
  <si>
    <t>Trần Quốc Dũng</t>
  </si>
  <si>
    <t>Nguyễn Ngọc Dung</t>
  </si>
  <si>
    <t>Lê Minh Lê</t>
  </si>
  <si>
    <t>Lê Thị Lan</t>
  </si>
  <si>
    <t>Tổ 3 kp5</t>
  </si>
  <si>
    <t>Nguyễn Quang Khải</t>
  </si>
  <si>
    <t>Lê Ngọc Huệ</t>
  </si>
  <si>
    <t>Tổ 3 kp1</t>
  </si>
  <si>
    <t>Trần Thị Bảy</t>
  </si>
  <si>
    <t>Trương Văn Tân</t>
  </si>
  <si>
    <t>Lê Tiến Vinh</t>
  </si>
  <si>
    <t>Bùi Thị Lượt</t>
  </si>
  <si>
    <t>Huỳnh Thị Tho</t>
  </si>
  <si>
    <t>Lê Văn Hiếu</t>
  </si>
  <si>
    <t>Phạm Cát Quỳnh Giao</t>
  </si>
  <si>
    <t>Tổ 8 kp5</t>
  </si>
  <si>
    <t xml:space="preserve">Thái Trường Lâm </t>
  </si>
  <si>
    <t xml:space="preserve">Lục ích Nguyên </t>
  </si>
  <si>
    <t>Trịnh Thanh Lừng</t>
  </si>
  <si>
    <t>Lê Thị Tươi</t>
  </si>
  <si>
    <t>Lê Mạnh Hùng</t>
  </si>
  <si>
    <t>Đỗ Thị Ry</t>
  </si>
  <si>
    <t>Nhũ Hồng Dương</t>
  </si>
  <si>
    <t xml:space="preserve">Ng Xuân Quang </t>
  </si>
  <si>
    <t xml:space="preserve">Ng T. Mai Hiên </t>
  </si>
  <si>
    <t>Đỗ Cao Thông</t>
  </si>
  <si>
    <t>Trần T. Thanh Thảo</t>
  </si>
  <si>
    <t>Đàm Thị Hạnh</t>
  </si>
  <si>
    <t>Tổ 1 kp3</t>
  </si>
  <si>
    <t xml:space="preserve">Lê Quang Trung </t>
  </si>
  <si>
    <t>Ng Văn Duẫn</t>
  </si>
  <si>
    <t xml:space="preserve">Ng T. Minh Thúy </t>
  </si>
  <si>
    <t>Trần T. Thanh Huyền</t>
  </si>
  <si>
    <t xml:space="preserve">Trần T. Thanh Vân </t>
  </si>
  <si>
    <t>Văn Thị Hiền</t>
  </si>
  <si>
    <t>Lê Thị Thắng</t>
  </si>
  <si>
    <t xml:space="preserve">Trần Văn Thuyên </t>
  </si>
  <si>
    <t xml:space="preserve">Trần Thị Hưng </t>
  </si>
  <si>
    <t>Tổ 3 kp4</t>
  </si>
  <si>
    <t>Vũ Văn Dũng</t>
  </si>
  <si>
    <t>Tổ 4 kp1</t>
  </si>
  <si>
    <t>Ng Bích Lan</t>
  </si>
  <si>
    <t xml:space="preserve">Lê Văn Minh </t>
  </si>
  <si>
    <t xml:space="preserve">Đo T. Hải Khuyên </t>
  </si>
  <si>
    <t>Phạm Hoàng Nguyên Ngọc</t>
  </si>
  <si>
    <t>Lê Trọng Phòng</t>
  </si>
  <si>
    <t>Ng Văn Tính</t>
  </si>
  <si>
    <t>Ng Thị Cúc</t>
  </si>
  <si>
    <t>Tổ 8 kp4</t>
  </si>
  <si>
    <t>Lê Doãn Phúc</t>
  </si>
  <si>
    <t>Dương Thanh Tuyền</t>
  </si>
  <si>
    <t xml:space="preserve">Trương T. Liễu Trâm </t>
  </si>
  <si>
    <t>0300915262</t>
  </si>
  <si>
    <t>1419</t>
  </si>
  <si>
    <t>Đặng T. Phượng Loan</t>
  </si>
  <si>
    <t>Ng hồng Ngọc</t>
  </si>
  <si>
    <t xml:space="preserve">Trần Huy An </t>
  </si>
  <si>
    <t>Ng T. Kim Loan</t>
  </si>
  <si>
    <t>Vương T.Ánh Hồng</t>
  </si>
  <si>
    <t>Tổ 5 kp4</t>
  </si>
  <si>
    <t>Phạm Thị Hiền</t>
  </si>
  <si>
    <t>Lê T. Thu Hồng</t>
  </si>
  <si>
    <t>Lê Long Hồ</t>
  </si>
  <si>
    <t>Trần Thị Liễu</t>
  </si>
  <si>
    <t>Cao Văn Tiến</t>
  </si>
  <si>
    <t>Lê Mạnh Thắng</t>
  </si>
  <si>
    <t xml:space="preserve">Đặng Ngọc Hiền </t>
  </si>
  <si>
    <t>Bùi T. Kim Yến</t>
  </si>
  <si>
    <t>Trịnh Minh Tuấn</t>
  </si>
  <si>
    <t>Đào Trọng Gia</t>
  </si>
  <si>
    <t>Cao Văn Bình</t>
  </si>
  <si>
    <t>Lâm Quốc Phong</t>
  </si>
  <si>
    <t xml:space="preserve">Dương Văn Tân </t>
  </si>
  <si>
    <t>Tổ8 kp4</t>
  </si>
  <si>
    <t>Trần Trọng Nghĩa</t>
  </si>
  <si>
    <t>Ng Xuân Hương</t>
  </si>
  <si>
    <t>Ng Toán</t>
  </si>
  <si>
    <t>Kim Quang Dũng</t>
  </si>
  <si>
    <t>Vũ Văn Hải</t>
  </si>
  <si>
    <t>Trần Đúc Chiêu Thành</t>
  </si>
  <si>
    <t>Trần Đức Duy</t>
  </si>
  <si>
    <t>Phạm Đức Hà</t>
  </si>
  <si>
    <t>Ng T. Tú Oanh</t>
  </si>
  <si>
    <t>Cao Văn na</t>
  </si>
  <si>
    <t>Lê Quán Qúy</t>
  </si>
  <si>
    <t>Trần Quang Hiếu</t>
  </si>
  <si>
    <t>Tổ 3 kp2</t>
  </si>
  <si>
    <t>Bùi Văn Phúc</t>
  </si>
  <si>
    <t>Ng Thế Khang</t>
  </si>
  <si>
    <t>Phùng Văn Thành</t>
  </si>
  <si>
    <t>Tổ 1 kp5</t>
  </si>
  <si>
    <t>Hoàng Thị Điền</t>
  </si>
  <si>
    <t>Tổ 5 kp1</t>
  </si>
  <si>
    <t>Vũ Thị Bảy</t>
  </si>
  <si>
    <t>Tổ10 kp4</t>
  </si>
  <si>
    <t>SoTien</t>
  </si>
  <si>
    <t>SoTo</t>
  </si>
  <si>
    <t>SoThua</t>
  </si>
  <si>
    <t>NopCham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</si>
</sst>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2"/>
    </font>
    <font>
      <sz val="12"/>
      <name val="VNI-Times"/>
    </font>
    <font>
      <sz val="14"/>
      <name val="VNI-Times"/>
    </font>
    <font>
      <sz val="12"/>
      <name val="Times New Roman"/>
      <family val="1"/>
    </font>
    <font>
      <sz val="14"/>
      <color theme="1"/>
      <name val="Times New Roman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7" fillId="0" borderId="0"/>
    <xf numFmtId="43" fontId="7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3" fontId="2" fillId="0" borderId="0" xfId="3" applyNumberFormat="1" applyFont="1" applyAlignment="1">
      <alignment vertical="center" wrapText="1"/>
    </xf>
    <xf numFmtId="3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1" fontId="4" fillId="0" borderId="0" xfId="2" applyFont="1"/>
    <xf numFmtId="0" fontId="6" fillId="0" borderId="1" xfId="4" applyFont="1" applyBorder="1" applyAlignment="1">
      <alignment horizontal="center" vertical="center" wrapText="1"/>
    </xf>
    <xf numFmtId="0" fontId="2" fillId="0" borderId="1" xfId="4" applyFont="1" applyBorder="1" applyAlignment="1">
      <alignment horizontal="left" vertical="center" wrapText="1"/>
    </xf>
    <xf numFmtId="14" fontId="6" fillId="0" borderId="1" xfId="4" applyNumberFormat="1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41" fontId="6" fillId="0" borderId="1" xfId="2" applyFont="1" applyBorder="1" applyAlignment="1">
      <alignment horizontal="center" vertical="center" wrapText="1"/>
    </xf>
    <xf numFmtId="164" fontId="6" fillId="0" borderId="1" xfId="5" applyNumberFormat="1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 wrapText="1"/>
    </xf>
    <xf numFmtId="0" fontId="8" fillId="0" borderId="0" xfId="0" quotePrefix="1" applyFont="1"/>
    <xf numFmtId="0" fontId="8" fillId="0" borderId="0" xfId="0" applyFont="1"/>
    <xf numFmtId="0" fontId="2" fillId="0" borderId="2" xfId="4" quotePrefix="1" applyFont="1" applyBorder="1" applyAlignment="1">
      <alignment horizontal="center" vertical="center" wrapText="1"/>
    </xf>
    <xf numFmtId="164" fontId="6" fillId="0" borderId="3" xfId="1" applyNumberFormat="1" applyFont="1" applyBorder="1" applyAlignment="1">
      <alignment horizontal="center" vertical="center" wrapText="1"/>
    </xf>
    <xf numFmtId="164" fontId="6" fillId="0" borderId="3" xfId="6" applyNumberFormat="1" applyFont="1" applyBorder="1" applyAlignment="1">
      <alignment horizontal="center" vertical="center" wrapText="1"/>
    </xf>
    <xf numFmtId="0" fontId="6" fillId="0" borderId="2" xfId="5" applyFont="1" applyBorder="1" applyAlignment="1">
      <alignment horizontal="center" vertical="center" wrapText="1"/>
    </xf>
    <xf numFmtId="41" fontId="6" fillId="0" borderId="3" xfId="2" applyFont="1" applyBorder="1" applyAlignment="1">
      <alignment horizontal="center" vertical="center" wrapText="1"/>
    </xf>
    <xf numFmtId="0" fontId="2" fillId="0" borderId="4" xfId="4" applyFont="1" applyBorder="1" applyAlignment="1">
      <alignment horizontal="left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6" fillId="2" borderId="1" xfId="4" applyFont="1" applyFill="1" applyBorder="1" applyAlignment="1">
      <alignment horizontal="center" vertical="center" wrapText="1"/>
    </xf>
    <xf numFmtId="0" fontId="2" fillId="0" borderId="1" xfId="4" applyFont="1" applyBorder="1" applyAlignment="1">
      <alignment vertical="center" wrapText="1"/>
    </xf>
    <xf numFmtId="164" fontId="2" fillId="0" borderId="1" xfId="6" applyNumberFormat="1" applyFont="1" applyBorder="1"/>
    <xf numFmtId="0" fontId="2" fillId="0" borderId="1" xfId="4" applyFont="1" applyBorder="1" applyAlignment="1">
      <alignment horizontal="center" vertical="center" wrapText="1"/>
    </xf>
    <xf numFmtId="0" fontId="2" fillId="0" borderId="1" xfId="4" quotePrefix="1" applyFont="1" applyBorder="1" applyAlignment="1">
      <alignment horizontal="center" vertical="center" wrapText="1"/>
    </xf>
  </cellXfs>
  <cellStyles count="7">
    <cellStyle name="Comma" xfId="1" builtinId="3"/>
    <cellStyle name="Comma [0]" xfId="2" builtinId="6"/>
    <cellStyle name="Comma 2" xfId="6" xr:uid="{8E589C62-C326-4EE5-B856-48C7E82A6161}"/>
    <cellStyle name="Normal" xfId="0" builtinId="0"/>
    <cellStyle name="Normal 2" xfId="5" xr:uid="{055A6C30-0A30-4855-90C6-ED400AF94D34}"/>
    <cellStyle name="Normal_BANG SAO KE BIEN LAI" xfId="3" xr:uid="{B62DB6C5-FCA8-4F9C-8629-87899485321F}"/>
    <cellStyle name="Normal_Sheet1_1" xfId="4" xr:uid="{CAF04960-3254-4DEA-8886-EA4983CEBE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FEAC-0E16-47FE-B2BF-A9F4AC12D3F1}">
  <dimension ref="A1:O185"/>
  <sheetViews>
    <sheetView tabSelected="1" topLeftCell="C1" workbookViewId="0">
      <selection activeCell="O1" sqref="O1"/>
    </sheetView>
  </sheetViews>
  <sheetFormatPr defaultRowHeight="15.75" x14ac:dyDescent="0.25"/>
  <cols>
    <col min="1" max="1" width="7.140625" customWidth="1"/>
    <col min="2" max="2" width="31.28515625" customWidth="1"/>
    <col min="3" max="3" width="13" customWidth="1"/>
    <col min="4" max="4" width="13.7109375" customWidth="1"/>
    <col min="5" max="5" width="12.85546875" customWidth="1"/>
    <col min="6" max="6" width="15.85546875" customWidth="1"/>
    <col min="7" max="7" width="15.140625" customWidth="1"/>
    <col min="8" max="8" width="16.28515625" style="7" customWidth="1"/>
    <col min="9" max="9" width="16.7109375" customWidth="1"/>
    <col min="10" max="10" width="8.42578125" customWidth="1"/>
    <col min="257" max="257" width="7.140625" customWidth="1"/>
    <col min="258" max="258" width="31.28515625" customWidth="1"/>
    <col min="259" max="259" width="13" customWidth="1"/>
    <col min="260" max="260" width="13.7109375" customWidth="1"/>
    <col min="261" max="261" width="12.85546875" customWidth="1"/>
    <col min="262" max="262" width="15.85546875" customWidth="1"/>
    <col min="263" max="263" width="15.140625" customWidth="1"/>
    <col min="264" max="264" width="16.28515625" customWidth="1"/>
    <col min="265" max="265" width="16.7109375" customWidth="1"/>
    <col min="266" max="266" width="8.42578125" customWidth="1"/>
    <col min="513" max="513" width="7.140625" customWidth="1"/>
    <col min="514" max="514" width="31.28515625" customWidth="1"/>
    <col min="515" max="515" width="13" customWidth="1"/>
    <col min="516" max="516" width="13.7109375" customWidth="1"/>
    <col min="517" max="517" width="12.85546875" customWidth="1"/>
    <col min="518" max="518" width="15.85546875" customWidth="1"/>
    <col min="519" max="519" width="15.140625" customWidth="1"/>
    <col min="520" max="520" width="16.28515625" customWidth="1"/>
    <col min="521" max="521" width="16.7109375" customWidth="1"/>
    <col min="522" max="522" width="8.42578125" customWidth="1"/>
    <col min="769" max="769" width="7.140625" customWidth="1"/>
    <col min="770" max="770" width="31.28515625" customWidth="1"/>
    <col min="771" max="771" width="13" customWidth="1"/>
    <col min="772" max="772" width="13.7109375" customWidth="1"/>
    <col min="773" max="773" width="12.85546875" customWidth="1"/>
    <col min="774" max="774" width="15.85546875" customWidth="1"/>
    <col min="775" max="775" width="15.140625" customWidth="1"/>
    <col min="776" max="776" width="16.28515625" customWidth="1"/>
    <col min="777" max="777" width="16.7109375" customWidth="1"/>
    <col min="778" max="778" width="8.42578125" customWidth="1"/>
    <col min="1025" max="1025" width="7.140625" customWidth="1"/>
    <col min="1026" max="1026" width="31.28515625" customWidth="1"/>
    <col min="1027" max="1027" width="13" customWidth="1"/>
    <col min="1028" max="1028" width="13.7109375" customWidth="1"/>
    <col min="1029" max="1029" width="12.85546875" customWidth="1"/>
    <col min="1030" max="1030" width="15.85546875" customWidth="1"/>
    <col min="1031" max="1031" width="15.140625" customWidth="1"/>
    <col min="1032" max="1032" width="16.28515625" customWidth="1"/>
    <col min="1033" max="1033" width="16.7109375" customWidth="1"/>
    <col min="1034" max="1034" width="8.42578125" customWidth="1"/>
    <col min="1281" max="1281" width="7.140625" customWidth="1"/>
    <col min="1282" max="1282" width="31.28515625" customWidth="1"/>
    <col min="1283" max="1283" width="13" customWidth="1"/>
    <col min="1284" max="1284" width="13.7109375" customWidth="1"/>
    <col min="1285" max="1285" width="12.85546875" customWidth="1"/>
    <col min="1286" max="1286" width="15.85546875" customWidth="1"/>
    <col min="1287" max="1287" width="15.140625" customWidth="1"/>
    <col min="1288" max="1288" width="16.28515625" customWidth="1"/>
    <col min="1289" max="1289" width="16.7109375" customWidth="1"/>
    <col min="1290" max="1290" width="8.42578125" customWidth="1"/>
    <col min="1537" max="1537" width="7.140625" customWidth="1"/>
    <col min="1538" max="1538" width="31.28515625" customWidth="1"/>
    <col min="1539" max="1539" width="13" customWidth="1"/>
    <col min="1540" max="1540" width="13.7109375" customWidth="1"/>
    <col min="1541" max="1541" width="12.85546875" customWidth="1"/>
    <col min="1542" max="1542" width="15.85546875" customWidth="1"/>
    <col min="1543" max="1543" width="15.140625" customWidth="1"/>
    <col min="1544" max="1544" width="16.28515625" customWidth="1"/>
    <col min="1545" max="1545" width="16.7109375" customWidth="1"/>
    <col min="1546" max="1546" width="8.42578125" customWidth="1"/>
    <col min="1793" max="1793" width="7.140625" customWidth="1"/>
    <col min="1794" max="1794" width="31.28515625" customWidth="1"/>
    <col min="1795" max="1795" width="13" customWidth="1"/>
    <col min="1796" max="1796" width="13.7109375" customWidth="1"/>
    <col min="1797" max="1797" width="12.85546875" customWidth="1"/>
    <col min="1798" max="1798" width="15.85546875" customWidth="1"/>
    <col min="1799" max="1799" width="15.140625" customWidth="1"/>
    <col min="1800" max="1800" width="16.28515625" customWidth="1"/>
    <col min="1801" max="1801" width="16.7109375" customWidth="1"/>
    <col min="1802" max="1802" width="8.42578125" customWidth="1"/>
    <col min="2049" max="2049" width="7.140625" customWidth="1"/>
    <col min="2050" max="2050" width="31.28515625" customWidth="1"/>
    <col min="2051" max="2051" width="13" customWidth="1"/>
    <col min="2052" max="2052" width="13.7109375" customWidth="1"/>
    <col min="2053" max="2053" width="12.85546875" customWidth="1"/>
    <col min="2054" max="2054" width="15.85546875" customWidth="1"/>
    <col min="2055" max="2055" width="15.140625" customWidth="1"/>
    <col min="2056" max="2056" width="16.28515625" customWidth="1"/>
    <col min="2057" max="2057" width="16.7109375" customWidth="1"/>
    <col min="2058" max="2058" width="8.42578125" customWidth="1"/>
    <col min="2305" max="2305" width="7.140625" customWidth="1"/>
    <col min="2306" max="2306" width="31.28515625" customWidth="1"/>
    <col min="2307" max="2307" width="13" customWidth="1"/>
    <col min="2308" max="2308" width="13.7109375" customWidth="1"/>
    <col min="2309" max="2309" width="12.85546875" customWidth="1"/>
    <col min="2310" max="2310" width="15.85546875" customWidth="1"/>
    <col min="2311" max="2311" width="15.140625" customWidth="1"/>
    <col min="2312" max="2312" width="16.28515625" customWidth="1"/>
    <col min="2313" max="2313" width="16.7109375" customWidth="1"/>
    <col min="2314" max="2314" width="8.42578125" customWidth="1"/>
    <col min="2561" max="2561" width="7.140625" customWidth="1"/>
    <col min="2562" max="2562" width="31.28515625" customWidth="1"/>
    <col min="2563" max="2563" width="13" customWidth="1"/>
    <col min="2564" max="2564" width="13.7109375" customWidth="1"/>
    <col min="2565" max="2565" width="12.85546875" customWidth="1"/>
    <col min="2566" max="2566" width="15.85546875" customWidth="1"/>
    <col min="2567" max="2567" width="15.140625" customWidth="1"/>
    <col min="2568" max="2568" width="16.28515625" customWidth="1"/>
    <col min="2569" max="2569" width="16.7109375" customWidth="1"/>
    <col min="2570" max="2570" width="8.42578125" customWidth="1"/>
    <col min="2817" max="2817" width="7.140625" customWidth="1"/>
    <col min="2818" max="2818" width="31.28515625" customWidth="1"/>
    <col min="2819" max="2819" width="13" customWidth="1"/>
    <col min="2820" max="2820" width="13.7109375" customWidth="1"/>
    <col min="2821" max="2821" width="12.85546875" customWidth="1"/>
    <col min="2822" max="2822" width="15.85546875" customWidth="1"/>
    <col min="2823" max="2823" width="15.140625" customWidth="1"/>
    <col min="2824" max="2824" width="16.28515625" customWidth="1"/>
    <col min="2825" max="2825" width="16.7109375" customWidth="1"/>
    <col min="2826" max="2826" width="8.42578125" customWidth="1"/>
    <col min="3073" max="3073" width="7.140625" customWidth="1"/>
    <col min="3074" max="3074" width="31.28515625" customWidth="1"/>
    <col min="3075" max="3075" width="13" customWidth="1"/>
    <col min="3076" max="3076" width="13.7109375" customWidth="1"/>
    <col min="3077" max="3077" width="12.85546875" customWidth="1"/>
    <col min="3078" max="3078" width="15.85546875" customWidth="1"/>
    <col min="3079" max="3079" width="15.140625" customWidth="1"/>
    <col min="3080" max="3080" width="16.28515625" customWidth="1"/>
    <col min="3081" max="3081" width="16.7109375" customWidth="1"/>
    <col min="3082" max="3082" width="8.42578125" customWidth="1"/>
    <col min="3329" max="3329" width="7.140625" customWidth="1"/>
    <col min="3330" max="3330" width="31.28515625" customWidth="1"/>
    <col min="3331" max="3331" width="13" customWidth="1"/>
    <col min="3332" max="3332" width="13.7109375" customWidth="1"/>
    <col min="3333" max="3333" width="12.85546875" customWidth="1"/>
    <col min="3334" max="3334" width="15.85546875" customWidth="1"/>
    <col min="3335" max="3335" width="15.140625" customWidth="1"/>
    <col min="3336" max="3336" width="16.28515625" customWidth="1"/>
    <col min="3337" max="3337" width="16.7109375" customWidth="1"/>
    <col min="3338" max="3338" width="8.42578125" customWidth="1"/>
    <col min="3585" max="3585" width="7.140625" customWidth="1"/>
    <col min="3586" max="3586" width="31.28515625" customWidth="1"/>
    <col min="3587" max="3587" width="13" customWidth="1"/>
    <col min="3588" max="3588" width="13.7109375" customWidth="1"/>
    <col min="3589" max="3589" width="12.85546875" customWidth="1"/>
    <col min="3590" max="3590" width="15.85546875" customWidth="1"/>
    <col min="3591" max="3591" width="15.140625" customWidth="1"/>
    <col min="3592" max="3592" width="16.28515625" customWidth="1"/>
    <col min="3593" max="3593" width="16.7109375" customWidth="1"/>
    <col min="3594" max="3594" width="8.42578125" customWidth="1"/>
    <col min="3841" max="3841" width="7.140625" customWidth="1"/>
    <col min="3842" max="3842" width="31.28515625" customWidth="1"/>
    <col min="3843" max="3843" width="13" customWidth="1"/>
    <col min="3844" max="3844" width="13.7109375" customWidth="1"/>
    <col min="3845" max="3845" width="12.85546875" customWidth="1"/>
    <col min="3846" max="3846" width="15.85546875" customWidth="1"/>
    <col min="3847" max="3847" width="15.140625" customWidth="1"/>
    <col min="3848" max="3848" width="16.28515625" customWidth="1"/>
    <col min="3849" max="3849" width="16.7109375" customWidth="1"/>
    <col min="3850" max="3850" width="8.42578125" customWidth="1"/>
    <col min="4097" max="4097" width="7.140625" customWidth="1"/>
    <col min="4098" max="4098" width="31.28515625" customWidth="1"/>
    <col min="4099" max="4099" width="13" customWidth="1"/>
    <col min="4100" max="4100" width="13.7109375" customWidth="1"/>
    <col min="4101" max="4101" width="12.85546875" customWidth="1"/>
    <col min="4102" max="4102" width="15.85546875" customWidth="1"/>
    <col min="4103" max="4103" width="15.140625" customWidth="1"/>
    <col min="4104" max="4104" width="16.28515625" customWidth="1"/>
    <col min="4105" max="4105" width="16.7109375" customWidth="1"/>
    <col min="4106" max="4106" width="8.42578125" customWidth="1"/>
    <col min="4353" max="4353" width="7.140625" customWidth="1"/>
    <col min="4354" max="4354" width="31.28515625" customWidth="1"/>
    <col min="4355" max="4355" width="13" customWidth="1"/>
    <col min="4356" max="4356" width="13.7109375" customWidth="1"/>
    <col min="4357" max="4357" width="12.85546875" customWidth="1"/>
    <col min="4358" max="4358" width="15.85546875" customWidth="1"/>
    <col min="4359" max="4359" width="15.140625" customWidth="1"/>
    <col min="4360" max="4360" width="16.28515625" customWidth="1"/>
    <col min="4361" max="4361" width="16.7109375" customWidth="1"/>
    <col min="4362" max="4362" width="8.42578125" customWidth="1"/>
    <col min="4609" max="4609" width="7.140625" customWidth="1"/>
    <col min="4610" max="4610" width="31.28515625" customWidth="1"/>
    <col min="4611" max="4611" width="13" customWidth="1"/>
    <col min="4612" max="4612" width="13.7109375" customWidth="1"/>
    <col min="4613" max="4613" width="12.85546875" customWidth="1"/>
    <col min="4614" max="4614" width="15.85546875" customWidth="1"/>
    <col min="4615" max="4615" width="15.140625" customWidth="1"/>
    <col min="4616" max="4616" width="16.28515625" customWidth="1"/>
    <col min="4617" max="4617" width="16.7109375" customWidth="1"/>
    <col min="4618" max="4618" width="8.42578125" customWidth="1"/>
    <col min="4865" max="4865" width="7.140625" customWidth="1"/>
    <col min="4866" max="4866" width="31.28515625" customWidth="1"/>
    <col min="4867" max="4867" width="13" customWidth="1"/>
    <col min="4868" max="4868" width="13.7109375" customWidth="1"/>
    <col min="4869" max="4869" width="12.85546875" customWidth="1"/>
    <col min="4870" max="4870" width="15.85546875" customWidth="1"/>
    <col min="4871" max="4871" width="15.140625" customWidth="1"/>
    <col min="4872" max="4872" width="16.28515625" customWidth="1"/>
    <col min="4873" max="4873" width="16.7109375" customWidth="1"/>
    <col min="4874" max="4874" width="8.42578125" customWidth="1"/>
    <col min="5121" max="5121" width="7.140625" customWidth="1"/>
    <col min="5122" max="5122" width="31.28515625" customWidth="1"/>
    <col min="5123" max="5123" width="13" customWidth="1"/>
    <col min="5124" max="5124" width="13.7109375" customWidth="1"/>
    <col min="5125" max="5125" width="12.85546875" customWidth="1"/>
    <col min="5126" max="5126" width="15.85546875" customWidth="1"/>
    <col min="5127" max="5127" width="15.140625" customWidth="1"/>
    <col min="5128" max="5128" width="16.28515625" customWidth="1"/>
    <col min="5129" max="5129" width="16.7109375" customWidth="1"/>
    <col min="5130" max="5130" width="8.42578125" customWidth="1"/>
    <col min="5377" max="5377" width="7.140625" customWidth="1"/>
    <col min="5378" max="5378" width="31.28515625" customWidth="1"/>
    <col min="5379" max="5379" width="13" customWidth="1"/>
    <col min="5380" max="5380" width="13.7109375" customWidth="1"/>
    <col min="5381" max="5381" width="12.85546875" customWidth="1"/>
    <col min="5382" max="5382" width="15.85546875" customWidth="1"/>
    <col min="5383" max="5383" width="15.140625" customWidth="1"/>
    <col min="5384" max="5384" width="16.28515625" customWidth="1"/>
    <col min="5385" max="5385" width="16.7109375" customWidth="1"/>
    <col min="5386" max="5386" width="8.42578125" customWidth="1"/>
    <col min="5633" max="5633" width="7.140625" customWidth="1"/>
    <col min="5634" max="5634" width="31.28515625" customWidth="1"/>
    <col min="5635" max="5635" width="13" customWidth="1"/>
    <col min="5636" max="5636" width="13.7109375" customWidth="1"/>
    <col min="5637" max="5637" width="12.85546875" customWidth="1"/>
    <col min="5638" max="5638" width="15.85546875" customWidth="1"/>
    <col min="5639" max="5639" width="15.140625" customWidth="1"/>
    <col min="5640" max="5640" width="16.28515625" customWidth="1"/>
    <col min="5641" max="5641" width="16.7109375" customWidth="1"/>
    <col min="5642" max="5642" width="8.42578125" customWidth="1"/>
    <col min="5889" max="5889" width="7.140625" customWidth="1"/>
    <col min="5890" max="5890" width="31.28515625" customWidth="1"/>
    <col min="5891" max="5891" width="13" customWidth="1"/>
    <col min="5892" max="5892" width="13.7109375" customWidth="1"/>
    <col min="5893" max="5893" width="12.85546875" customWidth="1"/>
    <col min="5894" max="5894" width="15.85546875" customWidth="1"/>
    <col min="5895" max="5895" width="15.140625" customWidth="1"/>
    <col min="5896" max="5896" width="16.28515625" customWidth="1"/>
    <col min="5897" max="5897" width="16.7109375" customWidth="1"/>
    <col min="5898" max="5898" width="8.42578125" customWidth="1"/>
    <col min="6145" max="6145" width="7.140625" customWidth="1"/>
    <col min="6146" max="6146" width="31.28515625" customWidth="1"/>
    <col min="6147" max="6147" width="13" customWidth="1"/>
    <col min="6148" max="6148" width="13.7109375" customWidth="1"/>
    <col min="6149" max="6149" width="12.85546875" customWidth="1"/>
    <col min="6150" max="6150" width="15.85546875" customWidth="1"/>
    <col min="6151" max="6151" width="15.140625" customWidth="1"/>
    <col min="6152" max="6152" width="16.28515625" customWidth="1"/>
    <col min="6153" max="6153" width="16.7109375" customWidth="1"/>
    <col min="6154" max="6154" width="8.42578125" customWidth="1"/>
    <col min="6401" max="6401" width="7.140625" customWidth="1"/>
    <col min="6402" max="6402" width="31.28515625" customWidth="1"/>
    <col min="6403" max="6403" width="13" customWidth="1"/>
    <col min="6404" max="6404" width="13.7109375" customWidth="1"/>
    <col min="6405" max="6405" width="12.85546875" customWidth="1"/>
    <col min="6406" max="6406" width="15.85546875" customWidth="1"/>
    <col min="6407" max="6407" width="15.140625" customWidth="1"/>
    <col min="6408" max="6408" width="16.28515625" customWidth="1"/>
    <col min="6409" max="6409" width="16.7109375" customWidth="1"/>
    <col min="6410" max="6410" width="8.42578125" customWidth="1"/>
    <col min="6657" max="6657" width="7.140625" customWidth="1"/>
    <col min="6658" max="6658" width="31.28515625" customWidth="1"/>
    <col min="6659" max="6659" width="13" customWidth="1"/>
    <col min="6660" max="6660" width="13.7109375" customWidth="1"/>
    <col min="6661" max="6661" width="12.85546875" customWidth="1"/>
    <col min="6662" max="6662" width="15.85546875" customWidth="1"/>
    <col min="6663" max="6663" width="15.140625" customWidth="1"/>
    <col min="6664" max="6664" width="16.28515625" customWidth="1"/>
    <col min="6665" max="6665" width="16.7109375" customWidth="1"/>
    <col min="6666" max="6666" width="8.42578125" customWidth="1"/>
    <col min="6913" max="6913" width="7.140625" customWidth="1"/>
    <col min="6914" max="6914" width="31.28515625" customWidth="1"/>
    <col min="6915" max="6915" width="13" customWidth="1"/>
    <col min="6916" max="6916" width="13.7109375" customWidth="1"/>
    <col min="6917" max="6917" width="12.85546875" customWidth="1"/>
    <col min="6918" max="6918" width="15.85546875" customWidth="1"/>
    <col min="6919" max="6919" width="15.140625" customWidth="1"/>
    <col min="6920" max="6920" width="16.28515625" customWidth="1"/>
    <col min="6921" max="6921" width="16.7109375" customWidth="1"/>
    <col min="6922" max="6922" width="8.42578125" customWidth="1"/>
    <col min="7169" max="7169" width="7.140625" customWidth="1"/>
    <col min="7170" max="7170" width="31.28515625" customWidth="1"/>
    <col min="7171" max="7171" width="13" customWidth="1"/>
    <col min="7172" max="7172" width="13.7109375" customWidth="1"/>
    <col min="7173" max="7173" width="12.85546875" customWidth="1"/>
    <col min="7174" max="7174" width="15.85546875" customWidth="1"/>
    <col min="7175" max="7175" width="15.140625" customWidth="1"/>
    <col min="7176" max="7176" width="16.28515625" customWidth="1"/>
    <col min="7177" max="7177" width="16.7109375" customWidth="1"/>
    <col min="7178" max="7178" width="8.42578125" customWidth="1"/>
    <col min="7425" max="7425" width="7.140625" customWidth="1"/>
    <col min="7426" max="7426" width="31.28515625" customWidth="1"/>
    <col min="7427" max="7427" width="13" customWidth="1"/>
    <col min="7428" max="7428" width="13.7109375" customWidth="1"/>
    <col min="7429" max="7429" width="12.85546875" customWidth="1"/>
    <col min="7430" max="7430" width="15.85546875" customWidth="1"/>
    <col min="7431" max="7431" width="15.140625" customWidth="1"/>
    <col min="7432" max="7432" width="16.28515625" customWidth="1"/>
    <col min="7433" max="7433" width="16.7109375" customWidth="1"/>
    <col min="7434" max="7434" width="8.42578125" customWidth="1"/>
    <col min="7681" max="7681" width="7.140625" customWidth="1"/>
    <col min="7682" max="7682" width="31.28515625" customWidth="1"/>
    <col min="7683" max="7683" width="13" customWidth="1"/>
    <col min="7684" max="7684" width="13.7109375" customWidth="1"/>
    <col min="7685" max="7685" width="12.85546875" customWidth="1"/>
    <col min="7686" max="7686" width="15.85546875" customWidth="1"/>
    <col min="7687" max="7687" width="15.140625" customWidth="1"/>
    <col min="7688" max="7688" width="16.28515625" customWidth="1"/>
    <col min="7689" max="7689" width="16.7109375" customWidth="1"/>
    <col min="7690" max="7690" width="8.42578125" customWidth="1"/>
    <col min="7937" max="7937" width="7.140625" customWidth="1"/>
    <col min="7938" max="7938" width="31.28515625" customWidth="1"/>
    <col min="7939" max="7939" width="13" customWidth="1"/>
    <col min="7940" max="7940" width="13.7109375" customWidth="1"/>
    <col min="7941" max="7941" width="12.85546875" customWidth="1"/>
    <col min="7942" max="7942" width="15.85546875" customWidth="1"/>
    <col min="7943" max="7943" width="15.140625" customWidth="1"/>
    <col min="7944" max="7944" width="16.28515625" customWidth="1"/>
    <col min="7945" max="7945" width="16.7109375" customWidth="1"/>
    <col min="7946" max="7946" width="8.42578125" customWidth="1"/>
    <col min="8193" max="8193" width="7.140625" customWidth="1"/>
    <col min="8194" max="8194" width="31.28515625" customWidth="1"/>
    <col min="8195" max="8195" width="13" customWidth="1"/>
    <col min="8196" max="8196" width="13.7109375" customWidth="1"/>
    <col min="8197" max="8197" width="12.85546875" customWidth="1"/>
    <col min="8198" max="8198" width="15.85546875" customWidth="1"/>
    <col min="8199" max="8199" width="15.140625" customWidth="1"/>
    <col min="8200" max="8200" width="16.28515625" customWidth="1"/>
    <col min="8201" max="8201" width="16.7109375" customWidth="1"/>
    <col min="8202" max="8202" width="8.42578125" customWidth="1"/>
    <col min="8449" max="8449" width="7.140625" customWidth="1"/>
    <col min="8450" max="8450" width="31.28515625" customWidth="1"/>
    <col min="8451" max="8451" width="13" customWidth="1"/>
    <col min="8452" max="8452" width="13.7109375" customWidth="1"/>
    <col min="8453" max="8453" width="12.85546875" customWidth="1"/>
    <col min="8454" max="8454" width="15.85546875" customWidth="1"/>
    <col min="8455" max="8455" width="15.140625" customWidth="1"/>
    <col min="8456" max="8456" width="16.28515625" customWidth="1"/>
    <col min="8457" max="8457" width="16.7109375" customWidth="1"/>
    <col min="8458" max="8458" width="8.42578125" customWidth="1"/>
    <col min="8705" max="8705" width="7.140625" customWidth="1"/>
    <col min="8706" max="8706" width="31.28515625" customWidth="1"/>
    <col min="8707" max="8707" width="13" customWidth="1"/>
    <col min="8708" max="8708" width="13.7109375" customWidth="1"/>
    <col min="8709" max="8709" width="12.85546875" customWidth="1"/>
    <col min="8710" max="8710" width="15.85546875" customWidth="1"/>
    <col min="8711" max="8711" width="15.140625" customWidth="1"/>
    <col min="8712" max="8712" width="16.28515625" customWidth="1"/>
    <col min="8713" max="8713" width="16.7109375" customWidth="1"/>
    <col min="8714" max="8714" width="8.42578125" customWidth="1"/>
    <col min="8961" max="8961" width="7.140625" customWidth="1"/>
    <col min="8962" max="8962" width="31.28515625" customWidth="1"/>
    <col min="8963" max="8963" width="13" customWidth="1"/>
    <col min="8964" max="8964" width="13.7109375" customWidth="1"/>
    <col min="8965" max="8965" width="12.85546875" customWidth="1"/>
    <col min="8966" max="8966" width="15.85546875" customWidth="1"/>
    <col min="8967" max="8967" width="15.140625" customWidth="1"/>
    <col min="8968" max="8968" width="16.28515625" customWidth="1"/>
    <col min="8969" max="8969" width="16.7109375" customWidth="1"/>
    <col min="8970" max="8970" width="8.42578125" customWidth="1"/>
    <col min="9217" max="9217" width="7.140625" customWidth="1"/>
    <col min="9218" max="9218" width="31.28515625" customWidth="1"/>
    <col min="9219" max="9219" width="13" customWidth="1"/>
    <col min="9220" max="9220" width="13.7109375" customWidth="1"/>
    <col min="9221" max="9221" width="12.85546875" customWidth="1"/>
    <col min="9222" max="9222" width="15.85546875" customWidth="1"/>
    <col min="9223" max="9223" width="15.140625" customWidth="1"/>
    <col min="9224" max="9224" width="16.28515625" customWidth="1"/>
    <col min="9225" max="9225" width="16.7109375" customWidth="1"/>
    <col min="9226" max="9226" width="8.42578125" customWidth="1"/>
    <col min="9473" max="9473" width="7.140625" customWidth="1"/>
    <col min="9474" max="9474" width="31.28515625" customWidth="1"/>
    <col min="9475" max="9475" width="13" customWidth="1"/>
    <col min="9476" max="9476" width="13.7109375" customWidth="1"/>
    <col min="9477" max="9477" width="12.85546875" customWidth="1"/>
    <col min="9478" max="9478" width="15.85546875" customWidth="1"/>
    <col min="9479" max="9479" width="15.140625" customWidth="1"/>
    <col min="9480" max="9480" width="16.28515625" customWidth="1"/>
    <col min="9481" max="9481" width="16.7109375" customWidth="1"/>
    <col min="9482" max="9482" width="8.42578125" customWidth="1"/>
    <col min="9729" max="9729" width="7.140625" customWidth="1"/>
    <col min="9730" max="9730" width="31.28515625" customWidth="1"/>
    <col min="9731" max="9731" width="13" customWidth="1"/>
    <col min="9732" max="9732" width="13.7109375" customWidth="1"/>
    <col min="9733" max="9733" width="12.85546875" customWidth="1"/>
    <col min="9734" max="9734" width="15.85546875" customWidth="1"/>
    <col min="9735" max="9735" width="15.140625" customWidth="1"/>
    <col min="9736" max="9736" width="16.28515625" customWidth="1"/>
    <col min="9737" max="9737" width="16.7109375" customWidth="1"/>
    <col min="9738" max="9738" width="8.42578125" customWidth="1"/>
    <col min="9985" max="9985" width="7.140625" customWidth="1"/>
    <col min="9986" max="9986" width="31.28515625" customWidth="1"/>
    <col min="9987" max="9987" width="13" customWidth="1"/>
    <col min="9988" max="9988" width="13.7109375" customWidth="1"/>
    <col min="9989" max="9989" width="12.85546875" customWidth="1"/>
    <col min="9990" max="9990" width="15.85546875" customWidth="1"/>
    <col min="9991" max="9991" width="15.140625" customWidth="1"/>
    <col min="9992" max="9992" width="16.28515625" customWidth="1"/>
    <col min="9993" max="9993" width="16.7109375" customWidth="1"/>
    <col min="9994" max="9994" width="8.42578125" customWidth="1"/>
    <col min="10241" max="10241" width="7.140625" customWidth="1"/>
    <col min="10242" max="10242" width="31.28515625" customWidth="1"/>
    <col min="10243" max="10243" width="13" customWidth="1"/>
    <col min="10244" max="10244" width="13.7109375" customWidth="1"/>
    <col min="10245" max="10245" width="12.85546875" customWidth="1"/>
    <col min="10246" max="10246" width="15.85546875" customWidth="1"/>
    <col min="10247" max="10247" width="15.140625" customWidth="1"/>
    <col min="10248" max="10248" width="16.28515625" customWidth="1"/>
    <col min="10249" max="10249" width="16.7109375" customWidth="1"/>
    <col min="10250" max="10250" width="8.42578125" customWidth="1"/>
    <col min="10497" max="10497" width="7.140625" customWidth="1"/>
    <col min="10498" max="10498" width="31.28515625" customWidth="1"/>
    <col min="10499" max="10499" width="13" customWidth="1"/>
    <col min="10500" max="10500" width="13.7109375" customWidth="1"/>
    <col min="10501" max="10501" width="12.85546875" customWidth="1"/>
    <col min="10502" max="10502" width="15.85546875" customWidth="1"/>
    <col min="10503" max="10503" width="15.140625" customWidth="1"/>
    <col min="10504" max="10504" width="16.28515625" customWidth="1"/>
    <col min="10505" max="10505" width="16.7109375" customWidth="1"/>
    <col min="10506" max="10506" width="8.42578125" customWidth="1"/>
    <col min="10753" max="10753" width="7.140625" customWidth="1"/>
    <col min="10754" max="10754" width="31.28515625" customWidth="1"/>
    <col min="10755" max="10755" width="13" customWidth="1"/>
    <col min="10756" max="10756" width="13.7109375" customWidth="1"/>
    <col min="10757" max="10757" width="12.85546875" customWidth="1"/>
    <col min="10758" max="10758" width="15.85546875" customWidth="1"/>
    <col min="10759" max="10759" width="15.140625" customWidth="1"/>
    <col min="10760" max="10760" width="16.28515625" customWidth="1"/>
    <col min="10761" max="10761" width="16.7109375" customWidth="1"/>
    <col min="10762" max="10762" width="8.42578125" customWidth="1"/>
    <col min="11009" max="11009" width="7.140625" customWidth="1"/>
    <col min="11010" max="11010" width="31.28515625" customWidth="1"/>
    <col min="11011" max="11011" width="13" customWidth="1"/>
    <col min="11012" max="11012" width="13.7109375" customWidth="1"/>
    <col min="11013" max="11013" width="12.85546875" customWidth="1"/>
    <col min="11014" max="11014" width="15.85546875" customWidth="1"/>
    <col min="11015" max="11015" width="15.140625" customWidth="1"/>
    <col min="11016" max="11016" width="16.28515625" customWidth="1"/>
    <col min="11017" max="11017" width="16.7109375" customWidth="1"/>
    <col min="11018" max="11018" width="8.42578125" customWidth="1"/>
    <col min="11265" max="11265" width="7.140625" customWidth="1"/>
    <col min="11266" max="11266" width="31.28515625" customWidth="1"/>
    <col min="11267" max="11267" width="13" customWidth="1"/>
    <col min="11268" max="11268" width="13.7109375" customWidth="1"/>
    <col min="11269" max="11269" width="12.85546875" customWidth="1"/>
    <col min="11270" max="11270" width="15.85546875" customWidth="1"/>
    <col min="11271" max="11271" width="15.140625" customWidth="1"/>
    <col min="11272" max="11272" width="16.28515625" customWidth="1"/>
    <col min="11273" max="11273" width="16.7109375" customWidth="1"/>
    <col min="11274" max="11274" width="8.42578125" customWidth="1"/>
    <col min="11521" max="11521" width="7.140625" customWidth="1"/>
    <col min="11522" max="11522" width="31.28515625" customWidth="1"/>
    <col min="11523" max="11523" width="13" customWidth="1"/>
    <col min="11524" max="11524" width="13.7109375" customWidth="1"/>
    <col min="11525" max="11525" width="12.85546875" customWidth="1"/>
    <col min="11526" max="11526" width="15.85546875" customWidth="1"/>
    <col min="11527" max="11527" width="15.140625" customWidth="1"/>
    <col min="11528" max="11528" width="16.28515625" customWidth="1"/>
    <col min="11529" max="11529" width="16.7109375" customWidth="1"/>
    <col min="11530" max="11530" width="8.42578125" customWidth="1"/>
    <col min="11777" max="11777" width="7.140625" customWidth="1"/>
    <col min="11778" max="11778" width="31.28515625" customWidth="1"/>
    <col min="11779" max="11779" width="13" customWidth="1"/>
    <col min="11780" max="11780" width="13.7109375" customWidth="1"/>
    <col min="11781" max="11781" width="12.85546875" customWidth="1"/>
    <col min="11782" max="11782" width="15.85546875" customWidth="1"/>
    <col min="11783" max="11783" width="15.140625" customWidth="1"/>
    <col min="11784" max="11784" width="16.28515625" customWidth="1"/>
    <col min="11785" max="11785" width="16.7109375" customWidth="1"/>
    <col min="11786" max="11786" width="8.42578125" customWidth="1"/>
    <col min="12033" max="12033" width="7.140625" customWidth="1"/>
    <col min="12034" max="12034" width="31.28515625" customWidth="1"/>
    <col min="12035" max="12035" width="13" customWidth="1"/>
    <col min="12036" max="12036" width="13.7109375" customWidth="1"/>
    <col min="12037" max="12037" width="12.85546875" customWidth="1"/>
    <col min="12038" max="12038" width="15.85546875" customWidth="1"/>
    <col min="12039" max="12039" width="15.140625" customWidth="1"/>
    <col min="12040" max="12040" width="16.28515625" customWidth="1"/>
    <col min="12041" max="12041" width="16.7109375" customWidth="1"/>
    <col min="12042" max="12042" width="8.42578125" customWidth="1"/>
    <col min="12289" max="12289" width="7.140625" customWidth="1"/>
    <col min="12290" max="12290" width="31.28515625" customWidth="1"/>
    <col min="12291" max="12291" width="13" customWidth="1"/>
    <col min="12292" max="12292" width="13.7109375" customWidth="1"/>
    <col min="12293" max="12293" width="12.85546875" customWidth="1"/>
    <col min="12294" max="12294" width="15.85546875" customWidth="1"/>
    <col min="12295" max="12295" width="15.140625" customWidth="1"/>
    <col min="12296" max="12296" width="16.28515625" customWidth="1"/>
    <col min="12297" max="12297" width="16.7109375" customWidth="1"/>
    <col min="12298" max="12298" width="8.42578125" customWidth="1"/>
    <col min="12545" max="12545" width="7.140625" customWidth="1"/>
    <col min="12546" max="12546" width="31.28515625" customWidth="1"/>
    <col min="12547" max="12547" width="13" customWidth="1"/>
    <col min="12548" max="12548" width="13.7109375" customWidth="1"/>
    <col min="12549" max="12549" width="12.85546875" customWidth="1"/>
    <col min="12550" max="12550" width="15.85546875" customWidth="1"/>
    <col min="12551" max="12551" width="15.140625" customWidth="1"/>
    <col min="12552" max="12552" width="16.28515625" customWidth="1"/>
    <col min="12553" max="12553" width="16.7109375" customWidth="1"/>
    <col min="12554" max="12554" width="8.42578125" customWidth="1"/>
    <col min="12801" max="12801" width="7.140625" customWidth="1"/>
    <col min="12802" max="12802" width="31.28515625" customWidth="1"/>
    <col min="12803" max="12803" width="13" customWidth="1"/>
    <col min="12804" max="12804" width="13.7109375" customWidth="1"/>
    <col min="12805" max="12805" width="12.85546875" customWidth="1"/>
    <col min="12806" max="12806" width="15.85546875" customWidth="1"/>
    <col min="12807" max="12807" width="15.140625" customWidth="1"/>
    <col min="12808" max="12808" width="16.28515625" customWidth="1"/>
    <col min="12809" max="12809" width="16.7109375" customWidth="1"/>
    <col min="12810" max="12810" width="8.42578125" customWidth="1"/>
    <col min="13057" max="13057" width="7.140625" customWidth="1"/>
    <col min="13058" max="13058" width="31.28515625" customWidth="1"/>
    <col min="13059" max="13059" width="13" customWidth="1"/>
    <col min="13060" max="13060" width="13.7109375" customWidth="1"/>
    <col min="13061" max="13061" width="12.85546875" customWidth="1"/>
    <col min="13062" max="13062" width="15.85546875" customWidth="1"/>
    <col min="13063" max="13063" width="15.140625" customWidth="1"/>
    <col min="13064" max="13064" width="16.28515625" customWidth="1"/>
    <col min="13065" max="13065" width="16.7109375" customWidth="1"/>
    <col min="13066" max="13066" width="8.42578125" customWidth="1"/>
    <col min="13313" max="13313" width="7.140625" customWidth="1"/>
    <col min="13314" max="13314" width="31.28515625" customWidth="1"/>
    <col min="13315" max="13315" width="13" customWidth="1"/>
    <col min="13316" max="13316" width="13.7109375" customWidth="1"/>
    <col min="13317" max="13317" width="12.85546875" customWidth="1"/>
    <col min="13318" max="13318" width="15.85546875" customWidth="1"/>
    <col min="13319" max="13319" width="15.140625" customWidth="1"/>
    <col min="13320" max="13320" width="16.28515625" customWidth="1"/>
    <col min="13321" max="13321" width="16.7109375" customWidth="1"/>
    <col min="13322" max="13322" width="8.42578125" customWidth="1"/>
    <col min="13569" max="13569" width="7.140625" customWidth="1"/>
    <col min="13570" max="13570" width="31.28515625" customWidth="1"/>
    <col min="13571" max="13571" width="13" customWidth="1"/>
    <col min="13572" max="13572" width="13.7109375" customWidth="1"/>
    <col min="13573" max="13573" width="12.85546875" customWidth="1"/>
    <col min="13574" max="13574" width="15.85546875" customWidth="1"/>
    <col min="13575" max="13575" width="15.140625" customWidth="1"/>
    <col min="13576" max="13576" width="16.28515625" customWidth="1"/>
    <col min="13577" max="13577" width="16.7109375" customWidth="1"/>
    <col min="13578" max="13578" width="8.42578125" customWidth="1"/>
    <col min="13825" max="13825" width="7.140625" customWidth="1"/>
    <col min="13826" max="13826" width="31.28515625" customWidth="1"/>
    <col min="13827" max="13827" width="13" customWidth="1"/>
    <col min="13828" max="13828" width="13.7109375" customWidth="1"/>
    <col min="13829" max="13829" width="12.85546875" customWidth="1"/>
    <col min="13830" max="13830" width="15.85546875" customWidth="1"/>
    <col min="13831" max="13831" width="15.140625" customWidth="1"/>
    <col min="13832" max="13832" width="16.28515625" customWidth="1"/>
    <col min="13833" max="13833" width="16.7109375" customWidth="1"/>
    <col min="13834" max="13834" width="8.42578125" customWidth="1"/>
    <col min="14081" max="14081" width="7.140625" customWidth="1"/>
    <col min="14082" max="14082" width="31.28515625" customWidth="1"/>
    <col min="14083" max="14083" width="13" customWidth="1"/>
    <col min="14084" max="14084" width="13.7109375" customWidth="1"/>
    <col min="14085" max="14085" width="12.85546875" customWidth="1"/>
    <col min="14086" max="14086" width="15.85546875" customWidth="1"/>
    <col min="14087" max="14087" width="15.140625" customWidth="1"/>
    <col min="14088" max="14088" width="16.28515625" customWidth="1"/>
    <col min="14089" max="14089" width="16.7109375" customWidth="1"/>
    <col min="14090" max="14090" width="8.42578125" customWidth="1"/>
    <col min="14337" max="14337" width="7.140625" customWidth="1"/>
    <col min="14338" max="14338" width="31.28515625" customWidth="1"/>
    <col min="14339" max="14339" width="13" customWidth="1"/>
    <col min="14340" max="14340" width="13.7109375" customWidth="1"/>
    <col min="14341" max="14341" width="12.85546875" customWidth="1"/>
    <col min="14342" max="14342" width="15.85546875" customWidth="1"/>
    <col min="14343" max="14343" width="15.140625" customWidth="1"/>
    <col min="14344" max="14344" width="16.28515625" customWidth="1"/>
    <col min="14345" max="14345" width="16.7109375" customWidth="1"/>
    <col min="14346" max="14346" width="8.42578125" customWidth="1"/>
    <col min="14593" max="14593" width="7.140625" customWidth="1"/>
    <col min="14594" max="14594" width="31.28515625" customWidth="1"/>
    <col min="14595" max="14595" width="13" customWidth="1"/>
    <col min="14596" max="14596" width="13.7109375" customWidth="1"/>
    <col min="14597" max="14597" width="12.85546875" customWidth="1"/>
    <col min="14598" max="14598" width="15.85546875" customWidth="1"/>
    <col min="14599" max="14599" width="15.140625" customWidth="1"/>
    <col min="14600" max="14600" width="16.28515625" customWidth="1"/>
    <col min="14601" max="14601" width="16.7109375" customWidth="1"/>
    <col min="14602" max="14602" width="8.42578125" customWidth="1"/>
    <col min="14849" max="14849" width="7.140625" customWidth="1"/>
    <col min="14850" max="14850" width="31.28515625" customWidth="1"/>
    <col min="14851" max="14851" width="13" customWidth="1"/>
    <col min="14852" max="14852" width="13.7109375" customWidth="1"/>
    <col min="14853" max="14853" width="12.85546875" customWidth="1"/>
    <col min="14854" max="14854" width="15.85546875" customWidth="1"/>
    <col min="14855" max="14855" width="15.140625" customWidth="1"/>
    <col min="14856" max="14856" width="16.28515625" customWidth="1"/>
    <col min="14857" max="14857" width="16.7109375" customWidth="1"/>
    <col min="14858" max="14858" width="8.42578125" customWidth="1"/>
    <col min="15105" max="15105" width="7.140625" customWidth="1"/>
    <col min="15106" max="15106" width="31.28515625" customWidth="1"/>
    <col min="15107" max="15107" width="13" customWidth="1"/>
    <col min="15108" max="15108" width="13.7109375" customWidth="1"/>
    <col min="15109" max="15109" width="12.85546875" customWidth="1"/>
    <col min="15110" max="15110" width="15.85546875" customWidth="1"/>
    <col min="15111" max="15111" width="15.140625" customWidth="1"/>
    <col min="15112" max="15112" width="16.28515625" customWidth="1"/>
    <col min="15113" max="15113" width="16.7109375" customWidth="1"/>
    <col min="15114" max="15114" width="8.42578125" customWidth="1"/>
    <col min="15361" max="15361" width="7.140625" customWidth="1"/>
    <col min="15362" max="15362" width="31.28515625" customWidth="1"/>
    <col min="15363" max="15363" width="13" customWidth="1"/>
    <col min="15364" max="15364" width="13.7109375" customWidth="1"/>
    <col min="15365" max="15365" width="12.85546875" customWidth="1"/>
    <col min="15366" max="15366" width="15.85546875" customWidth="1"/>
    <col min="15367" max="15367" width="15.140625" customWidth="1"/>
    <col min="15368" max="15368" width="16.28515625" customWidth="1"/>
    <col min="15369" max="15369" width="16.7109375" customWidth="1"/>
    <col min="15370" max="15370" width="8.42578125" customWidth="1"/>
    <col min="15617" max="15617" width="7.140625" customWidth="1"/>
    <col min="15618" max="15618" width="31.28515625" customWidth="1"/>
    <col min="15619" max="15619" width="13" customWidth="1"/>
    <col min="15620" max="15620" width="13.7109375" customWidth="1"/>
    <col min="15621" max="15621" width="12.85546875" customWidth="1"/>
    <col min="15622" max="15622" width="15.85546875" customWidth="1"/>
    <col min="15623" max="15623" width="15.140625" customWidth="1"/>
    <col min="15624" max="15624" width="16.28515625" customWidth="1"/>
    <col min="15625" max="15625" width="16.7109375" customWidth="1"/>
    <col min="15626" max="15626" width="8.42578125" customWidth="1"/>
    <col min="15873" max="15873" width="7.140625" customWidth="1"/>
    <col min="15874" max="15874" width="31.28515625" customWidth="1"/>
    <col min="15875" max="15875" width="13" customWidth="1"/>
    <col min="15876" max="15876" width="13.7109375" customWidth="1"/>
    <col min="15877" max="15877" width="12.85546875" customWidth="1"/>
    <col min="15878" max="15878" width="15.85546875" customWidth="1"/>
    <col min="15879" max="15879" width="15.140625" customWidth="1"/>
    <col min="15880" max="15880" width="16.28515625" customWidth="1"/>
    <col min="15881" max="15881" width="16.7109375" customWidth="1"/>
    <col min="15882" max="15882" width="8.42578125" customWidth="1"/>
    <col min="16129" max="16129" width="7.140625" customWidth="1"/>
    <col min="16130" max="16130" width="31.28515625" customWidth="1"/>
    <col min="16131" max="16131" width="13" customWidth="1"/>
    <col min="16132" max="16132" width="13.7109375" customWidth="1"/>
    <col min="16133" max="16133" width="12.85546875" customWidth="1"/>
    <col min="16134" max="16134" width="15.85546875" customWidth="1"/>
    <col min="16135" max="16135" width="15.140625" customWidth="1"/>
    <col min="16136" max="16136" width="16.28515625" customWidth="1"/>
    <col min="16137" max="16137" width="16.7109375" customWidth="1"/>
    <col min="16138" max="16138" width="8.42578125" customWidth="1"/>
  </cols>
  <sheetData>
    <row r="1" spans="1:15" ht="18.75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217</v>
      </c>
      <c r="K1" s="6" t="s">
        <v>5</v>
      </c>
      <c r="L1" t="s">
        <v>6</v>
      </c>
      <c r="M1" t="s">
        <v>218</v>
      </c>
      <c r="N1" t="s">
        <v>219</v>
      </c>
      <c r="O1" t="s">
        <v>220</v>
      </c>
    </row>
    <row r="2" spans="1:15" ht="19.5" x14ac:dyDescent="0.3">
      <c r="A2" s="8">
        <v>1</v>
      </c>
      <c r="B2" s="9" t="s">
        <v>7</v>
      </c>
      <c r="C2" s="8" t="s">
        <v>8</v>
      </c>
      <c r="D2" s="10">
        <v>44620</v>
      </c>
      <c r="E2" s="8">
        <v>70751</v>
      </c>
      <c r="F2" s="11">
        <v>3502303941</v>
      </c>
      <c r="G2" s="12">
        <v>52920</v>
      </c>
      <c r="H2" s="13">
        <f>G2/2</f>
        <v>26460</v>
      </c>
      <c r="I2" s="14">
        <f>H2*1</f>
        <v>26460</v>
      </c>
      <c r="J2" s="15"/>
      <c r="K2" s="16" t="s">
        <v>9</v>
      </c>
      <c r="L2" s="17" t="s">
        <v>10</v>
      </c>
    </row>
    <row r="3" spans="1:15" ht="19.5" x14ac:dyDescent="0.3">
      <c r="A3" s="8">
        <v>3</v>
      </c>
      <c r="B3" s="9" t="s">
        <v>11</v>
      </c>
      <c r="C3" s="8" t="s">
        <v>12</v>
      </c>
      <c r="D3" s="10">
        <v>44620</v>
      </c>
      <c r="E3" s="8">
        <v>70753</v>
      </c>
      <c r="F3" s="18">
        <v>8026689597</v>
      </c>
      <c r="G3" s="19">
        <v>109200</v>
      </c>
      <c r="H3" s="19">
        <v>109200</v>
      </c>
      <c r="I3" s="20"/>
      <c r="J3" s="21"/>
      <c r="K3" s="16" t="s">
        <v>9</v>
      </c>
      <c r="L3" s="17" t="s">
        <v>10</v>
      </c>
    </row>
    <row r="4" spans="1:15" ht="19.5" x14ac:dyDescent="0.3">
      <c r="A4" s="8">
        <v>4</v>
      </c>
      <c r="B4" s="9" t="s">
        <v>13</v>
      </c>
      <c r="C4" s="8" t="s">
        <v>14</v>
      </c>
      <c r="D4" s="10">
        <v>44620</v>
      </c>
      <c r="E4" s="8">
        <v>70754</v>
      </c>
      <c r="F4" s="18" t="s">
        <v>15</v>
      </c>
      <c r="G4" s="19">
        <v>99960</v>
      </c>
      <c r="H4" s="19">
        <v>99960</v>
      </c>
      <c r="I4" s="20"/>
      <c r="J4" s="21"/>
      <c r="K4" s="16" t="s">
        <v>9</v>
      </c>
      <c r="L4" s="17" t="s">
        <v>10</v>
      </c>
    </row>
    <row r="5" spans="1:15" ht="19.5" x14ac:dyDescent="0.3">
      <c r="A5" s="8">
        <v>5</v>
      </c>
      <c r="B5" s="9" t="s">
        <v>16</v>
      </c>
      <c r="C5" s="8" t="s">
        <v>12</v>
      </c>
      <c r="D5" s="10">
        <v>44620</v>
      </c>
      <c r="E5" s="8">
        <v>70755</v>
      </c>
      <c r="F5" s="11">
        <v>3502194523</v>
      </c>
      <c r="G5" s="19">
        <v>161700</v>
      </c>
      <c r="H5" s="19">
        <v>161700</v>
      </c>
      <c r="I5" s="20"/>
      <c r="J5" s="21"/>
      <c r="K5" s="16" t="s">
        <v>9</v>
      </c>
      <c r="L5" s="17" t="s">
        <v>10</v>
      </c>
    </row>
    <row r="6" spans="1:15" ht="19.5" x14ac:dyDescent="0.3">
      <c r="A6" s="8">
        <v>6</v>
      </c>
      <c r="B6" s="9" t="s">
        <v>16</v>
      </c>
      <c r="C6" s="8" t="s">
        <v>12</v>
      </c>
      <c r="D6" s="10">
        <v>44620</v>
      </c>
      <c r="E6" s="8">
        <v>70756</v>
      </c>
      <c r="F6" s="11">
        <v>3502194523</v>
      </c>
      <c r="G6" s="19">
        <v>756000</v>
      </c>
      <c r="H6" s="22">
        <f>G6/3</f>
        <v>252000</v>
      </c>
      <c r="I6" s="20">
        <f>H6*2</f>
        <v>504000</v>
      </c>
      <c r="J6" s="21"/>
      <c r="K6" s="16" t="s">
        <v>9</v>
      </c>
      <c r="L6" s="17" t="s">
        <v>10</v>
      </c>
    </row>
    <row r="7" spans="1:15" ht="19.5" x14ac:dyDescent="0.3">
      <c r="A7" s="8">
        <v>7</v>
      </c>
      <c r="B7" s="9" t="s">
        <v>16</v>
      </c>
      <c r="C7" s="8" t="s">
        <v>12</v>
      </c>
      <c r="D7" s="10">
        <v>44620</v>
      </c>
      <c r="E7" s="8">
        <v>70757</v>
      </c>
      <c r="F7" s="11">
        <v>3502194523</v>
      </c>
      <c r="G7" s="19">
        <v>210000</v>
      </c>
      <c r="H7" s="19">
        <v>210000</v>
      </c>
      <c r="I7" s="20"/>
      <c r="J7" s="21"/>
      <c r="K7" s="16" t="s">
        <v>9</v>
      </c>
      <c r="L7" s="17" t="s">
        <v>10</v>
      </c>
    </row>
    <row r="8" spans="1:15" ht="19.5" x14ac:dyDescent="0.3">
      <c r="A8" s="8">
        <v>8</v>
      </c>
      <c r="B8" s="9" t="s">
        <v>17</v>
      </c>
      <c r="C8" s="8" t="s">
        <v>12</v>
      </c>
      <c r="D8" s="10">
        <v>44620</v>
      </c>
      <c r="E8" s="8">
        <v>70758</v>
      </c>
      <c r="F8" s="11">
        <v>4200852520</v>
      </c>
      <c r="G8" s="19">
        <v>327600</v>
      </c>
      <c r="H8" s="22">
        <f>G8/3</f>
        <v>109200</v>
      </c>
      <c r="I8" s="20">
        <f>H8*2</f>
        <v>218400</v>
      </c>
      <c r="J8" s="21"/>
      <c r="K8" s="16" t="s">
        <v>9</v>
      </c>
      <c r="L8" s="17" t="s">
        <v>10</v>
      </c>
    </row>
    <row r="9" spans="1:15" ht="19.5" x14ac:dyDescent="0.3">
      <c r="A9" s="8">
        <v>9</v>
      </c>
      <c r="B9" s="9" t="s">
        <v>18</v>
      </c>
      <c r="C9" s="8" t="s">
        <v>12</v>
      </c>
      <c r="D9" s="10">
        <v>44620</v>
      </c>
      <c r="E9" s="8">
        <v>70759</v>
      </c>
      <c r="F9" s="11">
        <v>8485665867</v>
      </c>
      <c r="G9" s="19">
        <v>286650</v>
      </c>
      <c r="H9" s="22">
        <f>G9/3</f>
        <v>95550</v>
      </c>
      <c r="I9" s="20">
        <f>H9*2</f>
        <v>191100</v>
      </c>
      <c r="J9" s="21"/>
      <c r="K9" s="16" t="s">
        <v>9</v>
      </c>
      <c r="L9" s="17" t="s">
        <v>10</v>
      </c>
    </row>
    <row r="10" spans="1:15" ht="19.5" x14ac:dyDescent="0.3">
      <c r="A10" s="8">
        <v>11</v>
      </c>
      <c r="B10" s="9" t="s">
        <v>19</v>
      </c>
      <c r="C10" s="8" t="s">
        <v>20</v>
      </c>
      <c r="D10" s="10">
        <v>44621</v>
      </c>
      <c r="E10" s="8">
        <v>70761</v>
      </c>
      <c r="F10" s="11">
        <v>8026686229</v>
      </c>
      <c r="G10" s="19">
        <v>3463384</v>
      </c>
      <c r="H10" s="22">
        <v>139944</v>
      </c>
      <c r="I10" s="20">
        <f>G10-H10</f>
        <v>3323440</v>
      </c>
      <c r="J10" s="21"/>
      <c r="K10" s="16" t="s">
        <v>9</v>
      </c>
      <c r="L10" s="17" t="s">
        <v>10</v>
      </c>
    </row>
    <row r="11" spans="1:15" ht="19.5" x14ac:dyDescent="0.3">
      <c r="A11" s="8">
        <v>12</v>
      </c>
      <c r="B11" s="9" t="s">
        <v>21</v>
      </c>
      <c r="C11" s="8" t="s">
        <v>22</v>
      </c>
      <c r="D11" s="10">
        <v>44621</v>
      </c>
      <c r="E11" s="8">
        <v>70762</v>
      </c>
      <c r="F11" s="11">
        <v>8234734995</v>
      </c>
      <c r="G11" s="19">
        <v>338100</v>
      </c>
      <c r="H11" s="22">
        <f>G11/2</f>
        <v>169050</v>
      </c>
      <c r="I11" s="20">
        <f>H11*1</f>
        <v>169050</v>
      </c>
      <c r="J11" s="21"/>
      <c r="K11" s="16" t="s">
        <v>9</v>
      </c>
      <c r="L11" s="17" t="s">
        <v>10</v>
      </c>
    </row>
    <row r="12" spans="1:15" ht="19.5" x14ac:dyDescent="0.3">
      <c r="A12" s="8">
        <v>13</v>
      </c>
      <c r="B12" s="9" t="s">
        <v>23</v>
      </c>
      <c r="C12" s="8" t="s">
        <v>14</v>
      </c>
      <c r="D12" s="10">
        <v>44621</v>
      </c>
      <c r="E12" s="8">
        <v>70763</v>
      </c>
      <c r="F12" s="11">
        <v>8602756101</v>
      </c>
      <c r="G12" s="19">
        <v>83160</v>
      </c>
      <c r="H12" s="22">
        <f>G12/2</f>
        <v>41580</v>
      </c>
      <c r="I12" s="20">
        <f>H12*1</f>
        <v>41580</v>
      </c>
      <c r="J12" s="21"/>
      <c r="K12" s="16" t="s">
        <v>9</v>
      </c>
      <c r="L12" s="17" t="s">
        <v>10</v>
      </c>
    </row>
    <row r="13" spans="1:15" ht="19.5" x14ac:dyDescent="0.3">
      <c r="A13" s="8">
        <v>14</v>
      </c>
      <c r="B13" s="9" t="s">
        <v>24</v>
      </c>
      <c r="C13" s="8" t="s">
        <v>12</v>
      </c>
      <c r="D13" s="10">
        <v>44621</v>
      </c>
      <c r="E13" s="8">
        <v>70764</v>
      </c>
      <c r="F13" s="11">
        <v>8183741832</v>
      </c>
      <c r="G13" s="19">
        <v>95550</v>
      </c>
      <c r="H13" s="19">
        <v>95550</v>
      </c>
      <c r="I13" s="20"/>
      <c r="J13" s="21"/>
      <c r="K13" s="16" t="s">
        <v>9</v>
      </c>
      <c r="L13" s="17" t="s">
        <v>10</v>
      </c>
    </row>
    <row r="14" spans="1:15" ht="19.5" x14ac:dyDescent="0.3">
      <c r="A14" s="8">
        <v>15</v>
      </c>
      <c r="B14" s="9" t="s">
        <v>25</v>
      </c>
      <c r="C14" s="8" t="s">
        <v>14</v>
      </c>
      <c r="D14" s="10">
        <v>44621</v>
      </c>
      <c r="E14" s="8">
        <v>70765</v>
      </c>
      <c r="F14" s="11">
        <v>8011161229</v>
      </c>
      <c r="G14" s="19">
        <v>105722</v>
      </c>
      <c r="H14" s="19">
        <v>105722</v>
      </c>
      <c r="I14" s="20"/>
      <c r="J14" s="21"/>
      <c r="K14" s="16" t="s">
        <v>9</v>
      </c>
      <c r="L14" s="17" t="s">
        <v>10</v>
      </c>
    </row>
    <row r="15" spans="1:15" ht="19.5" x14ac:dyDescent="0.3">
      <c r="A15" s="8">
        <v>16</v>
      </c>
      <c r="B15" s="9" t="s">
        <v>25</v>
      </c>
      <c r="C15" s="8" t="s">
        <v>14</v>
      </c>
      <c r="D15" s="10">
        <v>44621</v>
      </c>
      <c r="E15" s="8">
        <v>70766</v>
      </c>
      <c r="F15" s="11">
        <v>8011161229</v>
      </c>
      <c r="G15" s="19">
        <v>108780</v>
      </c>
      <c r="H15" s="19">
        <v>108780</v>
      </c>
      <c r="I15" s="20"/>
      <c r="J15" s="21"/>
      <c r="K15" s="16" t="s">
        <v>9</v>
      </c>
      <c r="L15" s="17" t="s">
        <v>10</v>
      </c>
    </row>
    <row r="16" spans="1:15" ht="19.5" x14ac:dyDescent="0.3">
      <c r="A16" s="8">
        <v>17</v>
      </c>
      <c r="B16" s="9" t="s">
        <v>26</v>
      </c>
      <c r="C16" s="8" t="s">
        <v>27</v>
      </c>
      <c r="D16" s="10">
        <v>44621</v>
      </c>
      <c r="E16" s="8">
        <v>70767</v>
      </c>
      <c r="F16" s="11">
        <v>8032788500</v>
      </c>
      <c r="G16" s="19">
        <v>153071</v>
      </c>
      <c r="H16" s="22">
        <f>G16/2</f>
        <v>76535.5</v>
      </c>
      <c r="I16" s="20">
        <f>H16*1</f>
        <v>76535.5</v>
      </c>
      <c r="J16" s="21"/>
      <c r="K16" s="16" t="s">
        <v>9</v>
      </c>
      <c r="L16" s="17" t="s">
        <v>10</v>
      </c>
    </row>
    <row r="17" spans="1:12" ht="19.5" x14ac:dyDescent="0.3">
      <c r="A17" s="8">
        <v>18</v>
      </c>
      <c r="B17" s="9" t="s">
        <v>28</v>
      </c>
      <c r="C17" s="8" t="s">
        <v>12</v>
      </c>
      <c r="D17" s="10">
        <v>44621</v>
      </c>
      <c r="E17" s="8">
        <v>70768</v>
      </c>
      <c r="F17" s="11">
        <v>8529074416</v>
      </c>
      <c r="G17" s="19">
        <v>94080</v>
      </c>
      <c r="H17" s="22">
        <f>G17/2</f>
        <v>47040</v>
      </c>
      <c r="I17" s="20">
        <f>H17*1</f>
        <v>47040</v>
      </c>
      <c r="J17" s="21"/>
      <c r="K17" s="16" t="s">
        <v>9</v>
      </c>
      <c r="L17" s="17" t="s">
        <v>10</v>
      </c>
    </row>
    <row r="18" spans="1:12" ht="19.5" x14ac:dyDescent="0.3">
      <c r="A18" s="8">
        <v>19</v>
      </c>
      <c r="B18" s="9" t="s">
        <v>29</v>
      </c>
      <c r="C18" s="8" t="s">
        <v>30</v>
      </c>
      <c r="D18" s="10">
        <v>44621</v>
      </c>
      <c r="E18" s="8">
        <v>70769</v>
      </c>
      <c r="F18" s="11">
        <v>8142831685</v>
      </c>
      <c r="G18" s="19">
        <v>54232</v>
      </c>
      <c r="H18" s="19">
        <v>54232</v>
      </c>
      <c r="I18" s="20"/>
      <c r="J18" s="21"/>
      <c r="K18" s="16" t="s">
        <v>9</v>
      </c>
      <c r="L18" s="17" t="s">
        <v>10</v>
      </c>
    </row>
    <row r="19" spans="1:12" ht="56.25" x14ac:dyDescent="0.3">
      <c r="A19" s="8">
        <v>20</v>
      </c>
      <c r="B19" s="9" t="s">
        <v>31</v>
      </c>
      <c r="C19" s="8" t="s">
        <v>32</v>
      </c>
      <c r="D19" s="10">
        <v>44622</v>
      </c>
      <c r="E19" s="8">
        <v>70770</v>
      </c>
      <c r="F19" s="18">
        <v>8410746068</v>
      </c>
      <c r="G19" s="19">
        <v>474516</v>
      </c>
      <c r="H19" s="22">
        <f>G19/4</f>
        <v>118629</v>
      </c>
      <c r="I19" s="20">
        <f>H19*3</f>
        <v>355887</v>
      </c>
      <c r="J19" s="21"/>
      <c r="K19" s="16" t="s">
        <v>9</v>
      </c>
      <c r="L19" s="17" t="s">
        <v>10</v>
      </c>
    </row>
    <row r="20" spans="1:12" ht="19.5" x14ac:dyDescent="0.3">
      <c r="A20" s="8">
        <v>21</v>
      </c>
      <c r="B20" s="9" t="s">
        <v>33</v>
      </c>
      <c r="C20" s="8" t="s">
        <v>14</v>
      </c>
      <c r="D20" s="10">
        <v>44621</v>
      </c>
      <c r="E20" s="8">
        <v>70771</v>
      </c>
      <c r="F20" s="11">
        <v>8183730358</v>
      </c>
      <c r="G20" s="19">
        <v>128625</v>
      </c>
      <c r="H20" s="19">
        <v>128625</v>
      </c>
      <c r="I20" s="20"/>
      <c r="J20" s="21"/>
      <c r="K20" s="16" t="s">
        <v>9</v>
      </c>
      <c r="L20" s="17" t="s">
        <v>10</v>
      </c>
    </row>
    <row r="21" spans="1:12" ht="19.5" x14ac:dyDescent="0.3">
      <c r="A21" s="8">
        <v>22</v>
      </c>
      <c r="B21" s="9" t="s">
        <v>34</v>
      </c>
      <c r="C21" s="8" t="s">
        <v>35</v>
      </c>
      <c r="D21" s="10">
        <v>44622</v>
      </c>
      <c r="E21" s="8">
        <v>70772</v>
      </c>
      <c r="F21" s="18">
        <v>8449481335</v>
      </c>
      <c r="G21" s="19">
        <v>2252250</v>
      </c>
      <c r="H21" s="22">
        <f>G21/11</f>
        <v>204750</v>
      </c>
      <c r="I21" s="20">
        <f>H21*10</f>
        <v>2047500</v>
      </c>
      <c r="J21" s="21"/>
      <c r="K21" s="16" t="s">
        <v>9</v>
      </c>
      <c r="L21" s="17" t="s">
        <v>10</v>
      </c>
    </row>
    <row r="22" spans="1:12" ht="19.5" x14ac:dyDescent="0.3">
      <c r="A22" s="8">
        <v>23</v>
      </c>
      <c r="B22" s="9" t="s">
        <v>36</v>
      </c>
      <c r="C22" s="8" t="s">
        <v>37</v>
      </c>
      <c r="D22" s="10">
        <v>44622</v>
      </c>
      <c r="E22" s="8">
        <v>70773</v>
      </c>
      <c r="F22" s="11">
        <v>3501333598</v>
      </c>
      <c r="G22" s="19">
        <v>124264</v>
      </c>
      <c r="H22" s="22">
        <f>G22/2</f>
        <v>62132</v>
      </c>
      <c r="I22" s="20">
        <f>H22*1</f>
        <v>62132</v>
      </c>
      <c r="J22" s="21"/>
      <c r="K22" s="16" t="s">
        <v>9</v>
      </c>
      <c r="L22" s="17" t="s">
        <v>10</v>
      </c>
    </row>
    <row r="23" spans="1:12" ht="19.5" x14ac:dyDescent="0.3">
      <c r="A23" s="8">
        <v>24</v>
      </c>
      <c r="B23" s="9" t="s">
        <v>36</v>
      </c>
      <c r="C23" s="8" t="s">
        <v>27</v>
      </c>
      <c r="D23" s="10">
        <v>44622</v>
      </c>
      <c r="E23" s="8">
        <v>70774</v>
      </c>
      <c r="F23" s="11">
        <v>3501333598</v>
      </c>
      <c r="G23" s="19">
        <v>137592</v>
      </c>
      <c r="H23" s="22">
        <f>G23/2</f>
        <v>68796</v>
      </c>
      <c r="I23" s="20">
        <f>H23*1</f>
        <v>68796</v>
      </c>
      <c r="J23" s="21"/>
      <c r="K23" s="16" t="s">
        <v>9</v>
      </c>
      <c r="L23" s="17" t="s">
        <v>10</v>
      </c>
    </row>
    <row r="24" spans="1:12" ht="19.5" x14ac:dyDescent="0.3">
      <c r="A24" s="8">
        <v>25</v>
      </c>
      <c r="B24" s="9" t="s">
        <v>38</v>
      </c>
      <c r="C24" s="8" t="s">
        <v>22</v>
      </c>
      <c r="D24" s="10">
        <v>44623</v>
      </c>
      <c r="E24" s="8">
        <v>70775</v>
      </c>
      <c r="F24" s="11">
        <v>8195498558</v>
      </c>
      <c r="G24" s="19">
        <v>612284</v>
      </c>
      <c r="H24" s="22">
        <f>G24/4</f>
        <v>153071</v>
      </c>
      <c r="I24" s="20">
        <f>H24*3</f>
        <v>459213</v>
      </c>
      <c r="J24" s="21"/>
      <c r="K24" s="16" t="s">
        <v>9</v>
      </c>
      <c r="L24" s="17" t="s">
        <v>10</v>
      </c>
    </row>
    <row r="25" spans="1:12" ht="19.5" x14ac:dyDescent="0.3">
      <c r="A25" s="8">
        <v>26</v>
      </c>
      <c r="B25" s="23" t="s">
        <v>39</v>
      </c>
      <c r="C25" s="8" t="s">
        <v>40</v>
      </c>
      <c r="D25" s="10">
        <v>44623</v>
      </c>
      <c r="E25" s="8">
        <v>70776</v>
      </c>
      <c r="F25" s="18">
        <v>3501090345</v>
      </c>
      <c r="G25" s="19">
        <v>1245090</v>
      </c>
      <c r="H25" s="22">
        <f>G25/7</f>
        <v>177870</v>
      </c>
      <c r="I25" s="20">
        <f>H25*6</f>
        <v>1067220</v>
      </c>
      <c r="J25" s="21"/>
      <c r="K25" s="16" t="s">
        <v>9</v>
      </c>
      <c r="L25" s="17" t="s">
        <v>10</v>
      </c>
    </row>
    <row r="26" spans="1:12" ht="19.5" x14ac:dyDescent="0.3">
      <c r="A26" s="8">
        <v>27</v>
      </c>
      <c r="B26" s="9" t="s">
        <v>41</v>
      </c>
      <c r="C26" s="8" t="s">
        <v>35</v>
      </c>
      <c r="D26" s="10">
        <v>44623</v>
      </c>
      <c r="E26" s="8">
        <v>70777</v>
      </c>
      <c r="F26" s="18">
        <v>8234762664</v>
      </c>
      <c r="G26" s="19">
        <v>294294</v>
      </c>
      <c r="H26" s="22">
        <f>G26/2</f>
        <v>147147</v>
      </c>
      <c r="I26" s="20">
        <f>H26*1</f>
        <v>147147</v>
      </c>
      <c r="J26" s="21"/>
      <c r="K26" s="16" t="s">
        <v>9</v>
      </c>
      <c r="L26" s="17" t="s">
        <v>10</v>
      </c>
    </row>
    <row r="27" spans="1:12" ht="19.5" x14ac:dyDescent="0.3">
      <c r="A27" s="8">
        <v>28</v>
      </c>
      <c r="B27" s="9" t="s">
        <v>42</v>
      </c>
      <c r="C27" s="8" t="s">
        <v>12</v>
      </c>
      <c r="D27" s="10">
        <v>44623</v>
      </c>
      <c r="E27" s="8">
        <v>70778</v>
      </c>
      <c r="F27" s="18">
        <v>3500990368</v>
      </c>
      <c r="G27" s="19">
        <v>62160</v>
      </c>
      <c r="H27" s="19">
        <v>62160</v>
      </c>
      <c r="I27" s="20"/>
      <c r="J27" s="21"/>
      <c r="K27" s="16" t="s">
        <v>9</v>
      </c>
      <c r="L27" s="17" t="s">
        <v>10</v>
      </c>
    </row>
    <row r="28" spans="1:12" ht="19.5" x14ac:dyDescent="0.3">
      <c r="A28" s="8">
        <v>29</v>
      </c>
      <c r="B28" s="24" t="s">
        <v>43</v>
      </c>
      <c r="C28" s="17" t="s">
        <v>44</v>
      </c>
      <c r="D28" s="10">
        <v>44623</v>
      </c>
      <c r="E28" s="8">
        <v>70779</v>
      </c>
      <c r="F28" s="25">
        <v>3501583703</v>
      </c>
      <c r="G28" s="19">
        <v>113454</v>
      </c>
      <c r="H28" s="22">
        <f>G28/2</f>
        <v>56727</v>
      </c>
      <c r="I28" s="20">
        <f>H28*1</f>
        <v>56727</v>
      </c>
      <c r="J28" s="21"/>
      <c r="K28" s="16" t="s">
        <v>9</v>
      </c>
      <c r="L28" s="17" t="s">
        <v>10</v>
      </c>
    </row>
    <row r="29" spans="1:12" ht="19.5" x14ac:dyDescent="0.3">
      <c r="A29" s="8">
        <v>30</v>
      </c>
      <c r="B29" s="9" t="s">
        <v>45</v>
      </c>
      <c r="C29" s="26" t="s">
        <v>46</v>
      </c>
      <c r="D29" s="10">
        <v>44623</v>
      </c>
      <c r="E29" s="8">
        <v>70780</v>
      </c>
      <c r="F29" s="18">
        <v>8624167879</v>
      </c>
      <c r="G29" s="19">
        <v>769545</v>
      </c>
      <c r="H29" s="22">
        <f>G29/5</f>
        <v>153909</v>
      </c>
      <c r="I29" s="20">
        <f>H29*4</f>
        <v>615636</v>
      </c>
      <c r="J29" s="21"/>
      <c r="K29" s="16" t="s">
        <v>9</v>
      </c>
      <c r="L29" s="17" t="s">
        <v>10</v>
      </c>
    </row>
    <row r="30" spans="1:12" ht="19.5" x14ac:dyDescent="0.3">
      <c r="A30" s="8">
        <v>31</v>
      </c>
      <c r="B30" s="9" t="s">
        <v>47</v>
      </c>
      <c r="C30" s="8" t="s">
        <v>48</v>
      </c>
      <c r="D30" s="10">
        <v>44623</v>
      </c>
      <c r="E30" s="8">
        <v>70781</v>
      </c>
      <c r="F30" s="18">
        <v>8658536348</v>
      </c>
      <c r="G30" s="19">
        <v>158760</v>
      </c>
      <c r="H30" s="19">
        <v>158760</v>
      </c>
      <c r="I30" s="20"/>
      <c r="J30" s="21"/>
      <c r="K30" s="16" t="s">
        <v>9</v>
      </c>
      <c r="L30" s="17" t="s">
        <v>10</v>
      </c>
    </row>
    <row r="31" spans="1:12" ht="19.5" x14ac:dyDescent="0.3">
      <c r="A31" s="8">
        <v>32</v>
      </c>
      <c r="B31" s="9" t="s">
        <v>49</v>
      </c>
      <c r="C31" s="8" t="s">
        <v>50</v>
      </c>
      <c r="D31" s="10">
        <v>44623</v>
      </c>
      <c r="E31" s="8">
        <v>70782</v>
      </c>
      <c r="F31" s="11">
        <v>8422129983</v>
      </c>
      <c r="G31" s="19">
        <v>184044</v>
      </c>
      <c r="H31" s="19">
        <v>184044</v>
      </c>
      <c r="I31" s="20"/>
      <c r="J31" s="21"/>
      <c r="K31" s="16" t="s">
        <v>9</v>
      </c>
      <c r="L31" s="17" t="s">
        <v>10</v>
      </c>
    </row>
    <row r="32" spans="1:12" ht="19.5" x14ac:dyDescent="0.3">
      <c r="A32" s="8">
        <v>33</v>
      </c>
      <c r="B32" s="9" t="s">
        <v>51</v>
      </c>
      <c r="C32" s="8" t="s">
        <v>52</v>
      </c>
      <c r="D32" s="10">
        <v>44624</v>
      </c>
      <c r="E32" s="8">
        <v>70783</v>
      </c>
      <c r="F32" s="11">
        <v>8359005395</v>
      </c>
      <c r="G32" s="19">
        <v>1030029</v>
      </c>
      <c r="H32" s="22">
        <f>G32/7</f>
        <v>147147</v>
      </c>
      <c r="I32" s="20">
        <f>H32*6</f>
        <v>882882</v>
      </c>
      <c r="J32" s="21"/>
      <c r="K32" s="16" t="s">
        <v>9</v>
      </c>
      <c r="L32" s="17" t="s">
        <v>10</v>
      </c>
    </row>
    <row r="33" spans="1:12" ht="19.5" x14ac:dyDescent="0.3">
      <c r="A33" s="8">
        <v>34</v>
      </c>
      <c r="B33" s="9" t="s">
        <v>53</v>
      </c>
      <c r="C33" s="8" t="s">
        <v>14</v>
      </c>
      <c r="D33" s="10">
        <v>44624</v>
      </c>
      <c r="E33" s="8">
        <v>70784</v>
      </c>
      <c r="F33" s="11">
        <v>8587662914</v>
      </c>
      <c r="G33" s="19">
        <v>130830</v>
      </c>
      <c r="H33" s="19">
        <v>130830</v>
      </c>
      <c r="I33" s="20"/>
      <c r="J33" s="21"/>
      <c r="K33" s="16" t="s">
        <v>9</v>
      </c>
      <c r="L33" s="17" t="s">
        <v>10</v>
      </c>
    </row>
    <row r="34" spans="1:12" ht="37.5" x14ac:dyDescent="0.3">
      <c r="A34" s="8">
        <v>35</v>
      </c>
      <c r="B34" s="9" t="s">
        <v>54</v>
      </c>
      <c r="C34" s="8" t="s">
        <v>55</v>
      </c>
      <c r="D34" s="10">
        <v>44624</v>
      </c>
      <c r="E34" s="8">
        <v>70785</v>
      </c>
      <c r="F34" s="11">
        <v>8547649321</v>
      </c>
      <c r="G34" s="19">
        <v>185514</v>
      </c>
      <c r="H34" s="19">
        <v>185514</v>
      </c>
      <c r="I34" s="20"/>
      <c r="J34" s="21"/>
      <c r="K34" s="16" t="s">
        <v>9</v>
      </c>
      <c r="L34" s="17" t="s">
        <v>10</v>
      </c>
    </row>
    <row r="35" spans="1:12" ht="19.5" x14ac:dyDescent="0.3">
      <c r="A35" s="8">
        <v>36</v>
      </c>
      <c r="B35" s="9" t="s">
        <v>56</v>
      </c>
      <c r="C35" s="8" t="s">
        <v>57</v>
      </c>
      <c r="D35" s="10">
        <v>44624</v>
      </c>
      <c r="E35" s="8">
        <v>70786</v>
      </c>
      <c r="F35" s="18">
        <v>8495558448</v>
      </c>
      <c r="G35" s="19">
        <v>139650</v>
      </c>
      <c r="H35" s="19">
        <v>139650</v>
      </c>
      <c r="I35" s="20"/>
      <c r="J35" s="21"/>
      <c r="K35" s="16" t="s">
        <v>9</v>
      </c>
      <c r="L35" s="17" t="s">
        <v>10</v>
      </c>
    </row>
    <row r="36" spans="1:12" ht="19.5" x14ac:dyDescent="0.3">
      <c r="A36" s="8">
        <v>37</v>
      </c>
      <c r="B36" s="9" t="s">
        <v>58</v>
      </c>
      <c r="C36" s="8" t="s">
        <v>27</v>
      </c>
      <c r="D36" s="10">
        <v>44627</v>
      </c>
      <c r="E36" s="8">
        <v>70787</v>
      </c>
      <c r="F36" s="11">
        <v>8069516493</v>
      </c>
      <c r="G36" s="19">
        <v>106428</v>
      </c>
      <c r="H36" s="19">
        <v>106428</v>
      </c>
      <c r="I36" s="20"/>
      <c r="J36" s="21"/>
      <c r="K36" s="16" t="s">
        <v>9</v>
      </c>
      <c r="L36" s="17" t="s">
        <v>10</v>
      </c>
    </row>
    <row r="37" spans="1:12" ht="19.5" x14ac:dyDescent="0.3">
      <c r="A37" s="8">
        <v>38</v>
      </c>
      <c r="B37" s="9" t="s">
        <v>59</v>
      </c>
      <c r="C37" s="8" t="s">
        <v>32</v>
      </c>
      <c r="D37" s="10">
        <v>44627</v>
      </c>
      <c r="E37" s="8">
        <v>70788</v>
      </c>
      <c r="F37" s="11">
        <v>3500411557</v>
      </c>
      <c r="G37" s="19">
        <v>176400</v>
      </c>
      <c r="H37" s="19">
        <v>176400</v>
      </c>
      <c r="I37" s="20"/>
      <c r="J37" s="21"/>
      <c r="K37" s="16" t="s">
        <v>9</v>
      </c>
      <c r="L37" s="17" t="s">
        <v>10</v>
      </c>
    </row>
    <row r="38" spans="1:12" ht="19.5" x14ac:dyDescent="0.3">
      <c r="A38" s="8">
        <v>39</v>
      </c>
      <c r="B38" s="9" t="s">
        <v>60</v>
      </c>
      <c r="C38" s="8" t="s">
        <v>14</v>
      </c>
      <c r="D38" s="10">
        <v>44627</v>
      </c>
      <c r="E38" s="8">
        <v>70789</v>
      </c>
      <c r="F38" s="11">
        <v>8183741166</v>
      </c>
      <c r="G38" s="19">
        <v>148500</v>
      </c>
      <c r="H38" s="19">
        <v>148500</v>
      </c>
      <c r="I38" s="20"/>
      <c r="J38" s="21"/>
      <c r="K38" s="16" t="s">
        <v>9</v>
      </c>
      <c r="L38" s="17" t="s">
        <v>10</v>
      </c>
    </row>
    <row r="39" spans="1:12" ht="19.5" x14ac:dyDescent="0.3">
      <c r="A39" s="8">
        <v>40</v>
      </c>
      <c r="B39" s="9" t="s">
        <v>61</v>
      </c>
      <c r="C39" s="8" t="s">
        <v>62</v>
      </c>
      <c r="D39" s="10">
        <v>44627</v>
      </c>
      <c r="E39" s="8">
        <v>70790</v>
      </c>
      <c r="F39" s="18">
        <v>3501949355</v>
      </c>
      <c r="G39" s="19">
        <v>105840</v>
      </c>
      <c r="H39" s="19">
        <v>105840</v>
      </c>
      <c r="I39" s="20"/>
      <c r="J39" s="21"/>
      <c r="K39" s="16" t="s">
        <v>9</v>
      </c>
      <c r="L39" s="17" t="s">
        <v>10</v>
      </c>
    </row>
    <row r="40" spans="1:12" ht="19.5" x14ac:dyDescent="0.3">
      <c r="A40" s="8">
        <v>41</v>
      </c>
      <c r="B40" s="9" t="s">
        <v>63</v>
      </c>
      <c r="C40" s="8" t="s">
        <v>62</v>
      </c>
      <c r="D40" s="10">
        <v>44627</v>
      </c>
      <c r="E40" s="8">
        <v>70791</v>
      </c>
      <c r="F40" s="11">
        <v>8528979980</v>
      </c>
      <c r="G40" s="19">
        <v>122850</v>
      </c>
      <c r="H40" s="19">
        <v>122850</v>
      </c>
      <c r="I40" s="20"/>
      <c r="J40" s="21"/>
      <c r="K40" s="16" t="s">
        <v>9</v>
      </c>
      <c r="L40" s="17" t="s">
        <v>10</v>
      </c>
    </row>
    <row r="41" spans="1:12" ht="19.5" x14ac:dyDescent="0.3">
      <c r="A41" s="8">
        <v>42</v>
      </c>
      <c r="B41" s="27" t="s">
        <v>64</v>
      </c>
      <c r="C41" s="8" t="s">
        <v>48</v>
      </c>
      <c r="D41" s="10">
        <v>44628</v>
      </c>
      <c r="E41" s="8">
        <v>70792</v>
      </c>
      <c r="F41" s="11">
        <v>3500176198</v>
      </c>
      <c r="G41" s="19">
        <v>124715</v>
      </c>
      <c r="H41" s="22">
        <f>G41/3</f>
        <v>41571.666666666664</v>
      </c>
      <c r="I41" s="20">
        <f>H41*2</f>
        <v>83143.333333333328</v>
      </c>
      <c r="J41" s="21"/>
      <c r="K41" s="16" t="s">
        <v>9</v>
      </c>
      <c r="L41" s="17" t="s">
        <v>10</v>
      </c>
    </row>
    <row r="42" spans="1:12" ht="19.5" x14ac:dyDescent="0.3">
      <c r="A42" s="8">
        <v>43</v>
      </c>
      <c r="B42" s="9" t="s">
        <v>65</v>
      </c>
      <c r="C42" s="8" t="s">
        <v>55</v>
      </c>
      <c r="D42" s="10">
        <v>44628</v>
      </c>
      <c r="E42" s="8">
        <v>70793</v>
      </c>
      <c r="F42" s="11">
        <v>8344836527</v>
      </c>
      <c r="G42" s="19">
        <v>156589</v>
      </c>
      <c r="H42" s="22">
        <f>G42/3</f>
        <v>52196.333333333336</v>
      </c>
      <c r="I42" s="20">
        <f>H42*2</f>
        <v>104392.66666666667</v>
      </c>
      <c r="J42" s="21"/>
      <c r="K42" s="16" t="s">
        <v>9</v>
      </c>
      <c r="L42" s="17" t="s">
        <v>10</v>
      </c>
    </row>
    <row r="43" spans="1:12" ht="19.5" x14ac:dyDescent="0.3">
      <c r="A43" s="8">
        <v>44</v>
      </c>
      <c r="B43" s="9" t="s">
        <v>66</v>
      </c>
      <c r="C43" s="8" t="s">
        <v>14</v>
      </c>
      <c r="D43" s="10">
        <v>44628</v>
      </c>
      <c r="E43" s="8">
        <v>70794</v>
      </c>
      <c r="F43" s="11">
        <v>8077569731</v>
      </c>
      <c r="G43" s="19">
        <v>308700</v>
      </c>
      <c r="H43" s="22">
        <f>G43/3</f>
        <v>102900</v>
      </c>
      <c r="I43" s="20">
        <f>H43*2</f>
        <v>205800</v>
      </c>
      <c r="J43" s="21"/>
      <c r="K43" s="16" t="s">
        <v>9</v>
      </c>
      <c r="L43" s="17" t="s">
        <v>10</v>
      </c>
    </row>
    <row r="44" spans="1:12" ht="19.5" x14ac:dyDescent="0.3">
      <c r="A44" s="8">
        <v>45</v>
      </c>
      <c r="B44" s="9" t="s">
        <v>67</v>
      </c>
      <c r="C44" s="8" t="s">
        <v>14</v>
      </c>
      <c r="D44" s="10">
        <v>44628</v>
      </c>
      <c r="E44" s="8">
        <v>70795</v>
      </c>
      <c r="F44" s="11">
        <v>8210792483</v>
      </c>
      <c r="G44" s="19">
        <v>99960</v>
      </c>
      <c r="H44" s="19">
        <v>99960</v>
      </c>
      <c r="I44" s="20"/>
      <c r="J44" s="21"/>
      <c r="K44" s="16" t="s">
        <v>9</v>
      </c>
      <c r="L44" s="17" t="s">
        <v>10</v>
      </c>
    </row>
    <row r="45" spans="1:12" ht="19.5" x14ac:dyDescent="0.3">
      <c r="A45" s="8">
        <v>46</v>
      </c>
      <c r="B45" s="9" t="s">
        <v>68</v>
      </c>
      <c r="C45" s="8" t="s">
        <v>37</v>
      </c>
      <c r="D45" s="10">
        <v>44628</v>
      </c>
      <c r="E45" s="8">
        <v>70796</v>
      </c>
      <c r="F45" s="11">
        <v>8276551760</v>
      </c>
      <c r="G45" s="19">
        <v>64152</v>
      </c>
      <c r="H45" s="19">
        <v>64152</v>
      </c>
      <c r="I45" s="20"/>
      <c r="J45" s="21"/>
      <c r="K45" s="16" t="s">
        <v>9</v>
      </c>
      <c r="L45" s="17" t="s">
        <v>10</v>
      </c>
    </row>
    <row r="46" spans="1:12" ht="19.5" x14ac:dyDescent="0.3">
      <c r="A46" s="8">
        <v>47</v>
      </c>
      <c r="B46" s="9" t="s">
        <v>69</v>
      </c>
      <c r="C46" s="8" t="s">
        <v>37</v>
      </c>
      <c r="D46" s="10">
        <v>44628</v>
      </c>
      <c r="E46" s="8">
        <v>70797</v>
      </c>
      <c r="F46" s="25">
        <v>3501469221</v>
      </c>
      <c r="G46" s="19">
        <v>62055</v>
      </c>
      <c r="H46" s="19">
        <v>62055</v>
      </c>
      <c r="I46" s="20"/>
      <c r="J46" s="28"/>
      <c r="K46" s="16" t="s">
        <v>9</v>
      </c>
      <c r="L46" s="17" t="s">
        <v>10</v>
      </c>
    </row>
    <row r="47" spans="1:12" ht="19.5" x14ac:dyDescent="0.3">
      <c r="A47" s="8">
        <v>48</v>
      </c>
      <c r="B47" s="23" t="s">
        <v>70</v>
      </c>
      <c r="C47" s="8" t="s">
        <v>14</v>
      </c>
      <c r="D47" s="10">
        <v>44628</v>
      </c>
      <c r="E47" s="8">
        <v>70798</v>
      </c>
      <c r="F47" s="29">
        <v>84584830320</v>
      </c>
      <c r="G47" s="19">
        <v>294000</v>
      </c>
      <c r="H47" s="22">
        <f>G47/2</f>
        <v>147000</v>
      </c>
      <c r="I47" s="20">
        <f>H47*1</f>
        <v>147000</v>
      </c>
      <c r="J47" s="28"/>
      <c r="K47" s="16" t="s">
        <v>9</v>
      </c>
      <c r="L47" s="17" t="s">
        <v>10</v>
      </c>
    </row>
    <row r="48" spans="1:12" ht="19.5" x14ac:dyDescent="0.3">
      <c r="A48" s="8">
        <v>49</v>
      </c>
      <c r="B48" s="9" t="s">
        <v>71</v>
      </c>
      <c r="C48" s="8" t="s">
        <v>72</v>
      </c>
      <c r="D48" s="10">
        <v>44629</v>
      </c>
      <c r="E48" s="8">
        <v>70799</v>
      </c>
      <c r="F48" s="11">
        <v>8532192811</v>
      </c>
      <c r="G48" s="19">
        <v>441000</v>
      </c>
      <c r="H48" s="22">
        <f>G48/3</f>
        <v>147000</v>
      </c>
      <c r="I48" s="20">
        <f>H48*2</f>
        <v>294000</v>
      </c>
      <c r="J48" s="28"/>
      <c r="K48" s="16" t="s">
        <v>9</v>
      </c>
      <c r="L48" s="17" t="s">
        <v>10</v>
      </c>
    </row>
    <row r="49" spans="1:12" ht="19.5" x14ac:dyDescent="0.3">
      <c r="A49" s="8">
        <v>50</v>
      </c>
      <c r="B49" s="9" t="s">
        <v>73</v>
      </c>
      <c r="C49" s="8" t="s">
        <v>14</v>
      </c>
      <c r="D49" s="10">
        <v>44629</v>
      </c>
      <c r="E49" s="8">
        <v>70800</v>
      </c>
      <c r="F49" s="11">
        <v>3501097911</v>
      </c>
      <c r="G49" s="19">
        <v>299040</v>
      </c>
      <c r="H49" s="22">
        <f>G49/2</f>
        <v>149520</v>
      </c>
      <c r="I49" s="20">
        <f>H49*1</f>
        <v>149520</v>
      </c>
      <c r="J49" s="28"/>
      <c r="K49" s="16" t="s">
        <v>9</v>
      </c>
      <c r="L49" s="17" t="s">
        <v>10</v>
      </c>
    </row>
    <row r="50" spans="1:12" ht="19.5" x14ac:dyDescent="0.3">
      <c r="A50" s="8">
        <v>1</v>
      </c>
      <c r="B50" s="9" t="s">
        <v>74</v>
      </c>
      <c r="C50" s="8" t="s">
        <v>75</v>
      </c>
      <c r="D50" s="10">
        <v>44629</v>
      </c>
      <c r="E50" s="8">
        <v>70801</v>
      </c>
      <c r="F50" s="29">
        <v>3500599997</v>
      </c>
      <c r="G50" s="12">
        <v>141590</v>
      </c>
      <c r="H50" s="12">
        <v>141590</v>
      </c>
      <c r="I50" s="14"/>
      <c r="J50" s="15"/>
      <c r="K50" s="16" t="s">
        <v>76</v>
      </c>
      <c r="L50" s="17" t="s">
        <v>10</v>
      </c>
    </row>
    <row r="51" spans="1:12" ht="19.5" x14ac:dyDescent="0.3">
      <c r="A51" s="8">
        <v>2</v>
      </c>
      <c r="B51" s="9" t="s">
        <v>77</v>
      </c>
      <c r="C51" s="8" t="s">
        <v>75</v>
      </c>
      <c r="D51" s="10">
        <v>44629</v>
      </c>
      <c r="E51" s="8">
        <v>70802</v>
      </c>
      <c r="F51" s="18">
        <v>8399811930</v>
      </c>
      <c r="G51" s="19">
        <v>128625</v>
      </c>
      <c r="H51" s="19">
        <v>128625</v>
      </c>
      <c r="I51" s="20"/>
      <c r="J51" s="21"/>
      <c r="K51" s="16" t="s">
        <v>76</v>
      </c>
      <c r="L51" s="17" t="s">
        <v>10</v>
      </c>
    </row>
    <row r="52" spans="1:12" ht="19.5" x14ac:dyDescent="0.3">
      <c r="A52" s="8">
        <v>3</v>
      </c>
      <c r="B52" s="9" t="s">
        <v>77</v>
      </c>
      <c r="C52" s="8" t="s">
        <v>78</v>
      </c>
      <c r="D52" s="10">
        <v>44629</v>
      </c>
      <c r="E52" s="8">
        <v>70803</v>
      </c>
      <c r="F52" s="18">
        <v>8399811930</v>
      </c>
      <c r="G52" s="19">
        <v>142590</v>
      </c>
      <c r="H52" s="19">
        <v>142590</v>
      </c>
      <c r="I52" s="20"/>
      <c r="J52" s="21"/>
      <c r="K52" s="16" t="s">
        <v>76</v>
      </c>
      <c r="L52" s="17" t="s">
        <v>10</v>
      </c>
    </row>
    <row r="53" spans="1:12" ht="19.5" x14ac:dyDescent="0.3">
      <c r="A53" s="8">
        <v>4</v>
      </c>
      <c r="B53" s="9" t="s">
        <v>79</v>
      </c>
      <c r="C53" s="8" t="s">
        <v>80</v>
      </c>
      <c r="D53" s="10">
        <v>44629</v>
      </c>
      <c r="E53" s="8">
        <v>70804</v>
      </c>
      <c r="F53" s="11">
        <v>8468622849</v>
      </c>
      <c r="G53" s="19">
        <v>117600</v>
      </c>
      <c r="H53" s="19">
        <v>117600</v>
      </c>
      <c r="I53" s="20"/>
      <c r="J53" s="21"/>
      <c r="K53" s="16" t="s">
        <v>76</v>
      </c>
      <c r="L53" s="17" t="s">
        <v>10</v>
      </c>
    </row>
    <row r="54" spans="1:12" ht="19.5" x14ac:dyDescent="0.3">
      <c r="A54" s="8">
        <v>5</v>
      </c>
      <c r="B54" s="9" t="s">
        <v>81</v>
      </c>
      <c r="C54" s="8" t="s">
        <v>75</v>
      </c>
      <c r="D54" s="10">
        <v>44629</v>
      </c>
      <c r="E54" s="8">
        <v>70805</v>
      </c>
      <c r="F54" s="11">
        <v>3500966358</v>
      </c>
      <c r="G54" s="19">
        <v>110544</v>
      </c>
      <c r="H54" s="19">
        <v>110544</v>
      </c>
      <c r="I54" s="20"/>
      <c r="J54" s="21"/>
      <c r="K54" s="16" t="s">
        <v>76</v>
      </c>
      <c r="L54" s="17" t="s">
        <v>10</v>
      </c>
    </row>
    <row r="55" spans="1:12" ht="19.5" x14ac:dyDescent="0.3">
      <c r="A55" s="8">
        <v>6</v>
      </c>
      <c r="B55" s="9" t="s">
        <v>82</v>
      </c>
      <c r="C55" s="8" t="s">
        <v>80</v>
      </c>
      <c r="D55" s="10">
        <v>44629</v>
      </c>
      <c r="E55" s="8">
        <v>70806</v>
      </c>
      <c r="F55" s="11">
        <v>8169559645</v>
      </c>
      <c r="G55" s="19">
        <v>154350</v>
      </c>
      <c r="H55" s="19">
        <v>154350</v>
      </c>
      <c r="I55" s="20"/>
      <c r="J55" s="21"/>
      <c r="K55" s="16" t="s">
        <v>76</v>
      </c>
      <c r="L55" s="17" t="s">
        <v>10</v>
      </c>
    </row>
    <row r="56" spans="1:12" ht="19.5" x14ac:dyDescent="0.3">
      <c r="A56" s="8">
        <v>7</v>
      </c>
      <c r="B56" s="9" t="s">
        <v>83</v>
      </c>
      <c r="C56" s="8" t="s">
        <v>75</v>
      </c>
      <c r="D56" s="10">
        <v>44630</v>
      </c>
      <c r="E56" s="8">
        <v>70807</v>
      </c>
      <c r="F56" s="11">
        <v>3501518447</v>
      </c>
      <c r="G56" s="19">
        <v>102900</v>
      </c>
      <c r="H56" s="19">
        <v>102900</v>
      </c>
      <c r="I56" s="20"/>
      <c r="J56" s="21"/>
      <c r="K56" s="16" t="s">
        <v>76</v>
      </c>
      <c r="L56" s="17" t="s">
        <v>10</v>
      </c>
    </row>
    <row r="57" spans="1:12" ht="19.5" x14ac:dyDescent="0.3">
      <c r="A57" s="8">
        <v>8</v>
      </c>
      <c r="B57" s="9" t="s">
        <v>84</v>
      </c>
      <c r="C57" s="8" t="s">
        <v>80</v>
      </c>
      <c r="D57" s="10">
        <v>44630</v>
      </c>
      <c r="E57" s="8">
        <v>70808</v>
      </c>
      <c r="F57" s="11">
        <v>8358315605</v>
      </c>
      <c r="G57" s="19">
        <v>176400</v>
      </c>
      <c r="H57" s="19">
        <v>176400</v>
      </c>
      <c r="I57" s="20"/>
      <c r="J57" s="21"/>
      <c r="K57" s="16" t="s">
        <v>76</v>
      </c>
      <c r="L57" s="17" t="s">
        <v>10</v>
      </c>
    </row>
    <row r="58" spans="1:12" ht="19.5" x14ac:dyDescent="0.3">
      <c r="A58" s="8">
        <v>9</v>
      </c>
      <c r="B58" s="9" t="s">
        <v>85</v>
      </c>
      <c r="C58" s="8" t="s">
        <v>86</v>
      </c>
      <c r="D58" s="10">
        <v>44630</v>
      </c>
      <c r="E58" s="8">
        <v>70809</v>
      </c>
      <c r="F58" s="11">
        <v>3500454092</v>
      </c>
      <c r="G58" s="19">
        <v>37800</v>
      </c>
      <c r="H58" s="19">
        <v>37800</v>
      </c>
      <c r="I58" s="20"/>
      <c r="J58" s="21"/>
      <c r="K58" s="16" t="s">
        <v>76</v>
      </c>
      <c r="L58" s="17" t="s">
        <v>10</v>
      </c>
    </row>
    <row r="59" spans="1:12" ht="19.5" x14ac:dyDescent="0.3">
      <c r="A59" s="8">
        <v>10</v>
      </c>
      <c r="B59" s="9" t="s">
        <v>87</v>
      </c>
      <c r="C59" s="8" t="s">
        <v>88</v>
      </c>
      <c r="D59" s="10">
        <v>44630</v>
      </c>
      <c r="E59" s="8">
        <v>70810</v>
      </c>
      <c r="F59" s="11">
        <v>8537210084</v>
      </c>
      <c r="G59" s="19">
        <v>208446</v>
      </c>
      <c r="H59" s="22">
        <f>G59/2</f>
        <v>104223</v>
      </c>
      <c r="I59" s="20">
        <f>H59*1</f>
        <v>104223</v>
      </c>
      <c r="J59" s="21"/>
      <c r="K59" s="16" t="s">
        <v>76</v>
      </c>
      <c r="L59" s="17" t="s">
        <v>10</v>
      </c>
    </row>
    <row r="60" spans="1:12" ht="19.5" x14ac:dyDescent="0.3">
      <c r="A60" s="8">
        <v>11</v>
      </c>
      <c r="B60" s="9" t="s">
        <v>89</v>
      </c>
      <c r="C60" s="8" t="s">
        <v>88</v>
      </c>
      <c r="D60" s="10">
        <v>44630</v>
      </c>
      <c r="E60" s="8">
        <v>70811</v>
      </c>
      <c r="F60" s="11">
        <v>8044868616</v>
      </c>
      <c r="G60" s="19">
        <v>72072</v>
      </c>
      <c r="H60" s="19">
        <v>72072</v>
      </c>
      <c r="I60" s="20"/>
      <c r="J60" s="21"/>
      <c r="K60" s="16" t="s">
        <v>76</v>
      </c>
      <c r="L60" s="17" t="s">
        <v>10</v>
      </c>
    </row>
    <row r="61" spans="1:12" ht="19.5" x14ac:dyDescent="0.3">
      <c r="A61" s="8">
        <v>12</v>
      </c>
      <c r="B61" s="9" t="s">
        <v>90</v>
      </c>
      <c r="C61" s="8" t="s">
        <v>88</v>
      </c>
      <c r="D61" s="10">
        <v>44630</v>
      </c>
      <c r="E61" s="8">
        <v>70812</v>
      </c>
      <c r="F61" s="11">
        <v>8702792424</v>
      </c>
      <c r="G61" s="19">
        <v>92610</v>
      </c>
      <c r="H61" s="19">
        <v>92610</v>
      </c>
      <c r="I61" s="20"/>
      <c r="J61" s="21"/>
      <c r="K61" s="16" t="s">
        <v>76</v>
      </c>
      <c r="L61" s="17" t="s">
        <v>10</v>
      </c>
    </row>
    <row r="62" spans="1:12" ht="19.5" x14ac:dyDescent="0.3">
      <c r="A62" s="8">
        <v>13</v>
      </c>
      <c r="B62" s="9" t="s">
        <v>91</v>
      </c>
      <c r="C62" s="8" t="s">
        <v>92</v>
      </c>
      <c r="D62" s="10">
        <v>44631</v>
      </c>
      <c r="E62" s="8">
        <v>70813</v>
      </c>
      <c r="F62" s="11">
        <v>8467881008</v>
      </c>
      <c r="G62" s="19">
        <v>153335</v>
      </c>
      <c r="H62" s="19">
        <v>153335</v>
      </c>
      <c r="I62" s="20"/>
      <c r="J62" s="21"/>
      <c r="K62" s="16" t="s">
        <v>76</v>
      </c>
      <c r="L62" s="17" t="s">
        <v>10</v>
      </c>
    </row>
    <row r="63" spans="1:12" ht="19.5" x14ac:dyDescent="0.3">
      <c r="A63" s="8">
        <v>14</v>
      </c>
      <c r="B63" s="9" t="s">
        <v>93</v>
      </c>
      <c r="C63" s="8" t="s">
        <v>75</v>
      </c>
      <c r="D63" s="10">
        <v>44631</v>
      </c>
      <c r="E63" s="8">
        <v>70814</v>
      </c>
      <c r="F63" s="11">
        <v>8076899737</v>
      </c>
      <c r="G63" s="19">
        <v>99960</v>
      </c>
      <c r="H63" s="19">
        <v>99960</v>
      </c>
      <c r="I63" s="20"/>
      <c r="J63" s="21"/>
      <c r="K63" s="16" t="s">
        <v>76</v>
      </c>
      <c r="L63" s="17" t="s">
        <v>10</v>
      </c>
    </row>
    <row r="64" spans="1:12" ht="19.5" x14ac:dyDescent="0.3">
      <c r="A64" s="8">
        <v>15</v>
      </c>
      <c r="B64" s="9" t="s">
        <v>94</v>
      </c>
      <c r="C64" s="8" t="s">
        <v>95</v>
      </c>
      <c r="D64" s="10">
        <v>44631</v>
      </c>
      <c r="E64" s="8">
        <v>70815</v>
      </c>
      <c r="F64" s="18" t="s">
        <v>96</v>
      </c>
      <c r="G64" s="19">
        <v>329280</v>
      </c>
      <c r="H64" s="22">
        <f>G64/2</f>
        <v>164640</v>
      </c>
      <c r="I64" s="20">
        <f>H64*1</f>
        <v>164640</v>
      </c>
      <c r="J64" s="21"/>
      <c r="K64" s="16" t="s">
        <v>76</v>
      </c>
      <c r="L64" s="17" t="s">
        <v>10</v>
      </c>
    </row>
    <row r="65" spans="1:12" ht="19.5" x14ac:dyDescent="0.3">
      <c r="A65" s="8">
        <v>16</v>
      </c>
      <c r="B65" s="9" t="s">
        <v>97</v>
      </c>
      <c r="C65" s="8" t="s">
        <v>98</v>
      </c>
      <c r="D65" s="10">
        <v>44631</v>
      </c>
      <c r="E65" s="8">
        <v>70816</v>
      </c>
      <c r="F65" s="18" t="s">
        <v>99</v>
      </c>
      <c r="G65" s="19">
        <v>514500</v>
      </c>
      <c r="H65" s="19">
        <f>G65/5</f>
        <v>102900</v>
      </c>
      <c r="I65" s="20">
        <f>H65*4</f>
        <v>411600</v>
      </c>
      <c r="J65" s="21"/>
      <c r="K65" s="16" t="s">
        <v>76</v>
      </c>
      <c r="L65" s="17" t="s">
        <v>10</v>
      </c>
    </row>
    <row r="66" spans="1:12" ht="19.5" x14ac:dyDescent="0.3">
      <c r="A66" s="8">
        <v>17</v>
      </c>
      <c r="B66" s="9" t="s">
        <v>100</v>
      </c>
      <c r="C66" s="8" t="s">
        <v>98</v>
      </c>
      <c r="D66" s="10">
        <v>44631</v>
      </c>
      <c r="E66" s="8">
        <v>70817</v>
      </c>
      <c r="F66" s="11">
        <v>3500791242</v>
      </c>
      <c r="G66" s="19">
        <v>514500</v>
      </c>
      <c r="H66" s="19">
        <f>G66/5</f>
        <v>102900</v>
      </c>
      <c r="I66" s="20">
        <f>H66*4</f>
        <v>411600</v>
      </c>
      <c r="J66" s="21"/>
      <c r="K66" s="16" t="s">
        <v>76</v>
      </c>
      <c r="L66" s="17" t="s">
        <v>10</v>
      </c>
    </row>
    <row r="67" spans="1:12" ht="19.5" x14ac:dyDescent="0.3">
      <c r="A67" s="8">
        <v>18</v>
      </c>
      <c r="B67" s="9" t="s">
        <v>101</v>
      </c>
      <c r="C67" s="8" t="s">
        <v>80</v>
      </c>
      <c r="D67" s="10">
        <v>44631</v>
      </c>
      <c r="E67" s="8">
        <v>70818</v>
      </c>
      <c r="F67" s="11">
        <v>3501246458</v>
      </c>
      <c r="G67" s="19">
        <v>1700937</v>
      </c>
      <c r="H67" s="19">
        <f>G67/3</f>
        <v>566979</v>
      </c>
      <c r="I67" s="20">
        <f>H67*2</f>
        <v>1133958</v>
      </c>
      <c r="J67" s="21"/>
      <c r="K67" s="16" t="s">
        <v>76</v>
      </c>
      <c r="L67" s="17" t="s">
        <v>10</v>
      </c>
    </row>
    <row r="68" spans="1:12" ht="19.5" x14ac:dyDescent="0.3">
      <c r="A68" s="8">
        <v>19</v>
      </c>
      <c r="B68" s="9" t="s">
        <v>102</v>
      </c>
      <c r="C68" s="8" t="s">
        <v>103</v>
      </c>
      <c r="D68" s="10">
        <v>44631</v>
      </c>
      <c r="E68" s="8">
        <v>70819</v>
      </c>
      <c r="F68" s="11">
        <v>8443382962</v>
      </c>
      <c r="G68" s="19">
        <v>26460</v>
      </c>
      <c r="H68" s="19">
        <v>26460</v>
      </c>
      <c r="I68" s="20"/>
      <c r="J68" s="21"/>
      <c r="K68" s="16" t="s">
        <v>76</v>
      </c>
      <c r="L68" s="17" t="s">
        <v>10</v>
      </c>
    </row>
    <row r="69" spans="1:12" ht="19.5" x14ac:dyDescent="0.3">
      <c r="A69" s="8">
        <v>20</v>
      </c>
      <c r="B69" s="9" t="s">
        <v>104</v>
      </c>
      <c r="C69" s="8" t="s">
        <v>103</v>
      </c>
      <c r="D69" s="10">
        <v>44631</v>
      </c>
      <c r="E69" s="8">
        <v>70820</v>
      </c>
      <c r="F69" s="11">
        <v>8528979980</v>
      </c>
      <c r="G69" s="19">
        <v>396900</v>
      </c>
      <c r="H69" s="22">
        <f>G69/3</f>
        <v>132300</v>
      </c>
      <c r="I69" s="20">
        <f>H69*2</f>
        <v>264600</v>
      </c>
      <c r="J69" s="21"/>
      <c r="K69" s="16" t="s">
        <v>76</v>
      </c>
      <c r="L69" s="17" t="s">
        <v>10</v>
      </c>
    </row>
    <row r="70" spans="1:12" ht="19.5" x14ac:dyDescent="0.3">
      <c r="A70" s="8">
        <v>21</v>
      </c>
      <c r="B70" s="9" t="s">
        <v>105</v>
      </c>
      <c r="C70" s="8" t="s">
        <v>98</v>
      </c>
      <c r="D70" s="10">
        <v>44631</v>
      </c>
      <c r="E70" s="8">
        <v>70821</v>
      </c>
      <c r="F70" s="11">
        <v>8567766111</v>
      </c>
      <c r="G70" s="19">
        <v>294000</v>
      </c>
      <c r="H70" s="19">
        <v>294000</v>
      </c>
      <c r="I70" s="20"/>
      <c r="J70" s="21"/>
      <c r="K70" s="16" t="s">
        <v>76</v>
      </c>
      <c r="L70" s="17" t="s">
        <v>10</v>
      </c>
    </row>
    <row r="71" spans="1:12" ht="19.5" x14ac:dyDescent="0.3">
      <c r="A71" s="8">
        <v>22</v>
      </c>
      <c r="B71" s="9" t="s">
        <v>106</v>
      </c>
      <c r="C71" s="8" t="s">
        <v>75</v>
      </c>
      <c r="D71" s="10">
        <v>44634</v>
      </c>
      <c r="E71" s="8">
        <v>70822</v>
      </c>
      <c r="F71" s="18">
        <v>8447467550</v>
      </c>
      <c r="G71" s="19">
        <v>435120</v>
      </c>
      <c r="H71" s="22">
        <f>G71/4</f>
        <v>108780</v>
      </c>
      <c r="I71" s="20">
        <f>H71*3</f>
        <v>326340</v>
      </c>
      <c r="J71" s="21"/>
      <c r="K71" s="16" t="s">
        <v>76</v>
      </c>
      <c r="L71" s="17" t="s">
        <v>10</v>
      </c>
    </row>
    <row r="72" spans="1:12" ht="19.5" x14ac:dyDescent="0.3">
      <c r="A72" s="8">
        <v>23</v>
      </c>
      <c r="B72" s="9" t="s">
        <v>107</v>
      </c>
      <c r="C72" s="8" t="s">
        <v>75</v>
      </c>
      <c r="D72" s="10">
        <v>44634</v>
      </c>
      <c r="E72" s="8">
        <v>70823</v>
      </c>
      <c r="F72" s="18">
        <v>8503459940</v>
      </c>
      <c r="G72" s="19">
        <v>308700</v>
      </c>
      <c r="H72" s="22">
        <f>G72/3</f>
        <v>102900</v>
      </c>
      <c r="I72" s="20">
        <f>H72*2</f>
        <v>205800</v>
      </c>
      <c r="J72" s="21"/>
      <c r="K72" s="16" t="s">
        <v>76</v>
      </c>
      <c r="L72" s="17" t="s">
        <v>10</v>
      </c>
    </row>
    <row r="73" spans="1:12" ht="19.5" x14ac:dyDescent="0.3">
      <c r="A73" s="8">
        <v>24</v>
      </c>
      <c r="B73" s="9" t="s">
        <v>108</v>
      </c>
      <c r="C73" s="8" t="s">
        <v>88</v>
      </c>
      <c r="D73" s="10">
        <v>44634</v>
      </c>
      <c r="E73" s="8">
        <v>70824</v>
      </c>
      <c r="F73" s="11">
        <v>3500909920</v>
      </c>
      <c r="G73" s="19">
        <v>415633</v>
      </c>
      <c r="H73" s="22">
        <f>G73/4</f>
        <v>103908.25</v>
      </c>
      <c r="I73" s="20">
        <f>H73*3</f>
        <v>311724.75</v>
      </c>
      <c r="J73" s="21"/>
      <c r="K73" s="16" t="s">
        <v>76</v>
      </c>
      <c r="L73" s="17" t="s">
        <v>10</v>
      </c>
    </row>
    <row r="74" spans="1:12" ht="19.5" x14ac:dyDescent="0.3">
      <c r="A74" s="8">
        <v>25</v>
      </c>
      <c r="B74" s="9" t="s">
        <v>109</v>
      </c>
      <c r="C74" s="8" t="s">
        <v>110</v>
      </c>
      <c r="D74" s="10">
        <v>44634</v>
      </c>
      <c r="E74" s="8">
        <v>70825</v>
      </c>
      <c r="F74" s="11">
        <v>3601808661</v>
      </c>
      <c r="G74" s="19">
        <v>629895</v>
      </c>
      <c r="H74" s="22">
        <f>G74/5</f>
        <v>125979</v>
      </c>
      <c r="I74" s="20">
        <f>H74*4</f>
        <v>503916</v>
      </c>
      <c r="J74" s="21"/>
      <c r="K74" s="16" t="s">
        <v>76</v>
      </c>
      <c r="L74" s="17" t="s">
        <v>10</v>
      </c>
    </row>
    <row r="75" spans="1:12" ht="19.5" x14ac:dyDescent="0.3">
      <c r="A75" s="8">
        <v>26</v>
      </c>
      <c r="B75" s="9" t="s">
        <v>111</v>
      </c>
      <c r="C75" s="8" t="s">
        <v>112</v>
      </c>
      <c r="D75" s="10">
        <v>44634</v>
      </c>
      <c r="E75" s="8">
        <v>70826</v>
      </c>
      <c r="F75" s="11">
        <v>3602047667</v>
      </c>
      <c r="G75" s="19">
        <v>327883</v>
      </c>
      <c r="H75" s="22">
        <f>G75/5</f>
        <v>65576.600000000006</v>
      </c>
      <c r="I75" s="20">
        <f>H75*4</f>
        <v>262306.40000000002</v>
      </c>
      <c r="J75" s="21"/>
      <c r="K75" s="16" t="s">
        <v>76</v>
      </c>
      <c r="L75" s="17" t="s">
        <v>10</v>
      </c>
    </row>
    <row r="76" spans="1:12" ht="19.5" x14ac:dyDescent="0.3">
      <c r="A76" s="8">
        <v>27</v>
      </c>
      <c r="B76" s="9" t="s">
        <v>111</v>
      </c>
      <c r="C76" s="8" t="s">
        <v>112</v>
      </c>
      <c r="D76" s="10">
        <v>44634</v>
      </c>
      <c r="E76" s="8">
        <v>70827</v>
      </c>
      <c r="F76" s="11">
        <v>3602047667</v>
      </c>
      <c r="G76" s="19">
        <v>327572</v>
      </c>
      <c r="H76" s="22">
        <f>G76/5</f>
        <v>65514.400000000001</v>
      </c>
      <c r="I76" s="20">
        <f>H76*4</f>
        <v>262057.60000000001</v>
      </c>
      <c r="J76" s="21"/>
      <c r="K76" s="16" t="s">
        <v>76</v>
      </c>
      <c r="L76" s="17" t="s">
        <v>10</v>
      </c>
    </row>
    <row r="77" spans="1:12" ht="19.5" x14ac:dyDescent="0.3">
      <c r="A77" s="8">
        <v>28</v>
      </c>
      <c r="B77" s="9" t="s">
        <v>111</v>
      </c>
      <c r="C77" s="8" t="s">
        <v>112</v>
      </c>
      <c r="D77" s="10">
        <v>44634</v>
      </c>
      <c r="E77" s="8">
        <v>70828</v>
      </c>
      <c r="F77" s="11">
        <v>3602047667</v>
      </c>
      <c r="G77" s="19">
        <v>300675</v>
      </c>
      <c r="H77" s="19">
        <f>G77/5</f>
        <v>60135</v>
      </c>
      <c r="I77" s="20">
        <f>H77*4</f>
        <v>240540</v>
      </c>
      <c r="J77" s="21"/>
      <c r="K77" s="16" t="s">
        <v>76</v>
      </c>
      <c r="L77" s="17" t="s">
        <v>10</v>
      </c>
    </row>
    <row r="78" spans="1:12" ht="19.5" x14ac:dyDescent="0.3">
      <c r="A78" s="8">
        <v>29</v>
      </c>
      <c r="B78" s="9" t="s">
        <v>113</v>
      </c>
      <c r="C78" s="8" t="s">
        <v>75</v>
      </c>
      <c r="D78" s="10">
        <v>44634</v>
      </c>
      <c r="E78" s="8">
        <v>70829</v>
      </c>
      <c r="F78" s="18">
        <v>3500131246</v>
      </c>
      <c r="G78" s="19">
        <v>102900</v>
      </c>
      <c r="H78" s="19">
        <v>102900</v>
      </c>
      <c r="I78" s="20"/>
      <c r="J78" s="21"/>
      <c r="K78" s="16" t="s">
        <v>76</v>
      </c>
      <c r="L78" s="17" t="s">
        <v>10</v>
      </c>
    </row>
    <row r="79" spans="1:12" ht="19.5" x14ac:dyDescent="0.3">
      <c r="A79" s="8">
        <v>30</v>
      </c>
      <c r="B79" s="9" t="s">
        <v>114</v>
      </c>
      <c r="C79" s="8" t="s">
        <v>75</v>
      </c>
      <c r="D79" s="10">
        <v>44634</v>
      </c>
      <c r="E79" s="8">
        <v>70830</v>
      </c>
      <c r="F79" s="11">
        <v>8014402306</v>
      </c>
      <c r="G79" s="19">
        <v>428534</v>
      </c>
      <c r="H79" s="19">
        <f>G79/4</f>
        <v>107133.5</v>
      </c>
      <c r="I79" s="20">
        <v>321402</v>
      </c>
      <c r="J79" s="21"/>
      <c r="K79" s="16" t="s">
        <v>76</v>
      </c>
      <c r="L79" s="17" t="s">
        <v>10</v>
      </c>
    </row>
    <row r="80" spans="1:12" ht="19.5" x14ac:dyDescent="0.3">
      <c r="A80" s="8">
        <v>31</v>
      </c>
      <c r="B80" s="9" t="s">
        <v>114</v>
      </c>
      <c r="C80" s="8" t="s">
        <v>75</v>
      </c>
      <c r="D80" s="10">
        <v>44634</v>
      </c>
      <c r="E80" s="8">
        <v>70831</v>
      </c>
      <c r="F80" s="11">
        <v>8014402306</v>
      </c>
      <c r="G80" s="19">
        <v>428534</v>
      </c>
      <c r="H80" s="22">
        <f>G80/4</f>
        <v>107133.5</v>
      </c>
      <c r="I80" s="20">
        <f>H80*3</f>
        <v>321400.5</v>
      </c>
      <c r="J80" s="21"/>
      <c r="K80" s="16" t="s">
        <v>76</v>
      </c>
      <c r="L80" s="17" t="s">
        <v>10</v>
      </c>
    </row>
    <row r="81" spans="1:12" ht="19.5" x14ac:dyDescent="0.3">
      <c r="A81" s="8">
        <v>32</v>
      </c>
      <c r="B81" s="9" t="s">
        <v>115</v>
      </c>
      <c r="C81" s="8" t="s">
        <v>75</v>
      </c>
      <c r="D81" s="10">
        <v>44634</v>
      </c>
      <c r="E81" s="8">
        <v>70832</v>
      </c>
      <c r="F81" s="11">
        <v>8008729920</v>
      </c>
      <c r="G81" s="19">
        <v>1099560</v>
      </c>
      <c r="H81" s="19">
        <f>G81/11</f>
        <v>99960</v>
      </c>
      <c r="I81" s="20">
        <f>H81*10</f>
        <v>999600</v>
      </c>
      <c r="J81" s="21"/>
      <c r="K81" s="16" t="s">
        <v>76</v>
      </c>
      <c r="L81" s="17" t="s">
        <v>10</v>
      </c>
    </row>
    <row r="82" spans="1:12" ht="19.5" x14ac:dyDescent="0.3">
      <c r="A82" s="8">
        <v>33</v>
      </c>
      <c r="B82" s="9" t="s">
        <v>116</v>
      </c>
      <c r="C82" s="8" t="s">
        <v>75</v>
      </c>
      <c r="D82" s="10">
        <v>44635</v>
      </c>
      <c r="E82" s="8">
        <v>70833</v>
      </c>
      <c r="F82" s="11">
        <v>3501068195</v>
      </c>
      <c r="G82" s="19">
        <v>114072</v>
      </c>
      <c r="H82" s="19">
        <v>114072</v>
      </c>
      <c r="I82" s="20"/>
      <c r="J82" s="21"/>
      <c r="K82" s="16" t="s">
        <v>76</v>
      </c>
      <c r="L82" s="17" t="s">
        <v>10</v>
      </c>
    </row>
    <row r="83" spans="1:12" ht="19.5" x14ac:dyDescent="0.3">
      <c r="A83" s="8">
        <v>34</v>
      </c>
      <c r="B83" s="9" t="s">
        <v>117</v>
      </c>
      <c r="C83" s="8" t="s">
        <v>92</v>
      </c>
      <c r="D83" s="10">
        <v>44635</v>
      </c>
      <c r="E83" s="8">
        <v>70834</v>
      </c>
      <c r="F83" s="11">
        <v>8013880490</v>
      </c>
      <c r="G83" s="19">
        <v>260944</v>
      </c>
      <c r="H83" s="22">
        <f>G83/4</f>
        <v>65236</v>
      </c>
      <c r="I83" s="20">
        <f>H83*3</f>
        <v>195708</v>
      </c>
      <c r="J83" s="21"/>
      <c r="K83" s="16" t="s">
        <v>76</v>
      </c>
      <c r="L83" s="17" t="s">
        <v>10</v>
      </c>
    </row>
    <row r="84" spans="1:12" ht="19.5" x14ac:dyDescent="0.3">
      <c r="A84" s="8">
        <v>35</v>
      </c>
      <c r="B84" s="9" t="s">
        <v>83</v>
      </c>
      <c r="C84" s="8" t="s">
        <v>75</v>
      </c>
      <c r="D84" s="10">
        <v>44635</v>
      </c>
      <c r="E84" s="8">
        <v>70835</v>
      </c>
      <c r="F84" s="11">
        <v>3501518447</v>
      </c>
      <c r="G84" s="19">
        <v>102900</v>
      </c>
      <c r="H84" s="19">
        <v>102900</v>
      </c>
      <c r="I84" s="20"/>
      <c r="J84" s="21"/>
      <c r="K84" s="16" t="s">
        <v>76</v>
      </c>
      <c r="L84" s="17" t="s">
        <v>10</v>
      </c>
    </row>
    <row r="85" spans="1:12" ht="19.5" x14ac:dyDescent="0.3">
      <c r="A85" s="8">
        <v>36</v>
      </c>
      <c r="B85" s="9" t="s">
        <v>118</v>
      </c>
      <c r="C85" s="8" t="s">
        <v>98</v>
      </c>
      <c r="D85" s="10">
        <v>44635</v>
      </c>
      <c r="E85" s="8">
        <v>70836</v>
      </c>
      <c r="F85" s="11">
        <v>8039609768</v>
      </c>
      <c r="G85" s="19">
        <v>50400</v>
      </c>
      <c r="H85" s="19">
        <v>50400</v>
      </c>
      <c r="I85" s="20"/>
      <c r="J85" s="21"/>
      <c r="K85" s="16" t="s">
        <v>76</v>
      </c>
      <c r="L85" s="17" t="s">
        <v>10</v>
      </c>
    </row>
    <row r="86" spans="1:12" ht="19.5" x14ac:dyDescent="0.3">
      <c r="A86" s="8">
        <v>37</v>
      </c>
      <c r="B86" s="9" t="s">
        <v>119</v>
      </c>
      <c r="C86" s="8" t="s">
        <v>98</v>
      </c>
      <c r="D86" s="10">
        <v>44635</v>
      </c>
      <c r="E86" s="8">
        <v>70837</v>
      </c>
      <c r="F86" s="11">
        <v>8128016625</v>
      </c>
      <c r="G86" s="19">
        <v>24696</v>
      </c>
      <c r="H86" s="19">
        <v>24696</v>
      </c>
      <c r="I86" s="20"/>
      <c r="J86" s="21"/>
      <c r="K86" s="16" t="s">
        <v>76</v>
      </c>
      <c r="L86" s="17" t="s">
        <v>10</v>
      </c>
    </row>
    <row r="87" spans="1:12" ht="19.5" x14ac:dyDescent="0.3">
      <c r="A87" s="8">
        <v>38</v>
      </c>
      <c r="B87" s="9" t="s">
        <v>120</v>
      </c>
      <c r="C87" s="8" t="s">
        <v>75</v>
      </c>
      <c r="D87" s="10">
        <v>44635</v>
      </c>
      <c r="E87" s="8">
        <v>70838</v>
      </c>
      <c r="F87" s="18">
        <v>8375494016</v>
      </c>
      <c r="G87" s="19">
        <v>308700</v>
      </c>
      <c r="H87" s="22">
        <f>G87/3</f>
        <v>102900</v>
      </c>
      <c r="I87" s="20">
        <f>H87*2</f>
        <v>205800</v>
      </c>
      <c r="J87" s="21"/>
      <c r="K87" s="16" t="s">
        <v>76</v>
      </c>
      <c r="L87" s="17" t="s">
        <v>10</v>
      </c>
    </row>
    <row r="88" spans="1:12" ht="19.5" x14ac:dyDescent="0.3">
      <c r="A88" s="8">
        <v>39</v>
      </c>
      <c r="B88" s="9" t="s">
        <v>121</v>
      </c>
      <c r="C88" s="8" t="s">
        <v>78</v>
      </c>
      <c r="D88" s="10">
        <v>44635</v>
      </c>
      <c r="E88" s="8">
        <v>70839</v>
      </c>
      <c r="F88" s="11">
        <v>8656278500</v>
      </c>
      <c r="G88" s="19">
        <v>63000</v>
      </c>
      <c r="H88" s="19">
        <v>63000</v>
      </c>
      <c r="I88" s="20"/>
      <c r="J88" s="21"/>
      <c r="K88" s="16" t="s">
        <v>76</v>
      </c>
      <c r="L88" s="17" t="s">
        <v>10</v>
      </c>
    </row>
    <row r="89" spans="1:12" ht="19.5" x14ac:dyDescent="0.3">
      <c r="A89" s="8">
        <v>40</v>
      </c>
      <c r="B89" s="9" t="s">
        <v>122</v>
      </c>
      <c r="C89" s="8" t="s">
        <v>95</v>
      </c>
      <c r="D89" s="10">
        <v>44635</v>
      </c>
      <c r="E89" s="8">
        <v>70840</v>
      </c>
      <c r="F89" s="11">
        <v>80459558333</v>
      </c>
      <c r="G89" s="19">
        <v>371845</v>
      </c>
      <c r="H89" s="22">
        <v>74369</v>
      </c>
      <c r="I89" s="20">
        <v>297476</v>
      </c>
      <c r="J89" s="21"/>
      <c r="K89" s="16" t="s">
        <v>76</v>
      </c>
      <c r="L89" s="17" t="s">
        <v>10</v>
      </c>
    </row>
    <row r="90" spans="1:12" ht="19.5" x14ac:dyDescent="0.3">
      <c r="A90" s="8">
        <v>41</v>
      </c>
      <c r="B90" s="9" t="s">
        <v>122</v>
      </c>
      <c r="C90" s="8" t="s">
        <v>95</v>
      </c>
      <c r="D90" s="10">
        <v>44635</v>
      </c>
      <c r="E90" s="8">
        <v>70841</v>
      </c>
      <c r="F90" s="11">
        <v>80459558333</v>
      </c>
      <c r="G90" s="19">
        <v>372140</v>
      </c>
      <c r="H90" s="22">
        <f>G90/5</f>
        <v>74428</v>
      </c>
      <c r="I90" s="20">
        <f>H90*4</f>
        <v>297712</v>
      </c>
      <c r="J90" s="21"/>
      <c r="K90" s="16" t="s">
        <v>76</v>
      </c>
      <c r="L90" s="17" t="s">
        <v>10</v>
      </c>
    </row>
    <row r="91" spans="1:12" ht="19.5" x14ac:dyDescent="0.3">
      <c r="A91" s="8">
        <v>42</v>
      </c>
      <c r="B91" s="27" t="s">
        <v>123</v>
      </c>
      <c r="C91" s="8" t="s">
        <v>75</v>
      </c>
      <c r="D91" s="10">
        <v>44635</v>
      </c>
      <c r="E91" s="8">
        <v>70842</v>
      </c>
      <c r="F91" s="11">
        <v>8445556893</v>
      </c>
      <c r="G91" s="19">
        <v>144144</v>
      </c>
      <c r="H91" s="22">
        <f>G91/2</f>
        <v>72072</v>
      </c>
      <c r="I91" s="20">
        <f>H91*1</f>
        <v>72072</v>
      </c>
      <c r="J91" s="21"/>
      <c r="K91" s="16" t="s">
        <v>76</v>
      </c>
      <c r="L91" s="17" t="s">
        <v>10</v>
      </c>
    </row>
    <row r="92" spans="1:12" ht="19.5" x14ac:dyDescent="0.3">
      <c r="A92" s="8">
        <v>44</v>
      </c>
      <c r="B92" s="24" t="s">
        <v>124</v>
      </c>
      <c r="C92" s="8" t="s">
        <v>98</v>
      </c>
      <c r="D92" s="10">
        <v>44635</v>
      </c>
      <c r="E92" s="8">
        <v>70844</v>
      </c>
      <c r="F92" s="25">
        <v>8179491675</v>
      </c>
      <c r="G92" s="19">
        <v>621130</v>
      </c>
      <c r="H92" s="22">
        <v>46830</v>
      </c>
      <c r="I92" s="20">
        <f>G92-H92</f>
        <v>574300</v>
      </c>
      <c r="J92" s="21"/>
      <c r="K92" s="16" t="s">
        <v>76</v>
      </c>
      <c r="L92" s="17" t="s">
        <v>10</v>
      </c>
    </row>
    <row r="93" spans="1:12" ht="19.5" x14ac:dyDescent="0.3">
      <c r="A93" s="8">
        <v>45</v>
      </c>
      <c r="B93" s="9" t="s">
        <v>125</v>
      </c>
      <c r="C93" s="8" t="s">
        <v>126</v>
      </c>
      <c r="D93" s="10">
        <v>44635</v>
      </c>
      <c r="E93" s="8">
        <v>70845</v>
      </c>
      <c r="F93" s="11">
        <v>8656592347</v>
      </c>
      <c r="G93" s="19">
        <v>85554</v>
      </c>
      <c r="H93" s="19">
        <f>G93/2</f>
        <v>42777</v>
      </c>
      <c r="I93" s="20">
        <f>H93*1</f>
        <v>42777</v>
      </c>
      <c r="J93" s="21"/>
      <c r="K93" s="16" t="s">
        <v>76</v>
      </c>
      <c r="L93" s="17" t="s">
        <v>10</v>
      </c>
    </row>
    <row r="94" spans="1:12" ht="19.5" x14ac:dyDescent="0.3">
      <c r="A94" s="8">
        <v>46</v>
      </c>
      <c r="B94" s="9" t="s">
        <v>127</v>
      </c>
      <c r="C94" s="8" t="s">
        <v>80</v>
      </c>
      <c r="D94" s="10">
        <v>44635</v>
      </c>
      <c r="E94" s="8">
        <v>70846</v>
      </c>
      <c r="F94" s="11">
        <v>8610791903</v>
      </c>
      <c r="G94" s="19">
        <v>310086</v>
      </c>
      <c r="H94" s="19">
        <f>G94/2</f>
        <v>155043</v>
      </c>
      <c r="I94" s="20">
        <f>H94*1</f>
        <v>155043</v>
      </c>
      <c r="J94" s="21"/>
      <c r="K94" s="16" t="s">
        <v>76</v>
      </c>
      <c r="L94" s="17" t="s">
        <v>10</v>
      </c>
    </row>
    <row r="95" spans="1:12" ht="19.5" x14ac:dyDescent="0.3">
      <c r="A95" s="8">
        <v>47</v>
      </c>
      <c r="B95" s="9" t="s">
        <v>128</v>
      </c>
      <c r="C95" s="8" t="s">
        <v>129</v>
      </c>
      <c r="D95" s="10">
        <v>44636</v>
      </c>
      <c r="E95" s="8">
        <v>70847</v>
      </c>
      <c r="F95" s="11">
        <v>8142305481</v>
      </c>
      <c r="G95" s="19">
        <v>504000</v>
      </c>
      <c r="H95" s="19">
        <f>G95/3</f>
        <v>168000</v>
      </c>
      <c r="I95" s="20">
        <f>H95*2</f>
        <v>336000</v>
      </c>
      <c r="J95" s="21"/>
      <c r="K95" s="16" t="s">
        <v>76</v>
      </c>
      <c r="L95" s="17" t="s">
        <v>10</v>
      </c>
    </row>
    <row r="96" spans="1:12" ht="19.5" x14ac:dyDescent="0.3">
      <c r="A96" s="8">
        <v>48</v>
      </c>
      <c r="B96" s="9" t="s">
        <v>130</v>
      </c>
      <c r="C96" s="8" t="s">
        <v>75</v>
      </c>
      <c r="D96" s="10">
        <v>44636</v>
      </c>
      <c r="E96" s="8">
        <v>70848</v>
      </c>
      <c r="F96" s="11">
        <v>8692093375</v>
      </c>
      <c r="G96" s="19">
        <v>128625</v>
      </c>
      <c r="H96" s="19">
        <v>128625</v>
      </c>
      <c r="I96" s="20"/>
      <c r="J96" s="21"/>
      <c r="K96" s="16" t="s">
        <v>76</v>
      </c>
      <c r="L96" s="17" t="s">
        <v>10</v>
      </c>
    </row>
    <row r="97" spans="1:12" ht="19.5" x14ac:dyDescent="0.3">
      <c r="A97" s="8">
        <v>49</v>
      </c>
      <c r="B97" s="9" t="s">
        <v>131</v>
      </c>
      <c r="C97" s="8" t="s">
        <v>88</v>
      </c>
      <c r="D97" s="10">
        <v>44636</v>
      </c>
      <c r="E97" s="8">
        <v>70849</v>
      </c>
      <c r="F97" s="18">
        <v>8707773390</v>
      </c>
      <c r="G97" s="19">
        <v>58086</v>
      </c>
      <c r="H97" s="19">
        <v>58086</v>
      </c>
      <c r="I97" s="20"/>
      <c r="J97" s="28"/>
      <c r="K97" s="16" t="s">
        <v>76</v>
      </c>
      <c r="L97" s="17" t="s">
        <v>10</v>
      </c>
    </row>
    <row r="98" spans="1:12" ht="19.5" x14ac:dyDescent="0.3">
      <c r="A98" s="8">
        <v>50</v>
      </c>
      <c r="B98" s="9" t="s">
        <v>132</v>
      </c>
      <c r="C98" s="8" t="s">
        <v>86</v>
      </c>
      <c r="D98" s="10">
        <v>44636</v>
      </c>
      <c r="E98" s="8">
        <v>70850</v>
      </c>
      <c r="F98" s="11">
        <v>8323097201</v>
      </c>
      <c r="G98" s="19">
        <v>470400</v>
      </c>
      <c r="H98" s="22">
        <f>G98/5</f>
        <v>94080</v>
      </c>
      <c r="I98" s="20">
        <f>H98*4</f>
        <v>376320</v>
      </c>
      <c r="J98" s="28"/>
      <c r="K98" s="16" t="s">
        <v>76</v>
      </c>
      <c r="L98" s="17" t="s">
        <v>10</v>
      </c>
    </row>
    <row r="99" spans="1:12" ht="19.5" x14ac:dyDescent="0.3">
      <c r="A99" s="8">
        <v>1</v>
      </c>
      <c r="B99" s="9" t="s">
        <v>133</v>
      </c>
      <c r="C99" s="8" t="s">
        <v>75</v>
      </c>
      <c r="D99" s="10">
        <v>44637</v>
      </c>
      <c r="E99" s="8">
        <v>70851</v>
      </c>
      <c r="F99" s="29">
        <v>8214732051</v>
      </c>
      <c r="G99" s="12">
        <v>489216</v>
      </c>
      <c r="H99" s="12">
        <f>G99/4</f>
        <v>122304</v>
      </c>
      <c r="I99" s="14">
        <f>H99*3</f>
        <v>366912</v>
      </c>
      <c r="J99" s="15"/>
      <c r="K99" s="17">
        <v>1418</v>
      </c>
      <c r="L99" s="17" t="s">
        <v>10</v>
      </c>
    </row>
    <row r="100" spans="1:12" ht="19.5" x14ac:dyDescent="0.3">
      <c r="A100" s="8">
        <v>2</v>
      </c>
      <c r="B100" s="9" t="s">
        <v>133</v>
      </c>
      <c r="C100" s="8" t="s">
        <v>75</v>
      </c>
      <c r="D100" s="10">
        <v>44637</v>
      </c>
      <c r="E100" s="8">
        <v>70852</v>
      </c>
      <c r="F100" s="29">
        <v>8214732051</v>
      </c>
      <c r="G100" s="19">
        <v>449702</v>
      </c>
      <c r="H100" s="12">
        <f>G100/4</f>
        <v>112425.5</v>
      </c>
      <c r="I100" s="20">
        <f>H100*3</f>
        <v>337276.5</v>
      </c>
      <c r="J100" s="21"/>
      <c r="K100" s="17">
        <v>1418</v>
      </c>
      <c r="L100" s="17" t="s">
        <v>10</v>
      </c>
    </row>
    <row r="101" spans="1:12" ht="19.5" x14ac:dyDescent="0.3">
      <c r="A101" s="8">
        <v>3</v>
      </c>
      <c r="B101" s="9" t="s">
        <v>134</v>
      </c>
      <c r="C101" s="8" t="s">
        <v>88</v>
      </c>
      <c r="D101" s="10">
        <v>44637</v>
      </c>
      <c r="E101" s="8">
        <v>70853</v>
      </c>
      <c r="F101" s="11">
        <v>3500447722</v>
      </c>
      <c r="G101" s="19">
        <v>147294</v>
      </c>
      <c r="H101" s="19">
        <v>147294</v>
      </c>
      <c r="I101" s="20"/>
      <c r="J101" s="21"/>
      <c r="K101" s="17">
        <v>1418</v>
      </c>
      <c r="L101" s="17" t="s">
        <v>10</v>
      </c>
    </row>
    <row r="102" spans="1:12" ht="19.5" x14ac:dyDescent="0.3">
      <c r="A102" s="8">
        <v>4</v>
      </c>
      <c r="B102" s="9" t="s">
        <v>135</v>
      </c>
      <c r="C102" s="8" t="s">
        <v>88</v>
      </c>
      <c r="D102" s="10">
        <v>44637</v>
      </c>
      <c r="E102" s="8">
        <v>70854</v>
      </c>
      <c r="F102" s="11">
        <v>3501160659</v>
      </c>
      <c r="G102" s="19">
        <v>135387</v>
      </c>
      <c r="H102" s="19">
        <v>135387</v>
      </c>
      <c r="I102" s="20"/>
      <c r="J102" s="21"/>
      <c r="K102" s="17">
        <v>1418</v>
      </c>
      <c r="L102" s="17" t="s">
        <v>10</v>
      </c>
    </row>
    <row r="103" spans="1:12" ht="19.5" x14ac:dyDescent="0.3">
      <c r="A103" s="8">
        <v>5</v>
      </c>
      <c r="B103" s="9" t="s">
        <v>136</v>
      </c>
      <c r="C103" s="8" t="s">
        <v>137</v>
      </c>
      <c r="D103" s="10">
        <v>44637</v>
      </c>
      <c r="E103" s="8">
        <v>70855</v>
      </c>
      <c r="F103" s="11">
        <v>8594352871</v>
      </c>
      <c r="G103" s="19">
        <v>500976</v>
      </c>
      <c r="H103" s="19">
        <f>G103/3</f>
        <v>166992</v>
      </c>
      <c r="I103" s="20">
        <f>H103*2</f>
        <v>333984</v>
      </c>
      <c r="J103" s="21"/>
      <c r="K103" s="17">
        <v>1418</v>
      </c>
      <c r="L103" s="17" t="s">
        <v>10</v>
      </c>
    </row>
    <row r="104" spans="1:12" ht="19.5" x14ac:dyDescent="0.3">
      <c r="A104" s="8">
        <v>6</v>
      </c>
      <c r="B104" s="9" t="s">
        <v>138</v>
      </c>
      <c r="C104" s="8" t="s">
        <v>78</v>
      </c>
      <c r="D104" s="10">
        <v>44637</v>
      </c>
      <c r="E104" s="8">
        <v>70856</v>
      </c>
      <c r="F104" s="11">
        <v>3501524049</v>
      </c>
      <c r="G104" s="19">
        <v>63000</v>
      </c>
      <c r="H104" s="19">
        <v>63000</v>
      </c>
      <c r="I104" s="20"/>
      <c r="J104" s="21"/>
      <c r="K104" s="17">
        <v>1418</v>
      </c>
      <c r="L104" s="17" t="s">
        <v>10</v>
      </c>
    </row>
    <row r="105" spans="1:12" ht="19.5" x14ac:dyDescent="0.3">
      <c r="A105" s="8">
        <v>7</v>
      </c>
      <c r="B105" s="9" t="s">
        <v>139</v>
      </c>
      <c r="C105" s="8" t="s">
        <v>75</v>
      </c>
      <c r="D105" s="10">
        <v>44638</v>
      </c>
      <c r="E105" s="8">
        <v>70857</v>
      </c>
      <c r="F105" s="11">
        <v>3501123600</v>
      </c>
      <c r="G105" s="19">
        <v>83920</v>
      </c>
      <c r="H105" s="19">
        <f>G105/2</f>
        <v>41960</v>
      </c>
      <c r="I105" s="20">
        <f>H105*1</f>
        <v>41960</v>
      </c>
      <c r="J105" s="21"/>
      <c r="K105" s="17">
        <v>1418</v>
      </c>
      <c r="L105" s="17" t="s">
        <v>10</v>
      </c>
    </row>
    <row r="106" spans="1:12" ht="19.5" x14ac:dyDescent="0.3">
      <c r="A106" s="8">
        <v>8</v>
      </c>
      <c r="B106" s="9" t="s">
        <v>140</v>
      </c>
      <c r="C106" s="8" t="s">
        <v>98</v>
      </c>
      <c r="D106" s="10">
        <v>44638</v>
      </c>
      <c r="E106" s="8">
        <v>70858</v>
      </c>
      <c r="F106" s="11">
        <v>3500439961</v>
      </c>
      <c r="G106" s="19">
        <v>39910</v>
      </c>
      <c r="H106" s="19">
        <v>39910</v>
      </c>
      <c r="I106" s="20"/>
      <c r="J106" s="21"/>
      <c r="K106" s="17">
        <v>1418</v>
      </c>
      <c r="L106" s="17" t="s">
        <v>10</v>
      </c>
    </row>
    <row r="107" spans="1:12" ht="19.5" x14ac:dyDescent="0.3">
      <c r="A107" s="8">
        <v>9</v>
      </c>
      <c r="B107" s="9" t="s">
        <v>141</v>
      </c>
      <c r="C107" s="8" t="s">
        <v>88</v>
      </c>
      <c r="D107" s="10">
        <v>44638</v>
      </c>
      <c r="E107" s="8">
        <v>70859</v>
      </c>
      <c r="F107" s="11">
        <v>8040268086</v>
      </c>
      <c r="G107" s="19">
        <v>103929</v>
      </c>
      <c r="H107" s="19">
        <v>103929</v>
      </c>
      <c r="I107" s="20"/>
      <c r="J107" s="21"/>
      <c r="K107" s="17">
        <v>1418</v>
      </c>
      <c r="L107" s="17" t="s">
        <v>10</v>
      </c>
    </row>
    <row r="108" spans="1:12" ht="19.5" x14ac:dyDescent="0.3">
      <c r="A108" s="8">
        <v>10</v>
      </c>
      <c r="B108" s="9" t="s">
        <v>142</v>
      </c>
      <c r="C108" s="8" t="s">
        <v>75</v>
      </c>
      <c r="D108" s="10">
        <v>44638</v>
      </c>
      <c r="E108" s="8">
        <v>70860</v>
      </c>
      <c r="F108" s="11">
        <v>3500475254</v>
      </c>
      <c r="G108" s="19">
        <v>3198120</v>
      </c>
      <c r="H108" s="22">
        <v>229320</v>
      </c>
      <c r="I108" s="20">
        <f>G108-H108</f>
        <v>2968800</v>
      </c>
      <c r="J108" s="21"/>
      <c r="K108" s="17">
        <v>1418</v>
      </c>
      <c r="L108" s="17" t="s">
        <v>10</v>
      </c>
    </row>
    <row r="109" spans="1:12" ht="19.5" x14ac:dyDescent="0.3">
      <c r="A109" s="8">
        <v>11</v>
      </c>
      <c r="B109" s="9" t="s">
        <v>143</v>
      </c>
      <c r="C109" s="8" t="s">
        <v>110</v>
      </c>
      <c r="D109" s="10">
        <v>44638</v>
      </c>
      <c r="E109" s="8">
        <v>70861</v>
      </c>
      <c r="F109" s="11">
        <v>8361899559</v>
      </c>
      <c r="G109" s="19">
        <v>765000</v>
      </c>
      <c r="H109" s="19">
        <f>G109/3</f>
        <v>255000</v>
      </c>
      <c r="I109" s="20">
        <f>H109*2</f>
        <v>510000</v>
      </c>
      <c r="J109" s="21"/>
      <c r="K109" s="17">
        <v>1418</v>
      </c>
      <c r="L109" s="17" t="s">
        <v>10</v>
      </c>
    </row>
    <row r="110" spans="1:12" ht="19.5" x14ac:dyDescent="0.3">
      <c r="A110" s="8">
        <v>12</v>
      </c>
      <c r="B110" s="9" t="s">
        <v>144</v>
      </c>
      <c r="C110" s="8" t="s">
        <v>92</v>
      </c>
      <c r="D110" s="10">
        <v>44638</v>
      </c>
      <c r="E110" s="8">
        <v>70862</v>
      </c>
      <c r="F110" s="11">
        <v>3501074671</v>
      </c>
      <c r="G110" s="19">
        <v>142751</v>
      </c>
      <c r="H110" s="19">
        <v>142751</v>
      </c>
      <c r="I110" s="20"/>
      <c r="J110" s="21"/>
      <c r="K110" s="17">
        <v>1418</v>
      </c>
      <c r="L110" s="17" t="s">
        <v>10</v>
      </c>
    </row>
    <row r="111" spans="1:12" ht="19.5" x14ac:dyDescent="0.3">
      <c r="A111" s="8">
        <v>13</v>
      </c>
      <c r="B111" s="9" t="s">
        <v>145</v>
      </c>
      <c r="C111" s="8" t="s">
        <v>78</v>
      </c>
      <c r="D111" s="10">
        <v>44638</v>
      </c>
      <c r="E111" s="8">
        <v>70863</v>
      </c>
      <c r="F111" s="11">
        <v>3501824500</v>
      </c>
      <c r="G111" s="19">
        <v>191100</v>
      </c>
      <c r="H111" s="19">
        <v>191100</v>
      </c>
      <c r="I111" s="20"/>
      <c r="J111" s="21"/>
      <c r="K111" s="17">
        <v>1418</v>
      </c>
      <c r="L111" s="17" t="s">
        <v>10</v>
      </c>
    </row>
    <row r="112" spans="1:12" ht="19.5" x14ac:dyDescent="0.3">
      <c r="A112" s="8">
        <v>14</v>
      </c>
      <c r="B112" s="9" t="s">
        <v>139</v>
      </c>
      <c r="C112" s="8" t="s">
        <v>75</v>
      </c>
      <c r="D112" s="10">
        <v>44638</v>
      </c>
      <c r="E112" s="8">
        <v>70864</v>
      </c>
      <c r="F112" s="11">
        <v>3501123600</v>
      </c>
      <c r="G112" s="19">
        <v>42400</v>
      </c>
      <c r="H112" s="19">
        <v>42400</v>
      </c>
      <c r="I112" s="20"/>
      <c r="J112" s="21"/>
      <c r="K112" s="17">
        <v>1418</v>
      </c>
      <c r="L112" s="17" t="s">
        <v>10</v>
      </c>
    </row>
    <row r="113" spans="1:12" ht="19.5" x14ac:dyDescent="0.3">
      <c r="A113" s="8">
        <v>15</v>
      </c>
      <c r="B113" s="9" t="s">
        <v>146</v>
      </c>
      <c r="C113" s="8" t="s">
        <v>75</v>
      </c>
      <c r="D113" s="10">
        <v>44638</v>
      </c>
      <c r="E113" s="8">
        <v>70865</v>
      </c>
      <c r="F113" s="11">
        <v>8560346358</v>
      </c>
      <c r="G113" s="19">
        <v>342216</v>
      </c>
      <c r="H113" s="22">
        <f>G113/3</f>
        <v>114072</v>
      </c>
      <c r="I113" s="20">
        <f>H113*2</f>
        <v>228144</v>
      </c>
      <c r="J113" s="21"/>
      <c r="K113" s="17">
        <v>1418</v>
      </c>
      <c r="L113" s="17" t="s">
        <v>10</v>
      </c>
    </row>
    <row r="114" spans="1:12" ht="19.5" x14ac:dyDescent="0.3">
      <c r="A114" s="8">
        <v>16</v>
      </c>
      <c r="B114" s="9" t="s">
        <v>147</v>
      </c>
      <c r="C114" s="8" t="s">
        <v>75</v>
      </c>
      <c r="D114" s="10">
        <v>44638</v>
      </c>
      <c r="E114" s="8">
        <v>70866</v>
      </c>
      <c r="F114" s="11">
        <v>8562593708</v>
      </c>
      <c r="G114" s="19">
        <v>555660</v>
      </c>
      <c r="H114" s="19">
        <f>G114/4</f>
        <v>138915</v>
      </c>
      <c r="I114" s="20">
        <f>H114*3</f>
        <v>416745</v>
      </c>
      <c r="J114" s="21"/>
      <c r="K114" s="17">
        <v>1418</v>
      </c>
      <c r="L114" s="17" t="s">
        <v>10</v>
      </c>
    </row>
    <row r="115" spans="1:12" ht="19.5" x14ac:dyDescent="0.3">
      <c r="A115" s="8">
        <v>17</v>
      </c>
      <c r="B115" s="9" t="s">
        <v>148</v>
      </c>
      <c r="C115" s="8" t="s">
        <v>126</v>
      </c>
      <c r="D115" s="10">
        <v>44641</v>
      </c>
      <c r="E115" s="8">
        <v>70867</v>
      </c>
      <c r="F115" s="11">
        <v>3600856743</v>
      </c>
      <c r="G115" s="19">
        <v>246750</v>
      </c>
      <c r="H115" s="19">
        <f>G115/4</f>
        <v>61687.5</v>
      </c>
      <c r="I115" s="20">
        <f>H115*3</f>
        <v>185062.5</v>
      </c>
      <c r="J115" s="21"/>
      <c r="K115" s="17">
        <v>1418</v>
      </c>
      <c r="L115" s="17" t="s">
        <v>10</v>
      </c>
    </row>
    <row r="116" spans="1:12" ht="19.5" x14ac:dyDescent="0.3">
      <c r="A116" s="8">
        <v>18</v>
      </c>
      <c r="B116" s="9" t="s">
        <v>149</v>
      </c>
      <c r="C116" s="8" t="s">
        <v>150</v>
      </c>
      <c r="D116" s="10">
        <v>44641</v>
      </c>
      <c r="E116" s="8">
        <v>70868</v>
      </c>
      <c r="F116" s="11">
        <v>8432418656</v>
      </c>
      <c r="G116" s="19">
        <v>69300</v>
      </c>
      <c r="H116" s="19">
        <v>69300</v>
      </c>
      <c r="I116" s="20"/>
      <c r="J116" s="21"/>
      <c r="K116" s="17">
        <v>1418</v>
      </c>
      <c r="L116" s="17" t="s">
        <v>10</v>
      </c>
    </row>
    <row r="117" spans="1:12" ht="19.5" x14ac:dyDescent="0.3">
      <c r="A117" s="8">
        <v>20</v>
      </c>
      <c r="B117" s="9" t="s">
        <v>151</v>
      </c>
      <c r="C117" s="8" t="s">
        <v>88</v>
      </c>
      <c r="D117" s="10">
        <v>44641</v>
      </c>
      <c r="E117" s="8">
        <v>70870</v>
      </c>
      <c r="F117" s="11">
        <v>8416704586</v>
      </c>
      <c r="G117" s="19">
        <v>174938</v>
      </c>
      <c r="H117" s="22">
        <f>G117/2</f>
        <v>87469</v>
      </c>
      <c r="I117" s="20">
        <f>H117*1</f>
        <v>87469</v>
      </c>
      <c r="J117" s="21"/>
      <c r="K117" s="17">
        <v>1418</v>
      </c>
      <c r="L117" s="17" t="s">
        <v>10</v>
      </c>
    </row>
    <row r="118" spans="1:12" ht="19.5" x14ac:dyDescent="0.3">
      <c r="A118" s="8">
        <v>21</v>
      </c>
      <c r="B118" s="9" t="s">
        <v>152</v>
      </c>
      <c r="C118" s="8" t="s">
        <v>80</v>
      </c>
      <c r="D118" s="10">
        <v>44641</v>
      </c>
      <c r="E118" s="8">
        <v>70871</v>
      </c>
      <c r="F118" s="11">
        <v>8532629298</v>
      </c>
      <c r="G118" s="19">
        <v>421155</v>
      </c>
      <c r="H118" s="19">
        <f>G118/3</f>
        <v>140385</v>
      </c>
      <c r="I118" s="20">
        <f>H118*2</f>
        <v>280770</v>
      </c>
      <c r="J118" s="21"/>
      <c r="K118" s="17">
        <v>1418</v>
      </c>
      <c r="L118" s="17" t="s">
        <v>10</v>
      </c>
    </row>
    <row r="119" spans="1:12" ht="19.5" x14ac:dyDescent="0.3">
      <c r="A119" s="8">
        <v>22</v>
      </c>
      <c r="B119" s="9" t="s">
        <v>153</v>
      </c>
      <c r="C119" s="8" t="s">
        <v>75</v>
      </c>
      <c r="D119" s="10">
        <v>44641</v>
      </c>
      <c r="E119" s="8">
        <v>70872</v>
      </c>
      <c r="F119" s="18">
        <v>8061875067</v>
      </c>
      <c r="G119" s="19">
        <v>110544</v>
      </c>
      <c r="H119" s="19">
        <v>110544</v>
      </c>
      <c r="I119" s="20"/>
      <c r="J119" s="21"/>
      <c r="K119" s="17">
        <v>1418</v>
      </c>
      <c r="L119" s="17" t="s">
        <v>10</v>
      </c>
    </row>
    <row r="120" spans="1:12" ht="19.5" x14ac:dyDescent="0.3">
      <c r="A120" s="8">
        <v>23</v>
      </c>
      <c r="B120" s="9" t="s">
        <v>154</v>
      </c>
      <c r="C120" s="8" t="s">
        <v>75</v>
      </c>
      <c r="D120" s="10">
        <v>44642</v>
      </c>
      <c r="E120" s="8">
        <v>70873</v>
      </c>
      <c r="F120" s="18">
        <v>3500962667</v>
      </c>
      <c r="G120" s="19">
        <v>41580</v>
      </c>
      <c r="H120" s="19">
        <v>41580</v>
      </c>
      <c r="I120" s="20"/>
      <c r="J120" s="21"/>
      <c r="K120" s="17">
        <v>1418</v>
      </c>
      <c r="L120" s="17" t="s">
        <v>10</v>
      </c>
    </row>
    <row r="121" spans="1:12" ht="19.5" x14ac:dyDescent="0.3">
      <c r="A121" s="8">
        <v>24</v>
      </c>
      <c r="B121" s="9" t="s">
        <v>154</v>
      </c>
      <c r="C121" s="8" t="s">
        <v>75</v>
      </c>
      <c r="D121" s="10">
        <v>44642</v>
      </c>
      <c r="E121" s="8">
        <v>70874</v>
      </c>
      <c r="F121" s="18">
        <v>3500962667</v>
      </c>
      <c r="G121" s="19">
        <v>41580</v>
      </c>
      <c r="H121" s="19">
        <v>41580</v>
      </c>
      <c r="I121" s="20"/>
      <c r="J121" s="21"/>
      <c r="K121" s="17">
        <v>1418</v>
      </c>
      <c r="L121" s="17" t="s">
        <v>10</v>
      </c>
    </row>
    <row r="122" spans="1:12" ht="19.5" x14ac:dyDescent="0.3">
      <c r="A122" s="8">
        <v>25</v>
      </c>
      <c r="B122" s="9" t="s">
        <v>154</v>
      </c>
      <c r="C122" s="8" t="s">
        <v>75</v>
      </c>
      <c r="D122" s="10">
        <v>44642</v>
      </c>
      <c r="E122" s="8">
        <v>70875</v>
      </c>
      <c r="F122" s="18">
        <v>3500962667</v>
      </c>
      <c r="G122" s="19">
        <v>43101</v>
      </c>
      <c r="H122" s="19">
        <v>43101</v>
      </c>
      <c r="I122" s="20"/>
      <c r="J122" s="21"/>
      <c r="K122" s="17">
        <v>1418</v>
      </c>
      <c r="L122" s="17" t="s">
        <v>10</v>
      </c>
    </row>
    <row r="123" spans="1:12" ht="19.5" x14ac:dyDescent="0.3">
      <c r="A123" s="8">
        <v>26</v>
      </c>
      <c r="B123" s="9" t="s">
        <v>154</v>
      </c>
      <c r="C123" s="8" t="s">
        <v>75</v>
      </c>
      <c r="D123" s="10">
        <v>44642</v>
      </c>
      <c r="E123" s="8">
        <v>70876</v>
      </c>
      <c r="F123" s="18">
        <v>3500962667</v>
      </c>
      <c r="G123" s="19">
        <v>41580</v>
      </c>
      <c r="H123" s="19">
        <v>41580</v>
      </c>
      <c r="I123" s="20"/>
      <c r="J123" s="21"/>
      <c r="K123" s="17">
        <v>1418</v>
      </c>
      <c r="L123" s="17" t="s">
        <v>10</v>
      </c>
    </row>
    <row r="124" spans="1:12" ht="19.5" x14ac:dyDescent="0.3">
      <c r="A124" s="8">
        <v>27</v>
      </c>
      <c r="B124" s="9" t="s">
        <v>154</v>
      </c>
      <c r="C124" s="8" t="s">
        <v>75</v>
      </c>
      <c r="D124" s="10">
        <v>44642</v>
      </c>
      <c r="E124" s="8">
        <v>70877</v>
      </c>
      <c r="F124" s="18">
        <v>3500962667</v>
      </c>
      <c r="G124" s="19">
        <v>41580</v>
      </c>
      <c r="H124" s="19">
        <v>41580</v>
      </c>
      <c r="I124" s="20"/>
      <c r="J124" s="21"/>
      <c r="K124" s="17">
        <v>1418</v>
      </c>
      <c r="L124" s="17" t="s">
        <v>10</v>
      </c>
    </row>
    <row r="125" spans="1:12" ht="19.5" x14ac:dyDescent="0.3">
      <c r="A125" s="8">
        <v>28</v>
      </c>
      <c r="B125" s="9" t="s">
        <v>154</v>
      </c>
      <c r="C125" s="8" t="s">
        <v>75</v>
      </c>
      <c r="D125" s="10">
        <v>44642</v>
      </c>
      <c r="E125" s="8">
        <v>70878</v>
      </c>
      <c r="F125" s="18">
        <v>3500962667</v>
      </c>
      <c r="G125" s="19">
        <v>41580</v>
      </c>
      <c r="H125" s="19">
        <v>41580</v>
      </c>
      <c r="I125" s="20"/>
      <c r="J125" s="21"/>
      <c r="K125" s="17">
        <v>1418</v>
      </c>
      <c r="L125" s="17" t="s">
        <v>10</v>
      </c>
    </row>
    <row r="126" spans="1:12" ht="19.5" x14ac:dyDescent="0.3">
      <c r="A126" s="8">
        <v>29</v>
      </c>
      <c r="B126" s="9" t="s">
        <v>154</v>
      </c>
      <c r="C126" s="8" t="s">
        <v>75</v>
      </c>
      <c r="D126" s="10">
        <v>44642</v>
      </c>
      <c r="E126" s="8">
        <v>70879</v>
      </c>
      <c r="F126" s="18">
        <v>3500962667</v>
      </c>
      <c r="G126" s="19">
        <v>51322</v>
      </c>
      <c r="H126" s="19">
        <v>51322</v>
      </c>
      <c r="I126" s="20"/>
      <c r="J126" s="21"/>
      <c r="K126" s="17">
        <v>1418</v>
      </c>
      <c r="L126" s="17" t="s">
        <v>10</v>
      </c>
    </row>
    <row r="127" spans="1:12" ht="19.5" x14ac:dyDescent="0.3">
      <c r="A127" s="8">
        <v>30</v>
      </c>
      <c r="B127" s="9" t="s">
        <v>155</v>
      </c>
      <c r="C127" s="8" t="s">
        <v>75</v>
      </c>
      <c r="D127" s="10">
        <v>44642</v>
      </c>
      <c r="E127" s="8">
        <v>70880</v>
      </c>
      <c r="F127" s="11">
        <v>8006479880</v>
      </c>
      <c r="G127" s="19">
        <v>83160</v>
      </c>
      <c r="H127" s="19">
        <v>83160</v>
      </c>
      <c r="I127" s="20"/>
      <c r="J127" s="21"/>
      <c r="K127" s="17">
        <v>1418</v>
      </c>
      <c r="L127" s="17" t="s">
        <v>10</v>
      </c>
    </row>
    <row r="128" spans="1:12" ht="19.5" x14ac:dyDescent="0.3">
      <c r="A128" s="8">
        <v>31</v>
      </c>
      <c r="B128" s="9" t="s">
        <v>156</v>
      </c>
      <c r="C128" s="8" t="s">
        <v>86</v>
      </c>
      <c r="D128" s="10">
        <v>44642</v>
      </c>
      <c r="E128" s="8">
        <v>70881</v>
      </c>
      <c r="F128" s="11">
        <v>8525257909</v>
      </c>
      <c r="G128" s="19">
        <v>73500</v>
      </c>
      <c r="H128" s="19">
        <v>73500</v>
      </c>
      <c r="I128" s="20"/>
      <c r="J128" s="21"/>
      <c r="K128" s="17">
        <v>1418</v>
      </c>
      <c r="L128" s="17" t="s">
        <v>10</v>
      </c>
    </row>
    <row r="129" spans="1:12" ht="19.5" x14ac:dyDescent="0.3">
      <c r="A129" s="8">
        <v>35</v>
      </c>
      <c r="B129" s="9" t="s">
        <v>157</v>
      </c>
      <c r="C129" s="8" t="s">
        <v>92</v>
      </c>
      <c r="D129" s="10">
        <v>44642</v>
      </c>
      <c r="E129" s="8">
        <v>70885</v>
      </c>
      <c r="F129" s="11">
        <v>8042154398</v>
      </c>
      <c r="G129" s="19">
        <v>152586</v>
      </c>
      <c r="H129" s="19">
        <v>152586</v>
      </c>
      <c r="I129" s="20"/>
      <c r="J129" s="21"/>
      <c r="K129" s="17">
        <v>1418</v>
      </c>
      <c r="L129" s="17" t="s">
        <v>10</v>
      </c>
    </row>
    <row r="130" spans="1:12" ht="19.5" x14ac:dyDescent="0.3">
      <c r="A130" s="8">
        <v>36</v>
      </c>
      <c r="B130" s="9" t="s">
        <v>157</v>
      </c>
      <c r="C130" s="8" t="s">
        <v>92</v>
      </c>
      <c r="D130" s="10">
        <v>44642</v>
      </c>
      <c r="E130" s="8">
        <v>70886</v>
      </c>
      <c r="F130" s="11">
        <v>8042154398</v>
      </c>
      <c r="G130" s="19">
        <v>152292</v>
      </c>
      <c r="H130" s="19">
        <v>152292</v>
      </c>
      <c r="I130" s="20"/>
      <c r="J130" s="21"/>
      <c r="K130" s="17">
        <v>1418</v>
      </c>
      <c r="L130" s="17" t="s">
        <v>10</v>
      </c>
    </row>
    <row r="131" spans="1:12" ht="19.5" x14ac:dyDescent="0.3">
      <c r="A131" s="8">
        <v>37</v>
      </c>
      <c r="B131" s="9" t="s">
        <v>157</v>
      </c>
      <c r="C131" s="8" t="s">
        <v>92</v>
      </c>
      <c r="D131" s="10">
        <v>44642</v>
      </c>
      <c r="E131" s="8">
        <v>70887</v>
      </c>
      <c r="F131" s="11">
        <v>8042154398</v>
      </c>
      <c r="G131" s="19">
        <v>137856</v>
      </c>
      <c r="H131" s="19">
        <v>137856</v>
      </c>
      <c r="I131" s="20"/>
      <c r="J131" s="21"/>
      <c r="K131" s="17">
        <v>1418</v>
      </c>
      <c r="L131" s="17" t="s">
        <v>10</v>
      </c>
    </row>
    <row r="132" spans="1:12" ht="19.5" x14ac:dyDescent="0.3">
      <c r="A132" s="8">
        <v>38</v>
      </c>
      <c r="B132" s="9" t="s">
        <v>158</v>
      </c>
      <c r="C132" s="8" t="s">
        <v>75</v>
      </c>
      <c r="D132" s="10">
        <v>44642</v>
      </c>
      <c r="E132" s="8">
        <v>70888</v>
      </c>
      <c r="F132" s="18">
        <v>3500496695</v>
      </c>
      <c r="G132" s="19">
        <v>1767452</v>
      </c>
      <c r="H132" s="19">
        <v>1767452</v>
      </c>
      <c r="I132" s="20"/>
      <c r="J132" s="21"/>
      <c r="K132" s="17">
        <v>1418</v>
      </c>
      <c r="L132" s="17" t="s">
        <v>10</v>
      </c>
    </row>
    <row r="133" spans="1:12" ht="19.5" x14ac:dyDescent="0.3">
      <c r="A133" s="8">
        <v>39</v>
      </c>
      <c r="B133" s="9" t="s">
        <v>159</v>
      </c>
      <c r="C133" s="8" t="s">
        <v>160</v>
      </c>
      <c r="D133" s="10">
        <v>44642</v>
      </c>
      <c r="E133" s="8">
        <v>70889</v>
      </c>
      <c r="F133" s="11">
        <v>8295620307</v>
      </c>
      <c r="G133" s="19">
        <v>178200</v>
      </c>
      <c r="H133" s="19">
        <f>G133/3</f>
        <v>59400</v>
      </c>
      <c r="I133" s="20">
        <f>H133*2</f>
        <v>118800</v>
      </c>
      <c r="J133" s="21"/>
      <c r="K133" s="17">
        <v>1418</v>
      </c>
      <c r="L133" s="17" t="s">
        <v>10</v>
      </c>
    </row>
    <row r="134" spans="1:12" ht="19.5" x14ac:dyDescent="0.3">
      <c r="A134" s="8">
        <v>40</v>
      </c>
      <c r="B134" s="9" t="s">
        <v>161</v>
      </c>
      <c r="C134" s="8" t="s">
        <v>162</v>
      </c>
      <c r="D134" s="10">
        <v>44642</v>
      </c>
      <c r="E134" s="8">
        <v>70890</v>
      </c>
      <c r="F134" s="11">
        <v>8122841861</v>
      </c>
      <c r="G134" s="19">
        <v>1015560</v>
      </c>
      <c r="H134" s="22">
        <f>G134/6</f>
        <v>169260</v>
      </c>
      <c r="I134" s="20">
        <f>H134*5</f>
        <v>846300</v>
      </c>
      <c r="J134" s="21"/>
      <c r="K134" s="17">
        <v>1418</v>
      </c>
      <c r="L134" s="17" t="s">
        <v>10</v>
      </c>
    </row>
    <row r="135" spans="1:12" ht="19.5" x14ac:dyDescent="0.3">
      <c r="A135" s="8">
        <v>41</v>
      </c>
      <c r="B135" s="9" t="s">
        <v>163</v>
      </c>
      <c r="C135" s="8" t="s">
        <v>112</v>
      </c>
      <c r="D135" s="10">
        <v>44642</v>
      </c>
      <c r="E135" s="8">
        <v>70891</v>
      </c>
      <c r="F135" s="11">
        <v>8704984121</v>
      </c>
      <c r="G135" s="19">
        <v>147000</v>
      </c>
      <c r="H135" s="19">
        <v>147000</v>
      </c>
      <c r="I135" s="20"/>
      <c r="J135" s="21"/>
      <c r="K135" s="17">
        <v>1418</v>
      </c>
      <c r="L135" s="17" t="s">
        <v>10</v>
      </c>
    </row>
    <row r="136" spans="1:12" ht="19.5" x14ac:dyDescent="0.3">
      <c r="A136" s="8">
        <v>42</v>
      </c>
      <c r="B136" s="27" t="s">
        <v>164</v>
      </c>
      <c r="C136" s="8" t="s">
        <v>92</v>
      </c>
      <c r="D136" s="10">
        <v>44642</v>
      </c>
      <c r="E136" s="8">
        <v>70892</v>
      </c>
      <c r="F136" s="11">
        <v>3500260883</v>
      </c>
      <c r="G136" s="19">
        <v>1680000</v>
      </c>
      <c r="H136" s="22">
        <f>G136/10</f>
        <v>168000</v>
      </c>
      <c r="I136" s="20">
        <f>H136*9</f>
        <v>1512000</v>
      </c>
      <c r="J136" s="21"/>
      <c r="K136" s="17">
        <v>1418</v>
      </c>
      <c r="L136" s="17" t="s">
        <v>10</v>
      </c>
    </row>
    <row r="137" spans="1:12" ht="19.5" x14ac:dyDescent="0.3">
      <c r="A137" s="8">
        <v>43</v>
      </c>
      <c r="B137" s="9" t="s">
        <v>165</v>
      </c>
      <c r="C137" s="8" t="s">
        <v>98</v>
      </c>
      <c r="D137" s="10">
        <v>44642</v>
      </c>
      <c r="E137" s="8">
        <v>70893</v>
      </c>
      <c r="F137" s="11">
        <v>8311397401</v>
      </c>
      <c r="G137" s="19">
        <v>123480</v>
      </c>
      <c r="H137" s="19">
        <f>G137/2</f>
        <v>61740</v>
      </c>
      <c r="I137" s="20">
        <f>H137*1</f>
        <v>61740</v>
      </c>
      <c r="J137" s="21"/>
      <c r="K137" s="17">
        <v>1418</v>
      </c>
      <c r="L137" s="17" t="s">
        <v>10</v>
      </c>
    </row>
    <row r="138" spans="1:12" ht="19.5" x14ac:dyDescent="0.3">
      <c r="A138" s="8">
        <v>44</v>
      </c>
      <c r="B138" s="24" t="s">
        <v>166</v>
      </c>
      <c r="C138" s="8" t="s">
        <v>88</v>
      </c>
      <c r="D138" s="10">
        <v>44642</v>
      </c>
      <c r="E138" s="8">
        <v>70894</v>
      </c>
      <c r="F138" s="25">
        <v>8475475793</v>
      </c>
      <c r="G138" s="19">
        <v>229908</v>
      </c>
      <c r="H138" s="22">
        <f>G138/2</f>
        <v>114954</v>
      </c>
      <c r="I138" s="20">
        <f>H138*1</f>
        <v>114954</v>
      </c>
      <c r="J138" s="21"/>
      <c r="K138" s="17">
        <v>1418</v>
      </c>
      <c r="L138" s="17" t="s">
        <v>10</v>
      </c>
    </row>
    <row r="139" spans="1:12" ht="19.5" x14ac:dyDescent="0.3">
      <c r="A139" s="8">
        <v>45</v>
      </c>
      <c r="B139" s="9" t="s">
        <v>167</v>
      </c>
      <c r="C139" s="8" t="s">
        <v>95</v>
      </c>
      <c r="D139" s="10">
        <v>44642</v>
      </c>
      <c r="E139" s="8">
        <v>70895</v>
      </c>
      <c r="F139" s="11">
        <v>8142721001</v>
      </c>
      <c r="G139" s="19">
        <v>184191</v>
      </c>
      <c r="H139" s="19">
        <v>184191</v>
      </c>
      <c r="I139" s="20"/>
      <c r="J139" s="21"/>
      <c r="K139" s="17">
        <v>1418</v>
      </c>
      <c r="L139" s="17" t="s">
        <v>10</v>
      </c>
    </row>
    <row r="140" spans="1:12" ht="19.5" x14ac:dyDescent="0.3">
      <c r="A140" s="8">
        <v>46</v>
      </c>
      <c r="B140" s="9" t="s">
        <v>168</v>
      </c>
      <c r="C140" s="8" t="s">
        <v>92</v>
      </c>
      <c r="D140" s="10">
        <v>44642</v>
      </c>
      <c r="E140" s="8">
        <v>70896</v>
      </c>
      <c r="F140" s="11">
        <v>8195499840</v>
      </c>
      <c r="G140" s="19">
        <v>847455</v>
      </c>
      <c r="H140" s="19">
        <f>G140/5</f>
        <v>169491</v>
      </c>
      <c r="I140" s="20">
        <f>H140*4</f>
        <v>677964</v>
      </c>
      <c r="J140" s="21"/>
      <c r="K140" s="17">
        <v>1418</v>
      </c>
      <c r="L140" s="17" t="s">
        <v>10</v>
      </c>
    </row>
    <row r="141" spans="1:12" ht="39" x14ac:dyDescent="0.3">
      <c r="A141" s="8">
        <v>47</v>
      </c>
      <c r="B141" s="9" t="s">
        <v>169</v>
      </c>
      <c r="C141" s="8" t="s">
        <v>170</v>
      </c>
      <c r="D141" s="10">
        <v>44642</v>
      </c>
      <c r="E141" s="8">
        <v>70897</v>
      </c>
      <c r="F141" s="11">
        <v>8648872598</v>
      </c>
      <c r="G141" s="19">
        <v>154350</v>
      </c>
      <c r="H141" s="19">
        <v>154350</v>
      </c>
      <c r="I141" s="20"/>
      <c r="J141" s="21"/>
      <c r="K141" s="17">
        <v>1418</v>
      </c>
      <c r="L141" s="17" t="s">
        <v>10</v>
      </c>
    </row>
    <row r="142" spans="1:12" ht="39" x14ac:dyDescent="0.3">
      <c r="A142" s="8">
        <v>48</v>
      </c>
      <c r="B142" s="9" t="s">
        <v>169</v>
      </c>
      <c r="C142" s="8" t="s">
        <v>170</v>
      </c>
      <c r="D142" s="10">
        <v>44642</v>
      </c>
      <c r="E142" s="8">
        <v>70898</v>
      </c>
      <c r="F142" s="11">
        <v>8648872598</v>
      </c>
      <c r="G142" s="19">
        <v>154350</v>
      </c>
      <c r="H142" s="19">
        <v>154350</v>
      </c>
      <c r="I142" s="20"/>
      <c r="J142" s="21"/>
      <c r="K142" s="17">
        <v>1418</v>
      </c>
      <c r="L142" s="17" t="s">
        <v>10</v>
      </c>
    </row>
    <row r="143" spans="1:12" ht="56.25" x14ac:dyDescent="0.3">
      <c r="A143" s="8">
        <v>49</v>
      </c>
      <c r="B143" s="9" t="s">
        <v>171</v>
      </c>
      <c r="C143" s="8" t="s">
        <v>88</v>
      </c>
      <c r="D143" s="10">
        <v>44643</v>
      </c>
      <c r="E143" s="8">
        <v>70899</v>
      </c>
      <c r="F143" s="18">
        <v>8426652168</v>
      </c>
      <c r="G143" s="19">
        <v>108780</v>
      </c>
      <c r="H143" s="19">
        <v>108780</v>
      </c>
      <c r="I143" s="20"/>
      <c r="J143" s="28"/>
      <c r="K143" s="17">
        <v>1418</v>
      </c>
      <c r="L143" s="17" t="s">
        <v>10</v>
      </c>
    </row>
    <row r="144" spans="1:12" ht="56.25" x14ac:dyDescent="0.3">
      <c r="A144" s="8">
        <v>50</v>
      </c>
      <c r="B144" s="9" t="s">
        <v>172</v>
      </c>
      <c r="C144" s="8" t="s">
        <v>75</v>
      </c>
      <c r="D144" s="10">
        <v>44643</v>
      </c>
      <c r="E144" s="8">
        <v>70900</v>
      </c>
      <c r="F144" s="11">
        <v>8702200484</v>
      </c>
      <c r="G144" s="19">
        <v>102900</v>
      </c>
      <c r="H144" s="19">
        <v>102900</v>
      </c>
      <c r="I144" s="20"/>
      <c r="J144" s="28"/>
      <c r="K144" s="17">
        <v>1418</v>
      </c>
      <c r="L144" s="17" t="s">
        <v>10</v>
      </c>
    </row>
    <row r="145" spans="1:12" ht="75" x14ac:dyDescent="0.3">
      <c r="A145" s="8">
        <v>1</v>
      </c>
      <c r="B145" s="9" t="s">
        <v>173</v>
      </c>
      <c r="C145" s="8" t="s">
        <v>88</v>
      </c>
      <c r="D145" s="10">
        <v>44643</v>
      </c>
      <c r="E145" s="8">
        <v>70901</v>
      </c>
      <c r="F145" s="30" t="s">
        <v>174</v>
      </c>
      <c r="G145" s="12">
        <v>143123</v>
      </c>
      <c r="H145" s="12">
        <f>G145/2</f>
        <v>71561.5</v>
      </c>
      <c r="I145" s="14">
        <f>H145*1</f>
        <v>71561.5</v>
      </c>
      <c r="J145" s="15"/>
      <c r="K145" s="16" t="s">
        <v>175</v>
      </c>
      <c r="L145" s="17" t="s">
        <v>10</v>
      </c>
    </row>
    <row r="146" spans="1:12" ht="75" x14ac:dyDescent="0.3">
      <c r="A146" s="8">
        <v>2</v>
      </c>
      <c r="B146" s="9" t="s">
        <v>176</v>
      </c>
      <c r="C146" s="8" t="s">
        <v>88</v>
      </c>
      <c r="D146" s="10">
        <v>44643</v>
      </c>
      <c r="E146" s="8">
        <v>70902</v>
      </c>
      <c r="F146" s="18">
        <v>8018176993</v>
      </c>
      <c r="G146" s="19">
        <v>147294</v>
      </c>
      <c r="H146" s="19">
        <v>147294</v>
      </c>
      <c r="I146" s="20"/>
      <c r="J146" s="21"/>
      <c r="K146" s="16" t="s">
        <v>175</v>
      </c>
      <c r="L146" s="17" t="s">
        <v>10</v>
      </c>
    </row>
    <row r="147" spans="1:12" ht="56.25" x14ac:dyDescent="0.3">
      <c r="A147" s="8">
        <v>3</v>
      </c>
      <c r="B147" s="9" t="s">
        <v>177</v>
      </c>
      <c r="C147" s="8" t="s">
        <v>75</v>
      </c>
      <c r="D147" s="10">
        <v>44643</v>
      </c>
      <c r="E147" s="8">
        <v>70903</v>
      </c>
      <c r="F147" s="11">
        <v>8321655468</v>
      </c>
      <c r="G147" s="19">
        <v>1383900</v>
      </c>
      <c r="H147" s="19">
        <v>102900</v>
      </c>
      <c r="I147" s="20">
        <f>G147-H147</f>
        <v>1281000</v>
      </c>
      <c r="J147" s="21"/>
      <c r="K147" s="16" t="s">
        <v>175</v>
      </c>
      <c r="L147" s="17" t="s">
        <v>10</v>
      </c>
    </row>
    <row r="148" spans="1:12" ht="56.25" x14ac:dyDescent="0.3">
      <c r="A148" s="8">
        <v>4</v>
      </c>
      <c r="B148" s="9" t="s">
        <v>178</v>
      </c>
      <c r="C148" s="8" t="s">
        <v>75</v>
      </c>
      <c r="D148" s="10">
        <v>44643</v>
      </c>
      <c r="E148" s="8">
        <v>70904</v>
      </c>
      <c r="F148" s="11">
        <v>8656611159</v>
      </c>
      <c r="G148" s="19">
        <v>127008</v>
      </c>
      <c r="H148" s="19">
        <v>127008</v>
      </c>
      <c r="I148" s="20"/>
      <c r="J148" s="21"/>
      <c r="K148" s="16" t="s">
        <v>175</v>
      </c>
      <c r="L148" s="17" t="s">
        <v>10</v>
      </c>
    </row>
    <row r="149" spans="1:12" ht="56.25" x14ac:dyDescent="0.3">
      <c r="A149" s="8">
        <v>5</v>
      </c>
      <c r="B149" s="9" t="s">
        <v>179</v>
      </c>
      <c r="C149" s="8" t="s">
        <v>88</v>
      </c>
      <c r="D149" s="10">
        <v>44643</v>
      </c>
      <c r="E149" s="8">
        <v>70905</v>
      </c>
      <c r="F149" s="11">
        <v>8018176834</v>
      </c>
      <c r="G149" s="19">
        <v>58086</v>
      </c>
      <c r="H149" s="19">
        <v>58086</v>
      </c>
      <c r="I149" s="20"/>
      <c r="J149" s="21"/>
      <c r="K149" s="16" t="s">
        <v>175</v>
      </c>
      <c r="L149" s="17" t="s">
        <v>10</v>
      </c>
    </row>
    <row r="150" spans="1:12" ht="56.25" x14ac:dyDescent="0.3">
      <c r="A150" s="8">
        <v>6</v>
      </c>
      <c r="B150" s="9" t="s">
        <v>180</v>
      </c>
      <c r="C150" s="8" t="s">
        <v>181</v>
      </c>
      <c r="D150" s="10">
        <v>44643</v>
      </c>
      <c r="E150" s="8">
        <v>70906</v>
      </c>
      <c r="F150" s="11">
        <v>3500703214</v>
      </c>
      <c r="G150" s="19">
        <v>276597</v>
      </c>
      <c r="H150" s="19">
        <f>G150/3</f>
        <v>92199</v>
      </c>
      <c r="I150" s="20">
        <f>H150*2</f>
        <v>184398</v>
      </c>
      <c r="J150" s="21"/>
      <c r="K150" s="16" t="s">
        <v>175</v>
      </c>
      <c r="L150" s="17" t="s">
        <v>10</v>
      </c>
    </row>
    <row r="151" spans="1:12" ht="56.25" x14ac:dyDescent="0.3">
      <c r="A151" s="8">
        <v>7</v>
      </c>
      <c r="B151" s="9" t="s">
        <v>182</v>
      </c>
      <c r="C151" s="8" t="s">
        <v>78</v>
      </c>
      <c r="D151" s="10">
        <v>44644</v>
      </c>
      <c r="E151" s="8">
        <v>70907</v>
      </c>
      <c r="F151" s="11">
        <v>3501053537</v>
      </c>
      <c r="G151" s="19">
        <v>2079000</v>
      </c>
      <c r="H151" s="19">
        <f>G151/11</f>
        <v>189000</v>
      </c>
      <c r="I151" s="20">
        <f>H151*10</f>
        <v>1890000</v>
      </c>
      <c r="J151" s="21"/>
      <c r="K151" s="16" t="s">
        <v>175</v>
      </c>
      <c r="L151" s="17" t="s">
        <v>10</v>
      </c>
    </row>
    <row r="152" spans="1:12" ht="56.25" x14ac:dyDescent="0.3">
      <c r="A152" s="8">
        <v>8</v>
      </c>
      <c r="B152" s="9" t="s">
        <v>183</v>
      </c>
      <c r="C152" s="8" t="s">
        <v>95</v>
      </c>
      <c r="D152" s="10">
        <v>44644</v>
      </c>
      <c r="E152" s="8">
        <v>70908</v>
      </c>
      <c r="F152" s="11">
        <v>8250534792</v>
      </c>
      <c r="G152" s="19">
        <v>183603</v>
      </c>
      <c r="H152" s="19">
        <v>183603</v>
      </c>
      <c r="I152" s="20"/>
      <c r="J152" s="21"/>
      <c r="K152" s="16" t="s">
        <v>175</v>
      </c>
      <c r="L152" s="17" t="s">
        <v>10</v>
      </c>
    </row>
    <row r="153" spans="1:12" ht="56.25" x14ac:dyDescent="0.3">
      <c r="A153" s="8">
        <v>9</v>
      </c>
      <c r="B153" s="9" t="s">
        <v>184</v>
      </c>
      <c r="C153" s="8" t="s">
        <v>80</v>
      </c>
      <c r="D153" s="10">
        <v>44644</v>
      </c>
      <c r="E153" s="8">
        <v>70909</v>
      </c>
      <c r="F153" s="11">
        <v>8408517247</v>
      </c>
      <c r="G153" s="19">
        <v>470400</v>
      </c>
      <c r="H153" s="19">
        <f>G153/4</f>
        <v>117600</v>
      </c>
      <c r="I153" s="20">
        <f>H153*3</f>
        <v>352800</v>
      </c>
      <c r="J153" s="21"/>
      <c r="K153" s="16" t="s">
        <v>175</v>
      </c>
      <c r="L153" s="17" t="s">
        <v>10</v>
      </c>
    </row>
    <row r="154" spans="1:12" ht="56.25" x14ac:dyDescent="0.3">
      <c r="A154" s="8">
        <v>10</v>
      </c>
      <c r="B154" s="9" t="s">
        <v>185</v>
      </c>
      <c r="C154" s="8" t="s">
        <v>160</v>
      </c>
      <c r="D154" s="10">
        <v>44644</v>
      </c>
      <c r="E154" s="8">
        <v>70910</v>
      </c>
      <c r="F154" s="11">
        <v>8016028527</v>
      </c>
      <c r="G154" s="19">
        <v>588000</v>
      </c>
      <c r="H154" s="22">
        <f>G154/4</f>
        <v>147000</v>
      </c>
      <c r="I154" s="20">
        <f>H154*3</f>
        <v>441000</v>
      </c>
      <c r="J154" s="21"/>
      <c r="K154" s="16" t="s">
        <v>175</v>
      </c>
      <c r="L154" s="17" t="s">
        <v>10</v>
      </c>
    </row>
    <row r="155" spans="1:12" ht="56.25" x14ac:dyDescent="0.3">
      <c r="A155" s="8">
        <v>11</v>
      </c>
      <c r="B155" s="9" t="s">
        <v>186</v>
      </c>
      <c r="C155" s="8" t="s">
        <v>75</v>
      </c>
      <c r="D155" s="10">
        <v>44644</v>
      </c>
      <c r="E155" s="8">
        <v>70911</v>
      </c>
      <c r="F155" s="11">
        <v>8031508454</v>
      </c>
      <c r="G155" s="19">
        <v>308700</v>
      </c>
      <c r="H155" s="19">
        <f>G155/3</f>
        <v>102900</v>
      </c>
      <c r="I155" s="20">
        <f>H155*2</f>
        <v>205800</v>
      </c>
      <c r="J155" s="21"/>
      <c r="K155" s="16" t="s">
        <v>175</v>
      </c>
      <c r="L155" s="17" t="s">
        <v>10</v>
      </c>
    </row>
    <row r="156" spans="1:12" ht="56.25" x14ac:dyDescent="0.3">
      <c r="A156" s="8">
        <v>12</v>
      </c>
      <c r="B156" s="9" t="s">
        <v>187</v>
      </c>
      <c r="C156" s="8" t="s">
        <v>88</v>
      </c>
      <c r="D156" s="10">
        <v>44644</v>
      </c>
      <c r="E156" s="8">
        <v>70912</v>
      </c>
      <c r="F156" s="11">
        <v>8583285366</v>
      </c>
      <c r="G156" s="19">
        <v>100231</v>
      </c>
      <c r="H156" s="19">
        <v>100231</v>
      </c>
      <c r="I156" s="20"/>
      <c r="J156" s="21"/>
      <c r="K156" s="16" t="s">
        <v>175</v>
      </c>
      <c r="L156" s="17" t="s">
        <v>10</v>
      </c>
    </row>
    <row r="157" spans="1:12" ht="56.25" x14ac:dyDescent="0.3">
      <c r="A157" s="8">
        <v>13</v>
      </c>
      <c r="B157" s="9" t="s">
        <v>188</v>
      </c>
      <c r="C157" s="8" t="s">
        <v>88</v>
      </c>
      <c r="D157" s="10">
        <v>44644</v>
      </c>
      <c r="E157" s="8">
        <v>70913</v>
      </c>
      <c r="F157" s="11">
        <v>8005579402</v>
      </c>
      <c r="G157" s="19">
        <v>170352</v>
      </c>
      <c r="H157" s="19">
        <f>G157/2</f>
        <v>85176</v>
      </c>
      <c r="I157" s="20">
        <f>H157*1</f>
        <v>85176</v>
      </c>
      <c r="J157" s="21"/>
      <c r="K157" s="16" t="s">
        <v>175</v>
      </c>
      <c r="L157" s="17" t="s">
        <v>10</v>
      </c>
    </row>
    <row r="158" spans="1:12" ht="56.25" x14ac:dyDescent="0.3">
      <c r="A158" s="8">
        <v>14</v>
      </c>
      <c r="B158" s="9" t="s">
        <v>189</v>
      </c>
      <c r="C158" s="8" t="s">
        <v>150</v>
      </c>
      <c r="D158" s="10">
        <v>44644</v>
      </c>
      <c r="E158" s="8">
        <v>70914</v>
      </c>
      <c r="F158" s="11">
        <v>3502174238</v>
      </c>
      <c r="G158" s="19">
        <v>100800</v>
      </c>
      <c r="H158" s="19">
        <f>G158/2</f>
        <v>50400</v>
      </c>
      <c r="I158" s="20">
        <f>H158*1</f>
        <v>50400</v>
      </c>
      <c r="J158" s="21"/>
      <c r="K158" s="16" t="s">
        <v>175</v>
      </c>
      <c r="L158" s="17" t="s">
        <v>10</v>
      </c>
    </row>
    <row r="159" spans="1:12" ht="56.25" x14ac:dyDescent="0.3">
      <c r="A159" s="8">
        <v>15</v>
      </c>
      <c r="B159" s="9" t="s">
        <v>190</v>
      </c>
      <c r="C159" s="8" t="s">
        <v>92</v>
      </c>
      <c r="D159" s="10">
        <v>44645</v>
      </c>
      <c r="E159" s="8">
        <v>70915</v>
      </c>
      <c r="F159" s="11">
        <v>8314215924</v>
      </c>
      <c r="G159" s="19">
        <v>61740</v>
      </c>
      <c r="H159" s="19">
        <v>61740</v>
      </c>
      <c r="I159" s="20"/>
      <c r="J159" s="21"/>
      <c r="K159" s="16" t="s">
        <v>175</v>
      </c>
      <c r="L159" s="17" t="s">
        <v>10</v>
      </c>
    </row>
    <row r="160" spans="1:12" ht="56.25" x14ac:dyDescent="0.3">
      <c r="A160" s="8">
        <v>16</v>
      </c>
      <c r="B160" s="9" t="s">
        <v>191</v>
      </c>
      <c r="C160" s="8" t="s">
        <v>88</v>
      </c>
      <c r="D160" s="10">
        <v>44645</v>
      </c>
      <c r="E160" s="8">
        <v>70916</v>
      </c>
      <c r="F160" s="11">
        <v>8281069143</v>
      </c>
      <c r="G160" s="19">
        <v>65520</v>
      </c>
      <c r="H160" s="19">
        <v>65520</v>
      </c>
      <c r="I160" s="20"/>
      <c r="J160" s="21"/>
      <c r="K160" s="16" t="s">
        <v>175</v>
      </c>
      <c r="L160" s="17" t="s">
        <v>10</v>
      </c>
    </row>
    <row r="161" spans="1:12" ht="56.25" x14ac:dyDescent="0.3">
      <c r="A161" s="8">
        <v>17</v>
      </c>
      <c r="B161" s="9" t="s">
        <v>192</v>
      </c>
      <c r="C161" s="8" t="s">
        <v>92</v>
      </c>
      <c r="D161" s="10">
        <v>44645</v>
      </c>
      <c r="E161" s="8">
        <v>70917</v>
      </c>
      <c r="F161" s="11">
        <v>3502109655</v>
      </c>
      <c r="G161" s="19">
        <v>777924</v>
      </c>
      <c r="H161" s="19">
        <f>G161/5</f>
        <v>155584.79999999999</v>
      </c>
      <c r="I161" s="20">
        <f>H161*4</f>
        <v>622339.19999999995</v>
      </c>
      <c r="J161" s="21"/>
      <c r="K161" s="16" t="s">
        <v>175</v>
      </c>
      <c r="L161" s="17" t="s">
        <v>10</v>
      </c>
    </row>
    <row r="162" spans="1:12" ht="56.25" x14ac:dyDescent="0.3">
      <c r="A162" s="8">
        <v>18</v>
      </c>
      <c r="B162" s="9" t="s">
        <v>192</v>
      </c>
      <c r="C162" s="8" t="s">
        <v>88</v>
      </c>
      <c r="D162" s="10">
        <v>44645</v>
      </c>
      <c r="E162" s="8">
        <v>70918</v>
      </c>
      <c r="F162" s="11">
        <v>3502109655</v>
      </c>
      <c r="G162" s="19">
        <v>762709</v>
      </c>
      <c r="H162" s="19">
        <v>152541</v>
      </c>
      <c r="I162" s="20">
        <f>H162*4</f>
        <v>610164</v>
      </c>
      <c r="J162" s="21"/>
      <c r="K162" s="16" t="s">
        <v>175</v>
      </c>
      <c r="L162" s="17" t="s">
        <v>10</v>
      </c>
    </row>
    <row r="163" spans="1:12" ht="56.25" x14ac:dyDescent="0.3">
      <c r="A163" s="8">
        <v>19</v>
      </c>
      <c r="B163" s="9" t="s">
        <v>193</v>
      </c>
      <c r="C163" s="8" t="s">
        <v>98</v>
      </c>
      <c r="D163" s="10">
        <v>44645</v>
      </c>
      <c r="E163" s="8">
        <v>70919</v>
      </c>
      <c r="F163" s="11">
        <v>8018911086</v>
      </c>
      <c r="G163" s="19">
        <v>26460</v>
      </c>
      <c r="H163" s="19">
        <v>26460</v>
      </c>
      <c r="I163" s="20"/>
      <c r="J163" s="21"/>
      <c r="K163" s="16" t="s">
        <v>175</v>
      </c>
      <c r="L163" s="17" t="s">
        <v>10</v>
      </c>
    </row>
    <row r="164" spans="1:12" ht="56.25" x14ac:dyDescent="0.3">
      <c r="A164" s="8">
        <v>20</v>
      </c>
      <c r="B164" s="9" t="s">
        <v>194</v>
      </c>
      <c r="C164" s="8" t="s">
        <v>195</v>
      </c>
      <c r="D164" s="10">
        <v>44645</v>
      </c>
      <c r="E164" s="8">
        <v>70920</v>
      </c>
      <c r="F164" s="11">
        <v>8527561118</v>
      </c>
      <c r="G164" s="19">
        <v>111930</v>
      </c>
      <c r="H164" s="19">
        <v>111930</v>
      </c>
      <c r="I164" s="20"/>
      <c r="J164" s="21"/>
      <c r="K164" s="16" t="s">
        <v>175</v>
      </c>
      <c r="L164" s="17" t="s">
        <v>10</v>
      </c>
    </row>
    <row r="165" spans="1:12" ht="56.25" x14ac:dyDescent="0.3">
      <c r="A165" s="8">
        <v>21</v>
      </c>
      <c r="B165" s="9" t="s">
        <v>196</v>
      </c>
      <c r="C165" s="8" t="s">
        <v>112</v>
      </c>
      <c r="D165" s="10">
        <v>44645</v>
      </c>
      <c r="E165" s="8">
        <v>70921</v>
      </c>
      <c r="F165" s="11">
        <v>8554196305</v>
      </c>
      <c r="G165" s="19">
        <v>882000</v>
      </c>
      <c r="H165" s="19">
        <f>G165/6</f>
        <v>147000</v>
      </c>
      <c r="I165" s="20">
        <f>H165*5</f>
        <v>735000</v>
      </c>
      <c r="J165" s="21"/>
      <c r="K165" s="16" t="s">
        <v>175</v>
      </c>
      <c r="L165" s="17" t="s">
        <v>10</v>
      </c>
    </row>
    <row r="166" spans="1:12" ht="56.25" x14ac:dyDescent="0.3">
      <c r="A166" s="8">
        <v>22</v>
      </c>
      <c r="B166" s="9" t="s">
        <v>197</v>
      </c>
      <c r="C166" s="8" t="s">
        <v>75</v>
      </c>
      <c r="D166" s="10">
        <v>44645</v>
      </c>
      <c r="E166" s="8">
        <v>70922</v>
      </c>
      <c r="F166" s="18">
        <v>3501360087</v>
      </c>
      <c r="G166" s="19">
        <v>135240</v>
      </c>
      <c r="H166" s="19">
        <v>135240</v>
      </c>
      <c r="I166" s="20"/>
      <c r="J166" s="21"/>
      <c r="K166" s="16" t="s">
        <v>175</v>
      </c>
      <c r="L166" s="17" t="s">
        <v>10</v>
      </c>
    </row>
    <row r="167" spans="1:12" ht="39" x14ac:dyDescent="0.3">
      <c r="A167" s="8">
        <v>23</v>
      </c>
      <c r="B167" s="9" t="s">
        <v>198</v>
      </c>
      <c r="C167" s="8" t="s">
        <v>98</v>
      </c>
      <c r="D167" s="10">
        <v>44648</v>
      </c>
      <c r="E167" s="8">
        <v>70923</v>
      </c>
      <c r="F167" s="18">
        <v>8493016859</v>
      </c>
      <c r="G167" s="19">
        <v>52920</v>
      </c>
      <c r="H167" s="22">
        <f t="shared" ref="H167:H172" si="0">G167/2</f>
        <v>26460</v>
      </c>
      <c r="I167" s="22">
        <f t="shared" ref="I167:I172" si="1">H167*1</f>
        <v>26460</v>
      </c>
      <c r="J167" s="21"/>
      <c r="K167" s="16" t="s">
        <v>175</v>
      </c>
      <c r="L167" s="17" t="s">
        <v>10</v>
      </c>
    </row>
    <row r="168" spans="1:12" ht="39" x14ac:dyDescent="0.3">
      <c r="A168" s="8">
        <v>24</v>
      </c>
      <c r="B168" s="9" t="s">
        <v>198</v>
      </c>
      <c r="C168" s="8" t="s">
        <v>98</v>
      </c>
      <c r="D168" s="10">
        <v>44648</v>
      </c>
      <c r="E168" s="8">
        <v>70924</v>
      </c>
      <c r="F168" s="18">
        <v>8493016859</v>
      </c>
      <c r="G168" s="19">
        <v>52920</v>
      </c>
      <c r="H168" s="22">
        <f t="shared" si="0"/>
        <v>26460</v>
      </c>
      <c r="I168" s="22">
        <f t="shared" si="1"/>
        <v>26460</v>
      </c>
      <c r="J168" s="21"/>
      <c r="K168" s="16" t="s">
        <v>175</v>
      </c>
      <c r="L168" s="17" t="s">
        <v>10</v>
      </c>
    </row>
    <row r="169" spans="1:12" ht="39" x14ac:dyDescent="0.3">
      <c r="A169" s="8">
        <v>25</v>
      </c>
      <c r="B169" s="9" t="s">
        <v>198</v>
      </c>
      <c r="C169" s="8" t="s">
        <v>98</v>
      </c>
      <c r="D169" s="10">
        <v>44648</v>
      </c>
      <c r="E169" s="8">
        <v>70925</v>
      </c>
      <c r="F169" s="18">
        <v>8493016859</v>
      </c>
      <c r="G169" s="19">
        <v>52920</v>
      </c>
      <c r="H169" s="22">
        <f t="shared" si="0"/>
        <v>26460</v>
      </c>
      <c r="I169" s="22">
        <f t="shared" si="1"/>
        <v>26460</v>
      </c>
      <c r="J169" s="21"/>
      <c r="K169" s="16" t="s">
        <v>175</v>
      </c>
      <c r="L169" s="17" t="s">
        <v>10</v>
      </c>
    </row>
    <row r="170" spans="1:12" ht="39" x14ac:dyDescent="0.3">
      <c r="A170" s="8">
        <v>26</v>
      </c>
      <c r="B170" s="9" t="s">
        <v>198</v>
      </c>
      <c r="C170" s="8" t="s">
        <v>98</v>
      </c>
      <c r="D170" s="10">
        <v>44648</v>
      </c>
      <c r="E170" s="8">
        <v>70926</v>
      </c>
      <c r="F170" s="18">
        <v>8493016859</v>
      </c>
      <c r="G170" s="19">
        <v>52920</v>
      </c>
      <c r="H170" s="22">
        <f t="shared" si="0"/>
        <v>26460</v>
      </c>
      <c r="I170" s="22">
        <f t="shared" si="1"/>
        <v>26460</v>
      </c>
      <c r="J170" s="21"/>
      <c r="K170" s="16" t="s">
        <v>175</v>
      </c>
      <c r="L170" s="17" t="s">
        <v>10</v>
      </c>
    </row>
    <row r="171" spans="1:12" ht="56.25" x14ac:dyDescent="0.3">
      <c r="A171" s="8">
        <v>27</v>
      </c>
      <c r="B171" s="9" t="s">
        <v>199</v>
      </c>
      <c r="C171" s="8" t="s">
        <v>86</v>
      </c>
      <c r="D171" s="10">
        <v>44648</v>
      </c>
      <c r="E171" s="8">
        <v>70927</v>
      </c>
      <c r="F171" s="18">
        <v>3500825621</v>
      </c>
      <c r="G171" s="19">
        <v>126000</v>
      </c>
      <c r="H171" s="22">
        <f t="shared" si="0"/>
        <v>63000</v>
      </c>
      <c r="I171" s="20">
        <f t="shared" si="1"/>
        <v>63000</v>
      </c>
      <c r="J171" s="21"/>
      <c r="K171" s="16" t="s">
        <v>175</v>
      </c>
      <c r="L171" s="17" t="s">
        <v>10</v>
      </c>
    </row>
    <row r="172" spans="1:12" ht="56.25" x14ac:dyDescent="0.3">
      <c r="A172" s="8">
        <v>28</v>
      </c>
      <c r="B172" s="9" t="s">
        <v>200</v>
      </c>
      <c r="C172" s="8" t="s">
        <v>92</v>
      </c>
      <c r="D172" s="10">
        <v>44648</v>
      </c>
      <c r="E172" s="8">
        <v>70928</v>
      </c>
      <c r="F172" s="18">
        <v>8508832972</v>
      </c>
      <c r="G172" s="19">
        <v>241050</v>
      </c>
      <c r="H172" s="19">
        <f t="shared" si="0"/>
        <v>120525</v>
      </c>
      <c r="I172" s="20">
        <f t="shared" si="1"/>
        <v>120525</v>
      </c>
      <c r="J172" s="21"/>
      <c r="K172" s="16" t="s">
        <v>175</v>
      </c>
      <c r="L172" s="17" t="s">
        <v>10</v>
      </c>
    </row>
    <row r="173" spans="1:12" ht="75" x14ac:dyDescent="0.3">
      <c r="A173" s="8">
        <v>29</v>
      </c>
      <c r="B173" s="9" t="s">
        <v>201</v>
      </c>
      <c r="C173" s="8" t="s">
        <v>112</v>
      </c>
      <c r="D173" s="10">
        <v>44648</v>
      </c>
      <c r="E173" s="8">
        <v>70929</v>
      </c>
      <c r="F173" s="18">
        <v>8287480215</v>
      </c>
      <c r="G173" s="19">
        <v>147147</v>
      </c>
      <c r="H173" s="19">
        <v>147147</v>
      </c>
      <c r="I173" s="20"/>
      <c r="J173" s="21"/>
      <c r="K173" s="16" t="s">
        <v>175</v>
      </c>
      <c r="L173" s="17" t="s">
        <v>10</v>
      </c>
    </row>
    <row r="174" spans="1:12" ht="56.25" x14ac:dyDescent="0.3">
      <c r="A174" s="8">
        <v>30</v>
      </c>
      <c r="B174" s="9" t="s">
        <v>202</v>
      </c>
      <c r="C174" s="8" t="s">
        <v>150</v>
      </c>
      <c r="D174" s="10">
        <v>44648</v>
      </c>
      <c r="E174" s="8">
        <v>70930</v>
      </c>
      <c r="F174" s="11">
        <v>3500700911</v>
      </c>
      <c r="G174" s="19">
        <v>24696</v>
      </c>
      <c r="H174" s="19">
        <v>24696</v>
      </c>
      <c r="I174" s="20"/>
      <c r="J174" s="21"/>
      <c r="K174" s="16" t="s">
        <v>175</v>
      </c>
      <c r="L174" s="17" t="s">
        <v>10</v>
      </c>
    </row>
    <row r="175" spans="1:12" ht="56.25" x14ac:dyDescent="0.3">
      <c r="A175" s="8">
        <v>31</v>
      </c>
      <c r="B175" s="9" t="s">
        <v>203</v>
      </c>
      <c r="C175" s="8" t="s">
        <v>75</v>
      </c>
      <c r="D175" s="10">
        <v>44648</v>
      </c>
      <c r="E175" s="8">
        <v>70931</v>
      </c>
      <c r="F175" s="11">
        <v>8132573851</v>
      </c>
      <c r="G175" s="19">
        <v>308700</v>
      </c>
      <c r="H175" s="22">
        <f>G175/4</f>
        <v>77175</v>
      </c>
      <c r="I175" s="20">
        <f>H175*3</f>
        <v>231525</v>
      </c>
      <c r="J175" s="21"/>
      <c r="K175" s="16" t="s">
        <v>175</v>
      </c>
      <c r="L175" s="17" t="s">
        <v>10</v>
      </c>
    </row>
    <row r="176" spans="1:12" ht="56.25" x14ac:dyDescent="0.3">
      <c r="A176" s="8">
        <v>32</v>
      </c>
      <c r="B176" s="9" t="s">
        <v>171</v>
      </c>
      <c r="C176" s="8" t="s">
        <v>75</v>
      </c>
      <c r="D176" s="10">
        <v>44648</v>
      </c>
      <c r="E176" s="8">
        <v>70932</v>
      </c>
      <c r="F176" s="11">
        <v>8426652168</v>
      </c>
      <c r="G176" s="19">
        <v>156033</v>
      </c>
      <c r="H176" s="19">
        <v>156033</v>
      </c>
      <c r="I176" s="20"/>
      <c r="J176" s="21"/>
      <c r="K176" s="16" t="s">
        <v>175</v>
      </c>
      <c r="L176" s="17" t="s">
        <v>10</v>
      </c>
    </row>
    <row r="177" spans="1:12" ht="56.25" x14ac:dyDescent="0.3">
      <c r="A177" s="8">
        <v>33</v>
      </c>
      <c r="B177" s="9" t="s">
        <v>204</v>
      </c>
      <c r="C177" s="8" t="s">
        <v>75</v>
      </c>
      <c r="D177" s="10">
        <v>44648</v>
      </c>
      <c r="E177" s="8">
        <v>70933</v>
      </c>
      <c r="F177" s="11">
        <v>8523051268</v>
      </c>
      <c r="G177" s="19">
        <v>128625</v>
      </c>
      <c r="H177" s="19">
        <v>128625</v>
      </c>
      <c r="I177" s="20"/>
      <c r="J177" s="21"/>
      <c r="K177" s="16" t="s">
        <v>175</v>
      </c>
      <c r="L177" s="17" t="s">
        <v>10</v>
      </c>
    </row>
    <row r="178" spans="1:12" ht="39" x14ac:dyDescent="0.3">
      <c r="A178" s="8">
        <v>34</v>
      </c>
      <c r="B178" s="9" t="s">
        <v>205</v>
      </c>
      <c r="C178" s="8" t="s">
        <v>98</v>
      </c>
      <c r="D178" s="10">
        <v>44648</v>
      </c>
      <c r="E178" s="8">
        <v>70934</v>
      </c>
      <c r="F178" s="11">
        <v>8214729531</v>
      </c>
      <c r="G178" s="19">
        <v>30000</v>
      </c>
      <c r="H178" s="22">
        <f>G178/2</f>
        <v>15000</v>
      </c>
      <c r="I178" s="20">
        <f>H178*1</f>
        <v>15000</v>
      </c>
      <c r="J178" s="21"/>
      <c r="K178" s="16" t="s">
        <v>175</v>
      </c>
      <c r="L178" s="17" t="s">
        <v>10</v>
      </c>
    </row>
    <row r="179" spans="1:12" ht="56.25" x14ac:dyDescent="0.3">
      <c r="A179" s="8">
        <v>35</v>
      </c>
      <c r="B179" s="9" t="s">
        <v>206</v>
      </c>
      <c r="C179" s="8" t="s">
        <v>98</v>
      </c>
      <c r="D179" s="10">
        <v>44648</v>
      </c>
      <c r="E179" s="8">
        <v>70935</v>
      </c>
      <c r="F179" s="11">
        <v>8327584573</v>
      </c>
      <c r="G179" s="19">
        <v>61740</v>
      </c>
      <c r="H179" s="19">
        <f>G179/2</f>
        <v>30870</v>
      </c>
      <c r="I179" s="20">
        <f>H179*1</f>
        <v>30870</v>
      </c>
      <c r="J179" s="21"/>
      <c r="K179" s="16" t="s">
        <v>175</v>
      </c>
      <c r="L179" s="17" t="s">
        <v>10</v>
      </c>
    </row>
    <row r="180" spans="1:12" ht="56.25" x14ac:dyDescent="0.3">
      <c r="A180" s="8">
        <v>36</v>
      </c>
      <c r="B180" s="9" t="s">
        <v>207</v>
      </c>
      <c r="C180" s="8" t="s">
        <v>208</v>
      </c>
      <c r="D180" s="10">
        <v>44648</v>
      </c>
      <c r="E180" s="8">
        <v>70936</v>
      </c>
      <c r="F180" s="11">
        <v>3500770355</v>
      </c>
      <c r="G180" s="19">
        <v>1297148</v>
      </c>
      <c r="H180" s="19">
        <f>G180/2</f>
        <v>648574</v>
      </c>
      <c r="I180" s="20">
        <f>H180*1</f>
        <v>648574</v>
      </c>
      <c r="J180" s="21"/>
      <c r="K180" s="16" t="s">
        <v>175</v>
      </c>
      <c r="L180" s="17" t="s">
        <v>10</v>
      </c>
    </row>
    <row r="181" spans="1:12" ht="56.25" x14ac:dyDescent="0.3">
      <c r="A181" s="8">
        <v>37</v>
      </c>
      <c r="B181" s="9" t="s">
        <v>209</v>
      </c>
      <c r="C181" s="8" t="s">
        <v>88</v>
      </c>
      <c r="D181" s="10">
        <v>44648</v>
      </c>
      <c r="E181" s="8">
        <v>70937</v>
      </c>
      <c r="F181" s="11">
        <v>8234005329</v>
      </c>
      <c r="G181" s="19">
        <v>81900</v>
      </c>
      <c r="H181" s="19">
        <v>81900</v>
      </c>
      <c r="I181" s="20"/>
      <c r="J181" s="21"/>
      <c r="K181" s="16" t="s">
        <v>175</v>
      </c>
      <c r="L181" s="17" t="s">
        <v>10</v>
      </c>
    </row>
    <row r="182" spans="1:12" ht="56.25" x14ac:dyDescent="0.3">
      <c r="A182" s="8">
        <v>38</v>
      </c>
      <c r="B182" s="9" t="s">
        <v>210</v>
      </c>
      <c r="C182" s="8" t="s">
        <v>95</v>
      </c>
      <c r="D182" s="10">
        <v>44649</v>
      </c>
      <c r="E182" s="8">
        <v>70938</v>
      </c>
      <c r="F182" s="18">
        <v>8586962009</v>
      </c>
      <c r="G182" s="19">
        <v>1123668</v>
      </c>
      <c r="H182" s="22">
        <f>G182/6</f>
        <v>187278</v>
      </c>
      <c r="I182" s="20">
        <f>H182*5</f>
        <v>936390</v>
      </c>
      <c r="J182" s="21"/>
      <c r="K182" s="16" t="s">
        <v>175</v>
      </c>
      <c r="L182" s="17" t="s">
        <v>10</v>
      </c>
    </row>
    <row r="183" spans="1:12" ht="56.25" x14ac:dyDescent="0.3">
      <c r="A183" s="8">
        <v>39</v>
      </c>
      <c r="B183" s="9" t="s">
        <v>211</v>
      </c>
      <c r="C183" s="8" t="s">
        <v>212</v>
      </c>
      <c r="D183" s="10">
        <v>44649</v>
      </c>
      <c r="E183" s="8">
        <v>70939</v>
      </c>
      <c r="F183" s="11">
        <v>8025887620</v>
      </c>
      <c r="G183" s="19">
        <v>74250</v>
      </c>
      <c r="H183" s="19">
        <v>74250</v>
      </c>
      <c r="I183" s="20"/>
      <c r="J183" s="21"/>
      <c r="K183" s="16" t="s">
        <v>175</v>
      </c>
      <c r="L183" s="17" t="s">
        <v>10</v>
      </c>
    </row>
    <row r="184" spans="1:12" ht="56.25" x14ac:dyDescent="0.3">
      <c r="A184" s="8">
        <v>40</v>
      </c>
      <c r="B184" s="9" t="s">
        <v>213</v>
      </c>
      <c r="C184" s="8" t="s">
        <v>214</v>
      </c>
      <c r="D184" s="10">
        <v>44649</v>
      </c>
      <c r="E184" s="8">
        <v>70940</v>
      </c>
      <c r="F184" s="11">
        <v>8295618146</v>
      </c>
      <c r="G184" s="19">
        <v>169290</v>
      </c>
      <c r="H184" s="22">
        <f>G184/2</f>
        <v>84645</v>
      </c>
      <c r="I184" s="20">
        <f>H184*1</f>
        <v>84645</v>
      </c>
      <c r="J184" s="21"/>
      <c r="K184" s="16" t="s">
        <v>175</v>
      </c>
      <c r="L184" s="17" t="s">
        <v>10</v>
      </c>
    </row>
    <row r="185" spans="1:12" ht="39" x14ac:dyDescent="0.3">
      <c r="A185" s="8">
        <v>41</v>
      </c>
      <c r="B185" s="9" t="s">
        <v>215</v>
      </c>
      <c r="C185" s="8" t="s">
        <v>216</v>
      </c>
      <c r="D185" s="10">
        <v>44649</v>
      </c>
      <c r="E185" s="8">
        <v>70941</v>
      </c>
      <c r="F185" s="11">
        <v>8159561620</v>
      </c>
      <c r="G185" s="19">
        <v>112860</v>
      </c>
      <c r="H185" s="22">
        <f>G185/2</f>
        <v>56430</v>
      </c>
      <c r="I185" s="20">
        <f>H185*1</f>
        <v>56430</v>
      </c>
      <c r="J185" s="21"/>
      <c r="K185" s="16" t="s">
        <v>175</v>
      </c>
      <c r="L185" s="17" t="s">
        <v>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Nguyen</dc:creator>
  <cp:lastModifiedBy>Cuong Nguyen</cp:lastModifiedBy>
  <dcterms:created xsi:type="dcterms:W3CDTF">2022-04-09T16:08:41Z</dcterms:created>
  <dcterms:modified xsi:type="dcterms:W3CDTF">2022-04-09T16:11:34Z</dcterms:modified>
</cp:coreProperties>
</file>