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troduction" sheetId="1" state="visible" r:id="rId2"/>
    <sheet name="Copy of Copy of Introduction" sheetId="2" state="hidden" r:id="rId3"/>
    <sheet name="Effective Weight" sheetId="3" state="visible" r:id="rId4"/>
    <sheet name="Movement" sheetId="4" state="visible" r:id="rId5"/>
    <sheet name="Aerial" sheetId="5" state="visible" r:id="rId6"/>
    <sheet name="Miscellaneous" sheetId="6" state="visible" r:id="rId7"/>
    <sheet name="Character Unique Stats" sheetId="7" state="visible" r:id="rId8"/>
    <sheet name="All Stats" sheetId="8" state="visible" r:id="rId9"/>
    <sheet name="Info &amp; FAQ" sheetId="9" state="hidden"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<sst xmlns="http://schemas.openxmlformats.org/spreadsheetml/2006/main" count="1547" uniqueCount="357">
  <si>
    <t xml:space="preserve">Data extracted from devmode files and formatted by Kisuno. Info provided by Menace13, Youngblood and SNC. Click the tabs at the bottom of the page to view general stats. </t>
  </si>
  <si>
    <t xml:space="preserve">Rivals of Aether General Stats
Updated for 1.4.25
 Last Revision 16 July 20</t>
  </si>
  <si>
    <t xml:space="preserve">Rivals of Aether Academy Discord Server</t>
  </si>
  <si>
    <t xml:space="preserve">Rivals of Aether Academy Frame Data by SNC</t>
  </si>
  <si>
    <t xml:space="preserve">http://discord.me/mentor</t>
  </si>
  <si>
    <t xml:space="preserve">https://docs.google.com/spreadsheets/d/19UtK7xG2c-ehxdlhCFKMpM4_IHSG-EXFgXLJaunE79I/edit#gid=20050479</t>
  </si>
  <si>
    <t xml:space="preserve">Rivals of Aether Academy Collated Patch Notes - PC Version Only</t>
  </si>
  <si>
    <t xml:space="preserve">https://docs.google.com/spreadsheets/d/1MNe3jg64nzKxAg0Ts8vM0PyMZFoD6Nhc2YPbhOIHzyY/edit#gid=497862051</t>
  </si>
  <si>
    <t xml:space="preserve">Information:</t>
  </si>
  <si>
    <t xml:space="preserve">Contact Kisuno for sheet suggestions/changes.</t>
  </si>
  <si>
    <t xml:space="preserve">Highlight a character's name with the drop down list in the top left corner. Change sort order with the second drop down list.</t>
  </si>
  <si>
    <t xml:space="preserve">Stat values are in descending order for easy comparison. Please right click and insert a comment if you find an error.</t>
  </si>
  <si>
    <t xml:space="preserve">For more detailed information on the ins and outs of Rivals' mechanics, go check out the introduction tab of the Rivals of Aether Academy Frame Data sheet!</t>
  </si>
  <si>
    <t xml:space="preserve">Knockback Formula</t>
  </si>
  <si>
    <t xml:space="preserve">BKB + (KBS * Knockback Adjustment * Percentage * 0.12)</t>
  </si>
  <si>
    <t xml:space="preserve">KB</t>
  </si>
  <si>
    <t xml:space="preserve">Knockback</t>
  </si>
  <si>
    <t xml:space="preserve">KBA</t>
  </si>
  <si>
    <t xml:space="preserve">Knockback Adjustment</t>
  </si>
  <si>
    <t xml:space="preserve">BKB</t>
  </si>
  <si>
    <t xml:space="preserve">Base Knockback</t>
  </si>
  <si>
    <t xml:space="preserve">KBS</t>
  </si>
  <si>
    <t xml:space="preserve">Knockback Scaling</t>
  </si>
  <si>
    <t xml:space="preserve">Pixels per frame</t>
  </si>
  <si>
    <t xml:space="preserve">Measure of speed per frame.</t>
  </si>
  <si>
    <t xml:space="preserve">Pixels per frame per frame</t>
  </si>
  <si>
    <t xml:space="preserve">Measure of acceleration per frame, e.g. a move sends you at initial speeds of 100, drift DI inwards at a rate of 5 pixels per frame per frame means your speed decreases by 5 each frame.</t>
  </si>
  <si>
    <r>
      <rPr>
        <b val="true"/>
        <sz val="11"/>
        <color rgb="FFF3F3F3"/>
        <rFont val="Cambria"/>
        <family val="0"/>
        <charset val="1"/>
      </rPr>
      <t xml:space="preserve">Data extracted from devmode files and formatted by </t>
    </r>
    <r>
      <rPr>
        <b val="true"/>
        <sz val="11"/>
        <color rgb="FFA4C2F4"/>
        <rFont val="Cambria"/>
        <family val="0"/>
        <charset val="1"/>
      </rPr>
      <t xml:space="preserve">Kisuno</t>
    </r>
    <r>
      <rPr>
        <b val="true"/>
        <sz val="11"/>
        <color rgb="FFF3F3F3"/>
        <rFont val="Cambria"/>
        <family val="0"/>
        <charset val="1"/>
      </rPr>
      <t xml:space="preserve">. Info provided by </t>
    </r>
    <r>
      <rPr>
        <b val="true"/>
        <sz val="11"/>
        <color rgb="FFF6B26B"/>
        <rFont val="Cambria"/>
        <family val="0"/>
        <charset val="1"/>
      </rPr>
      <t xml:space="preserve">Menace13</t>
    </r>
    <r>
      <rPr>
        <b val="true"/>
        <sz val="11"/>
        <color rgb="FFF3F3F3"/>
        <rFont val="Cambria"/>
        <family val="0"/>
        <charset val="1"/>
      </rPr>
      <t xml:space="preserve">, </t>
    </r>
    <r>
      <rPr>
        <b val="true"/>
        <sz val="11"/>
        <color rgb="FFEA9999"/>
        <rFont val="Cambria"/>
        <family val="0"/>
        <charset val="1"/>
      </rPr>
      <t xml:space="preserve">Youngblood </t>
    </r>
    <r>
      <rPr>
        <b val="true"/>
        <sz val="11"/>
        <color rgb="FFF3F3F3"/>
        <rFont val="Cambria"/>
        <family val="0"/>
        <charset val="1"/>
      </rPr>
      <t xml:space="preserve">and </t>
    </r>
    <r>
      <rPr>
        <b val="true"/>
        <sz val="11"/>
        <color rgb="FFFFE599"/>
        <rFont val="Cambria"/>
        <family val="0"/>
        <charset val="1"/>
      </rPr>
      <t xml:space="preserve">SNC</t>
    </r>
    <r>
      <rPr>
        <b val="true"/>
        <sz val="11"/>
        <color rgb="FFF3F3F3"/>
        <rFont val="Cambria"/>
        <family val="0"/>
        <charset val="1"/>
      </rPr>
      <t xml:space="preserve">. Frame Data App lead by </t>
    </r>
    <r>
      <rPr>
        <b val="true"/>
        <sz val="11"/>
        <color rgb="FFB4A7D6"/>
        <rFont val="Cambria"/>
        <family val="0"/>
        <charset val="1"/>
      </rPr>
      <t xml:space="preserve">Smiles1990</t>
    </r>
    <r>
      <rPr>
        <b val="true"/>
        <sz val="11"/>
        <color rgb="FFF3F3F3"/>
        <rFont val="Cambria"/>
        <family val="0"/>
        <charset val="1"/>
      </rPr>
      <t xml:space="preserve">. Click the tabs at the bottom of the page to view character general stats. </t>
    </r>
  </si>
  <si>
    <t xml:space="preserve">Rivals of Aether General Stats
Updated for 1.4.2
 Last Revision 3 Nov 18</t>
  </si>
  <si>
    <t xml:space="preserve">Rivals of Aether Academy Frame Data</t>
  </si>
  <si>
    <t xml:space="preserve">Rivals of Aether Academy Frame Data App (In Development)</t>
  </si>
  <si>
    <t xml:space="preserve">iOS:</t>
  </si>
  <si>
    <t xml:space="preserve">https://itunes.apple.com/app/id1393769121</t>
  </si>
  <si>
    <t xml:space="preserve">Android:</t>
  </si>
  <si>
    <t xml:space="preserve">https://play.google.com/store/apps/details?id=com.teamrod.tpoppen.rivalsofdata</t>
  </si>
  <si>
    <t xml:space="preserve">Frequently Used Terms</t>
  </si>
  <si>
    <t xml:space="preserve">Definitions</t>
  </si>
  <si>
    <t xml:space="preserve">Value Definitions and More Information</t>
  </si>
  <si>
    <t xml:space="preserve">Startup</t>
  </si>
  <si>
    <t xml:space="preserve">The amount of frames before a move is active and able to hit a character. Listed as the number of frames in this part of the move.</t>
  </si>
  <si>
    <t xml:space="preserve">Endlag: Whiff Vs. Hit</t>
  </si>
  <si>
    <t xml:space="preserve">Active Frames</t>
  </si>
  <si>
    <t xml:space="preserve">The frames in which a move has a hitbox, dealing damage and knockback.</t>
  </si>
  <si>
    <t xml:space="preserve">Rivals of Aether has a mechanic commonly referred to as either 'Whiff lag' or 'Hit-cancelling'. This mechanic will cause all attacks, with the exception of most jabs and all special attacks, to have its endlag multiplied by 1.5x the regular amount. Due to this, the only endlag values listed in the dev mode files are the 'on hit' endlag values, with the whiff multiplier used on almost all moves that have extended endlag on whiff. There are some moves that have unique endlag values on whiff.</t>
  </si>
  <si>
    <t xml:space="preserve">Endlag (Hit/Whiff)</t>
  </si>
  <si>
    <t xml:space="preserve">The amount of frames that occur after a move is active and that you are unable to act for. Listed as the number of frames in this part of the move. See the Endlag: Whiff Vs. Hit definition for more info.</t>
  </si>
  <si>
    <t xml:space="preserve">FAF</t>
  </si>
  <si>
    <t xml:space="preserve">First Actionable Frame (FAF) refers to the first frame in which you are able to act after a move has ended.</t>
  </si>
  <si>
    <t xml:space="preserve">Damage</t>
  </si>
  <si>
    <t xml:space="preserve">The amount of percent that a move will deal. Some multihit moves that share all hitbox properties are listed in the same line, the damage will only refer to the percentage that is dealt in a single hit.</t>
  </si>
  <si>
    <t xml:space="preserve">Knockback Scaling and Hitpause Scaling Values</t>
  </si>
  <si>
    <t xml:space="preserve">Angle</t>
  </si>
  <si>
    <t xml:space="preserve">The knockback angle of a move, ie. the angle that a hitbox will send a character. All angles are listed from 0-360, with the exception of the Sakurai angle, which is listed as 361.</t>
  </si>
  <si>
    <t xml:space="preserve">Both Knockback Scaling and Hitpause Scaling numbers are multiplied by 100 for the purposes of this document, all formulas listed below use the values found in the dev mode files. Correct the numbers accordingly when using them.</t>
  </si>
  <si>
    <t xml:space="preserve">Angle 361 (Sakurai)</t>
  </si>
  <si>
    <t xml:space="preserve">In Rivals of Aether, a hitbox with this property will send an opponent at a 40 degree angle if they are grounded and a 45 degree angle if they are airborne.</t>
  </si>
  <si>
    <t xml:space="preserve">The base knockback value to determine how far an opponent is hit by a move. Refer to the Knockback Formula for more information.</t>
  </si>
  <si>
    <t xml:space="preserve">KB power: BKB + damage * knockback_scaling * 0.12 * knockback_adj</t>
  </si>
  <si>
    <t xml:space="preserve">The knockback scaling value to determine how far an opponent is hit by a move. All knockback scaling numbers are multiplied by 100 for the purposes of this document. Refer to the knockback formula for more information.</t>
  </si>
  <si>
    <t xml:space="preserve">Hitstun Formula</t>
  </si>
  <si>
    <t xml:space="preserve">Priority</t>
  </si>
  <si>
    <t xml:space="preserve">Each individual hitbox has its own priority value. If hitboxes overlap on the same frame a character will be hit by the hitbox with the higher priority value. This is relevant on moves with multiple hitboxes that are active at the same time.</t>
  </si>
  <si>
    <t xml:space="preserve">Hitstun: BKB * 4 * ((knockback_adj - 1) * 0.6 + 1) + damage * 0.12 * knockback_scaling * 4 * 0.65 * knockback_adj</t>
  </si>
  <si>
    <t xml:space="preserve">Hitstun Modifier</t>
  </si>
  <si>
    <t xml:space="preserve">Multiplier for the amount of time a character will be in hitstun for after this move. Refer to the Hitstun Formula for more information.</t>
  </si>
  <si>
    <t xml:space="preserve">Hitpause Formula</t>
  </si>
  <si>
    <t xml:space="preserve">Base Hitpause</t>
  </si>
  <si>
    <t xml:space="preserve">The base hitpause value to determine how long a move will pause on hitting an opponent. Opponents will take knockback and be in hitstun after hitpause has taken place, with DI (Directional Influence) determined on the last frame of hitpause. Refer to the Hitpause Formula for more information.</t>
  </si>
  <si>
    <t xml:space="preserve">base_hitpause + damage * hitpause_scaling * .05
If the game calculates that you will die on all DI possibilities (not accounting for possible ledge techs) a galaxy effect will play, locking that move into 20 frames of hitpause.</t>
  </si>
  <si>
    <t xml:space="preserve">Hitpause Scaling</t>
  </si>
  <si>
    <t xml:space="preserve">The hitpause scaling value to determine how long a move will pause on hitting an opponent. Opponents will take knockback and be in hitstun after hitpause has taken place, with DI (Directional Influence) determined on the last frame of hitpause. All Hitpause Scaling numbers are multiplied by 100 for the purposes of this document. Refer to the Hitpause Formula for more information.</t>
  </si>
  <si>
    <t xml:space="preserve">Angle Flipper Definitions</t>
  </si>
  <si>
    <t xml:space="preserve">Angle Flipper</t>
  </si>
  <si>
    <t xml:space="preserve">Angle Flippers are a special property of a move that influences the knockback value. There are 10 individual angle flipper values, refer to the Angle Flipper Definitions for more information</t>
  </si>
  <si>
    <t xml:space="preserve">0 - Sends at the exact knockback_angle every time
1 - Sends away from center of the enemy player
2 - Sends toward center of the enemy player
3 - Horizontal knockback sends away from the center of the hitbox
4 - Horizontal knockback sends toward the center of the hitbox
5 - Horizontal knockback is reversed
6 - Horizontal knockback sends away from the enemy player
7 - Horizontal knockback sends toward the enemy player
8 - Sends away from the center of the hitbox
9 - Hits toward the center of the hitbox</t>
  </si>
  <si>
    <t xml:space="preserve">Landing Lag (Hit/Whiff)</t>
  </si>
  <si>
    <t xml:space="preserve">On landing on the ground or a platform there is an amount of frames before you are actionable that is referred to as landing lag. Each character has a default landing lag value, with all aerials having unique landing lag values. If you land during the startup, active frames or endlag of an aerial the landing lag values listed are the amount of frames before you are actionable.</t>
  </si>
  <si>
    <t xml:space="preserve">Cooldown</t>
  </si>
  <si>
    <t xml:space="preserve">The amount of frames before a move is usable again. This value is exclusively used on special attacks.</t>
  </si>
  <si>
    <t xml:space="preserve">Kill Projectiles</t>
  </si>
  <si>
    <t xml:space="preserve">Whether or not a hitbox can destroy an active projectile.</t>
  </si>
  <si>
    <t xml:space="preserve">Super Armour</t>
  </si>
  <si>
    <t xml:space="preserve">Moves with super armour cannot be interrupted by an attack unless it deals a certain amount of knockback. This is indicated by a white outline around the character.</t>
  </si>
  <si>
    <t xml:space="preserve">Intangibility/Invulnerability</t>
  </si>
  <si>
    <t xml:space="preserve">The frames in which a character or object does not have a hurtbox, effectively making them invincible for that period of time. Certain moves or objects also have invulnerability to projectiles, in which case they still have a hurtbox and can be hit by all physical moves.</t>
  </si>
  <si>
    <t xml:space="preserve">Force Flinch Definitions</t>
  </si>
  <si>
    <t xml:space="preserve">Sweetspot/Sour</t>
  </si>
  <si>
    <t xml:space="preserve">Commonly used terms to describe the powerful and weak hitboxes on moves respectively. </t>
  </si>
  <si>
    <t xml:space="preserve">1 - Forces a flinch, but is crouch cancellable
2 - Doesn't force a flinch and still can hit people off the ground, but is not crouch cancellable
3 - Currently unknown, the only move with this property is Absa F-Tilt 2</t>
  </si>
  <si>
    <t xml:space="preserve">Prat-fall</t>
  </si>
  <si>
    <t xml:space="preserve">Prat-fall, commonly referred to as special-fall or free-fall is an airborne state a character can enter in which they are unable to act. Each character has their own unique prat-fall landing lag value that is their default for prat-fall, however some moves increase this value.</t>
  </si>
  <si>
    <t xml:space="preserve">Untechable</t>
  </si>
  <si>
    <t xml:space="preserve">A property that prevents a character from being able to tech on the ground when hit. Etalus has a unique untechable property on his up-air which prevents characters from being able to land on a platform during hitstun.</t>
  </si>
  <si>
    <t xml:space="preserve">Cancelling Moves</t>
  </si>
  <si>
    <t xml:space="preserve">Hit Lockout</t>
  </si>
  <si>
    <t xml:space="preserve">The amount of frames after being hit in which a character cannot be hit again. Starts after hitpause ends. This value is mostly used on kill moves for characters who have projectiles that may interfere with their opponents' knockback.</t>
  </si>
  <si>
    <t xml:space="preserve">A number of moves have different ways in which you can cancel it early, either preventing further active frames or cancelling part, if not all, endlag. The most common methods of cancelling a move is a regular cancel (commonly input as a parry or a second special input or attack, but can be any input), Jump-Cancelling (input a jump after a certain period of time) and special-cancelling (mostly up-special cancellable). Some moves can also cancel into a specific move on hit, such as Kragg's dash attack or Forsburn's cape attacks. There are also moves which automatically cancel on hit, such as Ori's sweetspot dash attack.</t>
  </si>
  <si>
    <t xml:space="preserve">Force Flinch</t>
  </si>
  <si>
    <t xml:space="preserve">Unique properties which impact how an opponent reacts to a hit. Flinch replaces hitstun and has different values which can prevent a character from leaving the ground or make them unable to crouch cancel a move. Refer to the Force Flinch Definitions for more information.</t>
  </si>
  <si>
    <t xml:space="preserve">Extended Parry Stun</t>
  </si>
  <si>
    <t xml:space="preserve">Extended parry stun on a move will make the amount of frames you are stunned for scale with the distance between you and your opponent. This can result in shorter than default parry stun times up close on certain moves, such as Kragg down-special.</t>
  </si>
  <si>
    <t xml:space="preserve">ASDI Modifier</t>
  </si>
  <si>
    <t xml:space="preserve">The Automatic Smash Direction Influence (ASDI) Modifier will effect how many pixels you are able to travel during hitpause (performed by holding a direction on either stick during hitpause). The impact this has on how many pixels you can move is currently unknown. By default you can only move your character 10 pixels.</t>
  </si>
  <si>
    <t xml:space="preserve">Follow the Rivals of Aether Academy on Twitter:</t>
  </si>
  <si>
    <t xml:space="preserve">https://twitter.com/roa_academy</t>
  </si>
  <si>
    <t xml:space="preserve">None</t>
  </si>
  <si>
    <t xml:space="preserve">Value</t>
  </si>
  <si>
    <t xml:space="preserve">Effective Weight - Stats that affect vertical and horizontal knockback, drift, gravity, and air friction.</t>
  </si>
  <si>
    <t xml:space="preserve">Knockback Adjustment </t>
  </si>
  <si>
    <r>
      <rPr>
        <sz val="11"/>
        <rFont val="Cambria"/>
        <family val="0"/>
        <charset val="1"/>
      </rPr>
      <t xml:space="preserve">The standard 'weight' stat. 
Dictates how far a move hits them.
Functions as a multiplier for the knockback formula that affects the KB scaling half as seen here:
</t>
    </r>
    <r>
      <rPr>
        <i val="true"/>
        <sz val="11"/>
        <rFont val="Cambria"/>
        <family val="0"/>
        <charset val="1"/>
      </rPr>
      <t xml:space="preserve">BKB + ( KBS * KBA * percentage * 0.12)
</t>
    </r>
    <r>
      <rPr>
        <sz val="11"/>
        <rFont val="Cambria"/>
        <family val="0"/>
        <charset val="1"/>
      </rPr>
      <t xml:space="preserve">Note that Etalus' ice armor applies a multilpier of 0.7 to the final value of the formula.
</t>
    </r>
  </si>
  <si>
    <t xml:space="preserve">Gravity Accel</t>
  </si>
  <si>
    <t xml:space="preserve">Relative speed characters accelerate downwards due to gravity while NOT in hitstun.
Measured in pixels per frame per frame</t>
  </si>
  <si>
    <t xml:space="preserve">Hitstun Gravity Accel</t>
  </si>
  <si>
    <t xml:space="preserve">Speed characters accelerate downwards due to gravity while in hitstun (affects vertical KOs).
Measured in pixels per frame per frame.
</t>
  </si>
  <si>
    <t xml:space="preserve">Air Friction</t>
  </si>
  <si>
    <t xml:space="preserve">Affects horizontal speed and mitigates knockback horizontally during hitstun (slows movement through the air after a hit). Also affects inward Drift DI.
Measured in pixels per frame per frame?</t>
  </si>
  <si>
    <t xml:space="preserve">Air Accel</t>
  </si>
  <si>
    <t xml:space="preserve">A character's aerial 'drift' when holding left/right in the air. Does not affect 'Drift DI'.
Measured in pixels per frame per frame.</t>
  </si>
  <si>
    <t xml:space="preserve">Max Fall Speed</t>
  </si>
  <si>
    <r>
      <rPr>
        <sz val="11"/>
        <rFont val="Cambria"/>
        <family val="0"/>
        <charset val="1"/>
      </rPr>
      <t xml:space="preserve">Maximum fall speed w/o fast fall.
Measured in pixels per frame.
Etalus has a </t>
    </r>
    <r>
      <rPr>
        <b val="true"/>
        <sz val="11"/>
        <rFont val="Cambria"/>
        <family val="0"/>
        <charset val="1"/>
      </rPr>
      <t xml:space="preserve">Max Fall Speed</t>
    </r>
    <r>
      <rPr>
        <sz val="11"/>
        <rFont val="Cambria"/>
        <family val="0"/>
        <charset val="1"/>
      </rPr>
      <t xml:space="preserve"> of 11.00 when in ice armor.
</t>
    </r>
  </si>
  <si>
    <t xml:space="preserve">Fast Fall Speed</t>
  </si>
  <si>
    <t xml:space="preserve">Maximum fall speed in fast fall.
Measured in pixels per frame.</t>
  </si>
  <si>
    <t xml:space="preserve">Movement - Various stats for ground speeds and friction.</t>
  </si>
  <si>
    <t xml:space="preserve">Ground Friction</t>
  </si>
  <si>
    <t xml:space="preserve">How much characters slow down at any point on the ground. 
Does not stack with dash stop friction.
Measured in pixels per frame per frame?</t>
  </si>
  <si>
    <t xml:space="preserve">Dash Speed</t>
  </si>
  <si>
    <t xml:space="preserve">Constant dash velocity after initial dash speed.
Absa has a dash speed of 22 on her up special.
Measured in pixels per frame.</t>
  </si>
  <si>
    <t xml:space="preserve">Initial Dash Speed</t>
  </si>
  <si>
    <r>
      <rPr>
        <sz val="11"/>
        <rFont val="Cambria"/>
        <family val="0"/>
        <charset val="1"/>
      </rPr>
      <t xml:space="preserve">Initial speed when starting a dash.
</t>
    </r>
    <r>
      <rPr>
        <i val="true"/>
        <sz val="11"/>
        <rFont val="Cambria"/>
        <family val="0"/>
        <charset val="1"/>
      </rPr>
      <t xml:space="preserve">Dashing off platforms during this state can give a boosted double jump or drop through?
</t>
    </r>
    <r>
      <rPr>
        <sz val="11"/>
        <rFont val="Cambria"/>
        <family val="0"/>
        <charset val="1"/>
      </rPr>
      <t xml:space="preserve">Measured in pixels per frame.</t>
    </r>
  </si>
  <si>
    <t xml:space="preserve">Initial Dash Accel</t>
  </si>
  <si>
    <r>
      <rPr>
        <sz val="11"/>
        <rFont val="Cambria"/>
        <family val="0"/>
        <charset val="1"/>
      </rPr>
      <t xml:space="preserve">Measured in pixels per frame per frame.
</t>
    </r>
    <r>
      <rPr>
        <b val="true"/>
        <sz val="11"/>
        <rFont val="Cambria"/>
        <family val="0"/>
        <charset val="1"/>
      </rPr>
      <t xml:space="preserve">This stat has been deprecated.
</t>
    </r>
  </si>
  <si>
    <t xml:space="preserve">Initial Dash Time</t>
  </si>
  <si>
    <t xml:space="preserve">Number of frames after a dash input during which attacks register as dash attacks.
Also determines dash dance length. 
Can be cancelled with jump squat, dash attack, parry, roll, or specials.
Above rules only apply if you do not input a baby dash (1 frame dash input).</t>
  </si>
  <si>
    <t xml:space="preserve">Dash Stop Time</t>
  </si>
  <si>
    <t xml:space="preserve">Number of frames the dash stop animation lasts after ending a dash (but not initial dash).
Can be cancelled into jump squat, crouch, dash turn-around, parry, roll, or specials(?).
Normals are buffered to happen at the end of dash stop (it's faster to crouch out of dash first).</t>
  </si>
  <si>
    <t xml:space="preserve">Dash Stop Friction</t>
  </si>
  <si>
    <r>
      <rPr>
        <sz val="11"/>
        <rFont val="Cambria"/>
        <family val="0"/>
        <charset val="1"/>
      </rPr>
      <t xml:space="preserve">Only applies to dash stop. 
Does not stack with Ground Friction.
Measured in pixels per frame per frame.
</t>
    </r>
    <r>
      <rPr>
        <b val="true"/>
        <sz val="11"/>
        <rFont val="Cambria"/>
        <family val="0"/>
        <charset val="1"/>
      </rPr>
      <t xml:space="preserve">This stat has been deprecated.</t>
    </r>
  </si>
  <si>
    <t xml:space="preserve">Dash Turn Time</t>
  </si>
  <si>
    <r>
      <rPr>
        <sz val="11"/>
        <rFont val="Cambria"/>
        <family val="0"/>
        <charset val="1"/>
      </rPr>
      <t xml:space="preserve">Number of frames it takes each character to turn out of dash.
This is the window to perform a Reverse Aerial Rush (jumping within dash turnaround).
Can cancel this animation with jump squat, parry, roll, or specials (but NOT crouch).
Wrastor has a </t>
    </r>
    <r>
      <rPr>
        <b val="true"/>
        <sz val="11"/>
        <rFont val="Cambria"/>
        <family val="0"/>
        <charset val="1"/>
      </rPr>
      <t xml:space="preserve">Dash Turn Time</t>
    </r>
    <r>
      <rPr>
        <sz val="11"/>
        <rFont val="Cambria"/>
        <family val="0"/>
        <charset val="1"/>
      </rPr>
      <t xml:space="preserve"> of 6.00 when in slipstream.</t>
    </r>
  </si>
  <si>
    <t xml:space="preserve">Dash Turn Accel</t>
  </si>
  <si>
    <t xml:space="preserve">Slows characters down during turn around in dash. 
More accurate to think of it as dash turn deceleration.
Measured in pixels per frame per frame.</t>
  </si>
  <si>
    <t xml:space="preserve">Walk Speed</t>
  </si>
  <si>
    <t xml:space="preserve">Maximum velocity when walking.
Measured in pixels per frame.</t>
  </si>
  <si>
    <t xml:space="preserve">Walk Accel</t>
  </si>
  <si>
    <t xml:space="preserve">Acceleration when beginning to walk.
Measured in pixels per frame per frame.</t>
  </si>
  <si>
    <t xml:space="preserve">Walk Turn Time</t>
  </si>
  <si>
    <t xml:space="preserve">Number of frames in the walk turn animation.
Can be interrupted by jump squats, normals, strongs (except up-strong?), rolls, parries, and specials.</t>
  </si>
  <si>
    <t xml:space="preserve">Waveland Time</t>
  </si>
  <si>
    <t xml:space="preserve">Number of frames characters slide in the waveland animation.
Can cancel into any grounded attack or a platform drop at any time. All characters can cancel into jump-squat after 4 frames of waveland time.</t>
  </si>
  <si>
    <t xml:space="preserve">Waveland Friction</t>
  </si>
  <si>
    <r>
      <rPr>
        <sz val="11"/>
        <rFont val="Cambria"/>
        <family val="0"/>
        <charset val="1"/>
      </rPr>
      <t xml:space="preserve">Replaces Ground Friction during wavelands.
</t>
    </r>
    <r>
      <rPr>
        <i val="true"/>
        <sz val="11"/>
        <rFont val="Cambria"/>
        <family val="0"/>
        <charset val="1"/>
      </rPr>
      <t xml:space="preserve">Measures in pixels per frame per frame?</t>
    </r>
  </si>
  <si>
    <t xml:space="preserve">Aerial - Stats on jumps, jump speed, aerial options and landing lag.</t>
  </si>
  <si>
    <t xml:space="preserve">Max Air Speed</t>
  </si>
  <si>
    <t xml:space="preserve">Max horizontal speed. 
Can go faster from knockback or Max Jump Horizontal Speed. For example:
Maypul has air speed 6, but max jump horizontal speed 8, so she can get off stage faster than she can get back.
Measured in pixels per frame.</t>
  </si>
  <si>
    <t xml:space="preserve">Max Double Jumps</t>
  </si>
  <si>
    <t xml:space="preserve">Self-explanatory.
Elliana has her hover mechanic in place of double jumps, but she does have a short double jump when overheated.</t>
  </si>
  <si>
    <t xml:space="preserve">Jump Start Time</t>
  </si>
  <si>
    <t xml:space="preserve">Jump squat, which is universally 5 frames.</t>
  </si>
  <si>
    <t xml:space="preserve">Jump Speed</t>
  </si>
  <si>
    <t xml:space="preserve">Starting velocity for a full hop. 
Velocity goes down due to gravity.
Measured in pixels per frame.</t>
  </si>
  <si>
    <t xml:space="preserve">Double Jump Speed</t>
  </si>
  <si>
    <t xml:space="preserve">Starting velocity for a double jump. 
Velocity goes down due to gravity.
Absa's -1 means she dips during the start of her double jump. 
She has a separate, unique stat to determine her floatiness.
Measured in pixels per frame.</t>
  </si>
  <si>
    <t xml:space="preserve">Short Hop Speed</t>
  </si>
  <si>
    <t xml:space="preserve">Starting velocity for a short hop. 
Velocity goes down due to gravity.
Measured in pixels per frame.</t>
  </si>
  <si>
    <t xml:space="preserve">Max Jump Horizontal Speed</t>
  </si>
  <si>
    <t xml:space="preserve">Maximum horizontal speed maintained when going from a grounded to aerial state.
Measured in pixels per frame.</t>
  </si>
  <si>
    <t xml:space="preserve">Walljump Vertical Speed</t>
  </si>
  <si>
    <t xml:space="preserve">The value your vertical velocity is set to when you walljump.
Measured in pixels per frame.</t>
  </si>
  <si>
    <t xml:space="preserve">Walljump Horizontal Speed</t>
  </si>
  <si>
    <t xml:space="preserve">The value your horizontal velocity is set to when you walljump.
Measured in pixels per frame.</t>
  </si>
  <si>
    <t xml:space="preserve">Air Dodge Startup Time</t>
  </si>
  <si>
    <t xml:space="preserve">Number of frames of startup before air dodge invulnerability kicks in.</t>
  </si>
  <si>
    <t xml:space="preserve">Air Dodge Active Time</t>
  </si>
  <si>
    <t xml:space="preserve">Number of frames of invulnerability in an air dodge, as well as the number of frames of movement in the air dodge.</t>
  </si>
  <si>
    <t xml:space="preserve">Air Dodge Recovery Time</t>
  </si>
  <si>
    <t xml:space="preserve">Number of frames of endlag before becoming actionable after an air dodge (unless wavelanding).</t>
  </si>
  <si>
    <t xml:space="preserve">Air Dodge Speed</t>
  </si>
  <si>
    <t xml:space="preserve">This (along with Air Dodge Active Time) determines how far a character moves during their air dodge.
Measured in pixels per frame.</t>
  </si>
  <si>
    <t xml:space="preserve">Prat Fall Accel</t>
  </si>
  <si>
    <t xml:space="preserve">Multiplier to Air Accel that restricts horizontal control during prat/special/free fall.</t>
  </si>
  <si>
    <t xml:space="preserve">Prat Land Time</t>
  </si>
  <si>
    <t xml:space="preserve">Number of frames characters are unable to act after landing from prat/special/free fall.
Prat land time for all characters is increased to 30 frames if they are standing on a pillar when it breaks.</t>
  </si>
  <si>
    <t xml:space="preserve">Land Time</t>
  </si>
  <si>
    <t xml:space="preserve">Default landing lag values for each character. Each character will have unique landing lag values on each of their aerials, refer to the frame data doc for these.</t>
  </si>
  <si>
    <t xml:space="preserve">Miscellaneous - Parry, rolls, and teching.</t>
  </si>
  <si>
    <t xml:space="preserve">Parry Startup Time</t>
  </si>
  <si>
    <t xml:space="preserve">Number of frames of startup before Parry Active Time kicks in.</t>
  </si>
  <si>
    <t xml:space="preserve">Parry Active Time</t>
  </si>
  <si>
    <t xml:space="preserve">Active frames after parry startup where a parry would activate if hit.</t>
  </si>
  <si>
    <t xml:space="preserve">Parry Recovery Time</t>
  </si>
  <si>
    <t xml:space="preserve">Number of frames of end lag after a parry. 
Vulnerable during these frames.</t>
  </si>
  <si>
    <t xml:space="preserve">Roll Speed</t>
  </si>
  <si>
    <t xml:space="preserve">Both forward and backward rolls.</t>
  </si>
  <si>
    <t xml:space="preserve">Roll Startup Time</t>
  </si>
  <si>
    <t xml:space="preserve">Roll Active Time</t>
  </si>
  <si>
    <t xml:space="preserve">Roll Recovery Time</t>
  </si>
  <si>
    <t xml:space="preserve">Tech Active Time</t>
  </si>
  <si>
    <t xml:space="preserve">Frames that characters have invulnerability on tech in place.</t>
  </si>
  <si>
    <t xml:space="preserve">Tech Recovery Time</t>
  </si>
  <si>
    <t xml:space="preserve">After Tech Active Time, no invulnerability.</t>
  </si>
  <si>
    <t xml:space="preserve">Techroll Startup Time</t>
  </si>
  <si>
    <t xml:space="preserve">Characters are invulnerable during this period.</t>
  </si>
  <si>
    <t xml:space="preserve">Techroll Active Time</t>
  </si>
  <si>
    <t xml:space="preserve">Invulnerable frames for techrolls.
</t>
  </si>
  <si>
    <t xml:space="preserve">Techroll Recovery Time</t>
  </si>
  <si>
    <t xml:space="preserve">After Techroll Active Time, no invulnerability.</t>
  </si>
  <si>
    <t xml:space="preserve">Techroll Speed</t>
  </si>
  <si>
    <t xml:space="preserve">Determines how far a character moves during the active frames of their tech roll.</t>
  </si>
  <si>
    <t xml:space="preserve">Absa</t>
  </si>
  <si>
    <t xml:space="preserve">Double Jump Accel</t>
  </si>
  <si>
    <t xml:space="preserve">-1.40</t>
  </si>
  <si>
    <t xml:space="preserve">This value is what causes Absa to accelerate upwards in her double jump. Measured in pixels per frame per frame.</t>
  </si>
  <si>
    <t xml:space="preserve">Clairen</t>
  </si>
  <si>
    <t xml:space="preserve">Tipper Stun Multiplier</t>
  </si>
  <si>
    <t xml:space="preserve">3</t>
  </si>
  <si>
    <t xml:space="preserve">Adds 3x the hitsun as stun when Clairen lands a tipper?</t>
  </si>
  <si>
    <t xml:space="preserve">Elliana</t>
  </si>
  <si>
    <t xml:space="preserve">Hover Heat</t>
  </si>
  <si>
    <t xml:space="preserve">12</t>
  </si>
  <si>
    <t xml:space="preserve">Hover creates 12 heat per frame, but only adds to the max heat counter every 4th and 7th frame in a 7 frame loop.</t>
  </si>
  <si>
    <t xml:space="preserve">Max Hover Accel</t>
  </si>
  <si>
    <t xml:space="preserve">1.30</t>
  </si>
  <si>
    <t xml:space="preserve">Seek out Elliana's frame data from here in order to understand more about her heat mechanics in depth:</t>
  </si>
  <si>
    <t xml:space="preserve">Min Hover Accel</t>
  </si>
  <si>
    <t xml:space="preserve">0.40</t>
  </si>
  <si>
    <t xml:space="preserve">https://docs.google.com/spreadsheets/d/19UtK7xG2c-ehxdlhCFKMpM4_IHSG-EXFgXLJaunE79I/edit?usp=sharing</t>
  </si>
  <si>
    <t xml:space="preserve">Max Hover Speed</t>
  </si>
  <si>
    <t xml:space="preserve">-7</t>
  </si>
  <si>
    <t xml:space="preserve">Min Hover Speed</t>
  </si>
  <si>
    <t xml:space="preserve">5</t>
  </si>
  <si>
    <t xml:space="preserve">Repeat Heat</t>
  </si>
  <si>
    <t xml:space="preserve">200</t>
  </si>
  <si>
    <t xml:space="preserve">Special Heat</t>
  </si>
  <si>
    <t xml:space="preserve">300</t>
  </si>
  <si>
    <t xml:space="preserve">Strong Heat Final</t>
  </si>
  <si>
    <t xml:space="preserve">900</t>
  </si>
  <si>
    <t xml:space="preserve">Strong Heat</t>
  </si>
  <si>
    <t xml:space="preserve">150</t>
  </si>
  <si>
    <t xml:space="preserve">Max Heat</t>
  </si>
  <si>
    <t xml:space="preserve">1200</t>
  </si>
  <si>
    <t xml:space="preserve">Snake Knockback Adjustment</t>
  </si>
  <si>
    <t xml:space="preserve">Mech Knockback Adjustment</t>
  </si>
  <si>
    <t xml:space="preserve">0.90</t>
  </si>
  <si>
    <t xml:space="preserve">Etalus</t>
  </si>
  <si>
    <t xml:space="preserve">Ice Armor KB Scale</t>
  </si>
  <si>
    <t xml:space="preserve">0.70</t>
  </si>
  <si>
    <t xml:space="preserve">Multiplier that is applied to the result of the normal knockback formula.</t>
  </si>
  <si>
    <t xml:space="preserve">Ice Armor Threshold</t>
  </si>
  <si>
    <t xml:space="preserve">20</t>
  </si>
  <si>
    <t xml:space="preserve">Leftover value, likely from the old armor that protected against projectiles.</t>
  </si>
  <si>
    <t xml:space="preserve">Frozen Time</t>
  </si>
  <si>
    <t xml:space="preserve">90</t>
  </si>
  <si>
    <t xml:space="preserve">How long characters are frozen from downb, in frames.</t>
  </si>
  <si>
    <t xml:space="preserve">Ice Tile Lifetime</t>
  </si>
  <si>
    <t xml:space="preserve">780</t>
  </si>
  <si>
    <t xml:space="preserve">How long ice stays on the ground, in frames.</t>
  </si>
  <si>
    <t xml:space="preserve">Ori</t>
  </si>
  <si>
    <t xml:space="preserve">Sein Team Up Range</t>
  </si>
  <si>
    <t xml:space="preserve">56</t>
  </si>
  <si>
    <t xml:space="preserve">How far away Sein can be in pixels when you start a strong attack for it to become a team up attack?</t>
  </si>
  <si>
    <t xml:space="preserve">Ranno</t>
  </si>
  <si>
    <t xml:space="preserve">Bubble Time Per Stack</t>
  </si>
  <si>
    <t xml:space="preserve">40</t>
  </si>
  <si>
    <t xml:space="preserve">Additional time in bubble per stack when put in bubble (in frames).</t>
  </si>
  <si>
    <t xml:space="preserve">Maypul</t>
  </si>
  <si>
    <t xml:space="preserve">Base Wrap Frames</t>
  </si>
  <si>
    <t xml:space="preserve">34</t>
  </si>
  <si>
    <t xml:space="preserve">How long characters are wrapped for, in frames.</t>
  </si>
  <si>
    <t xml:space="preserve">Wrap Scaling</t>
  </si>
  <si>
    <t xml:space="preserve">0.13</t>
  </si>
  <si>
    <r>
      <rPr>
        <sz val="11"/>
        <rFont val="Cambria"/>
        <family val="0"/>
        <charset val="1"/>
      </rPr>
      <t xml:space="preserve">Formula for wrap length is</t>
    </r>
    <r>
      <rPr>
        <i val="true"/>
        <sz val="11"/>
        <rFont val="Cambria"/>
        <family val="0"/>
        <charset val="1"/>
      </rPr>
      <t xml:space="preserve"> base wrap frames + damage * wrap scaling.</t>
    </r>
  </si>
  <si>
    <t xml:space="preserve">Effective Weight</t>
  </si>
  <si>
    <t xml:space="preserve">Character</t>
  </si>
  <si>
    <t xml:space="preserve">1.10</t>
  </si>
  <si>
    <t xml:space="preserve">0.30</t>
  </si>
  <si>
    <t xml:space="preserve">0.45</t>
  </si>
  <si>
    <t xml:space="preserve">0.04</t>
  </si>
  <si>
    <t xml:space="preserve">1.00</t>
  </si>
  <si>
    <t xml:space="preserve">0.50</t>
  </si>
  <si>
    <t xml:space="preserve">0.02</t>
  </si>
  <si>
    <t xml:space="preserve">0.35</t>
  </si>
  <si>
    <t xml:space="preserve">0.05</t>
  </si>
  <si>
    <t xml:space="preserve">0.55</t>
  </si>
  <si>
    <t xml:space="preserve">Forsburn</t>
  </si>
  <si>
    <t xml:space="preserve">Kragg</t>
  </si>
  <si>
    <t xml:space="preserve">0.60</t>
  </si>
  <si>
    <t xml:space="preserve">0.53</t>
  </si>
  <si>
    <t xml:space="preserve">0.20</t>
  </si>
  <si>
    <t xml:space="preserve">Orcane</t>
  </si>
  <si>
    <t xml:space="preserve">0.07</t>
  </si>
  <si>
    <t xml:space="preserve">0.25</t>
  </si>
  <si>
    <t xml:space="preserve">1.15</t>
  </si>
  <si>
    <t xml:space="preserve">0.03</t>
  </si>
  <si>
    <t xml:space="preserve">1.05</t>
  </si>
  <si>
    <t xml:space="preserve">Shovel Knight</t>
  </si>
  <si>
    <t xml:space="preserve">0.95</t>
  </si>
  <si>
    <t xml:space="preserve">Sylvanos</t>
  </si>
  <si>
    <t xml:space="preserve">0.51</t>
  </si>
  <si>
    <t xml:space="preserve">0.06</t>
  </si>
  <si>
    <t xml:space="preserve">Wrastor</t>
  </si>
  <si>
    <t xml:space="preserve">1.20</t>
  </si>
  <si>
    <t xml:space="preserve">Zetterburn</t>
  </si>
  <si>
    <t xml:space="preserve">Movement</t>
  </si>
  <si>
    <t xml:space="preserve">0.63</t>
  </si>
  <si>
    <t xml:space="preserve">6.25 (22.00)</t>
  </si>
  <si>
    <t xml:space="preserve">4.00</t>
  </si>
  <si>
    <t xml:space="preserve">6.50</t>
  </si>
  <si>
    <t xml:space="preserve">7.50</t>
  </si>
  <si>
    <t xml:space="preserve">0.65</t>
  </si>
  <si>
    <t xml:space="preserve">5.50</t>
  </si>
  <si>
    <t xml:space="preserve">5.00</t>
  </si>
  <si>
    <t xml:space="preserve">6.00</t>
  </si>
  <si>
    <t xml:space="preserve">7.00</t>
  </si>
  <si>
    <t xml:space="preserve">2.00</t>
  </si>
  <si>
    <t xml:space="preserve">5.75</t>
  </si>
  <si>
    <t xml:space="preserve">6.25</t>
  </si>
  <si>
    <t xml:space="preserve">9.00</t>
  </si>
  <si>
    <t xml:space="preserve">8.00</t>
  </si>
  <si>
    <t xml:space="preserve">1.50</t>
  </si>
  <si>
    <t xml:space="preserve">-</t>
  </si>
  <si>
    <t xml:space="preserve">0.80</t>
  </si>
  <si>
    <t xml:space="preserve">5.50 (8.00)</t>
  </si>
  <si>
    <t xml:space="preserve">3.00</t>
  </si>
  <si>
    <t xml:space="preserve">4.25</t>
  </si>
  <si>
    <t xml:space="preserve">0.10</t>
  </si>
  <si>
    <t xml:space="preserve">3.25</t>
  </si>
  <si>
    <t xml:space="preserve">4.50</t>
  </si>
  <si>
    <t xml:space="preserve">3.50</t>
  </si>
  <si>
    <t xml:space="preserve">1.75</t>
  </si>
  <si>
    <t xml:space="preserve">1.50 (2.25)</t>
  </si>
  <si>
    <t xml:space="preserve">3.00 (6.00)</t>
  </si>
  <si>
    <t xml:space="preserve">0.00</t>
  </si>
  <si>
    <t xml:space="preserve">0.12</t>
  </si>
  <si>
    <t xml:space="preserve">0.15</t>
  </si>
  <si>
    <t xml:space="preserve">0.11</t>
  </si>
  <si>
    <t xml:space="preserve">0.20 (0.40)</t>
  </si>
  <si>
    <t xml:space="preserve">Aerial</t>
  </si>
  <si>
    <t xml:space="preserve">5.00 (7.00)</t>
  </si>
  <si>
    <t xml:space="preserve">7.40</t>
  </si>
  <si>
    <t xml:space="preserve">12.00</t>
  </si>
  <si>
    <t xml:space="preserve">0.85</t>
  </si>
  <si>
    <t xml:space="preserve">Miscellaneous Stats</t>
  </si>
  <si>
    <t xml:space="preserve">20.00</t>
  </si>
  <si>
    <t xml:space="preserve">14.00</t>
  </si>
  <si>
    <t xml:space="preserve">Data extracted from devmode files. Info provided by Menace13, Youngblood and SNC.  Format by Kisuno. Click the categories at the bottom of the page to view character general stats. </t>
  </si>
  <si>
    <t xml:space="preserve">Update [1.3.5]</t>
  </si>
  <si>
    <t xml:space="preserve">Highlight a character's name with the drop down list in the top left corner.</t>
  </si>
  <si>
    <t xml:space="preserve">Change sort order with the second drop down list.</t>
  </si>
  <si>
    <t xml:space="preserve">Stat values are in descending order for easy comparison.</t>
  </si>
  <si>
    <t xml:space="preserve">Please right click and insert a comment if you find an error.</t>
  </si>
  <si>
    <t xml:space="preserve">Some characters have an extra value in (paranthesis) to denote when it is changed via slipstream for Wrastor or ice armor for Etalus. </t>
  </si>
  <si>
    <t xml:space="preserve">Pending (until it is considered finished):</t>
  </si>
  <si>
    <t xml:space="preserve">TO-DO: Add the rest of the characters</t>
  </si>
  <si>
    <t xml:space="preserve">TO-DO: Complete/refine all stats information</t>
  </si>
  <si>
    <t xml:space="preserve">TO-DO: Test each value that mentions cancelling</t>
  </si>
  <si>
    <t xml:space="preserve">Measure of acceleration per frame, e.g. a move sends you at</t>
  </si>
  <si>
    <t xml:space="preserve">initial speeds of 100, drift DI inwards at a rate of 5 pixels per frame per frame means your speed decreases by 5 each frame.</t>
  </si>
</sst>
</file>

<file path=xl/styles.xml><?xml version="1.0" encoding="utf-8"?>
<styleSheet xmlns="http://schemas.openxmlformats.org/spreadsheetml/2006/main">
  <numFmts count="5">
    <numFmt numFmtId="164" formatCode="General"/>
    <numFmt numFmtId="165" formatCode="General"/>
    <numFmt numFmtId="166" formatCode="#0.00"/>
    <numFmt numFmtId="167" formatCode="@"/>
    <numFmt numFmtId="168" formatCode="#,##0.00"/>
  </numFmts>
  <fonts count="31">
    <font>
      <sz val="10"/>
      <color rgb="FF000000"/>
      <name val="Arial"/>
      <family val="0"/>
      <charset val="1"/>
    </font>
    <font>
      <sz val="10"/>
      <name val="Arial"/>
      <family val="0"/>
    </font>
    <font>
      <sz val="10"/>
      <name val="Arial"/>
      <family val="0"/>
    </font>
    <font>
      <sz val="10"/>
      <name val="Arial"/>
      <family val="0"/>
    </font>
    <font>
      <b val="true"/>
      <sz val="11"/>
      <color rgb="FFF3F3F3"/>
      <name val="Cambria"/>
      <family val="0"/>
      <charset val="1"/>
    </font>
    <font>
      <b val="true"/>
      <sz val="13"/>
      <color rgb="FFFFFFFF"/>
      <name val="Arial"/>
      <family val="0"/>
      <charset val="1"/>
    </font>
    <font>
      <b val="true"/>
      <sz val="11"/>
      <color rgb="FF000000"/>
      <name val="Arial"/>
      <family val="0"/>
      <charset val="1"/>
    </font>
    <font>
      <u val="single"/>
      <sz val="12"/>
      <color rgb="FF1155CC"/>
      <name val="Arial"/>
      <family val="0"/>
      <charset val="1"/>
    </font>
    <font>
      <u val="single"/>
      <sz val="11"/>
      <color rgb="FF0000FF"/>
      <name val="Cambria"/>
      <family val="0"/>
      <charset val="1"/>
    </font>
    <font>
      <b val="true"/>
      <u val="single"/>
      <sz val="11"/>
      <color rgb="FF0000FF"/>
      <name val="Cambria"/>
      <family val="0"/>
      <charset val="1"/>
    </font>
    <font>
      <u val="single"/>
      <sz val="11"/>
      <color rgb="FF1155CC"/>
      <name val="Arial"/>
      <family val="0"/>
      <charset val="1"/>
    </font>
    <font>
      <b val="true"/>
      <sz val="11"/>
      <color rgb="FFEFEFEF"/>
      <name val="Arial"/>
      <family val="0"/>
      <charset val="1"/>
    </font>
    <font>
      <b val="true"/>
      <sz val="11"/>
      <color rgb="FFEFEFEF"/>
      <name val="Cambria"/>
      <family val="0"/>
      <charset val="1"/>
    </font>
    <font>
      <b val="true"/>
      <sz val="11"/>
      <name val="Cambria"/>
      <family val="0"/>
      <charset val="1"/>
    </font>
    <font>
      <b val="true"/>
      <sz val="11"/>
      <name val="Arial"/>
      <family val="0"/>
      <charset val="1"/>
    </font>
    <font>
      <sz val="11"/>
      <name val="Arial"/>
      <family val="0"/>
      <charset val="1"/>
    </font>
    <font>
      <b val="true"/>
      <sz val="11"/>
      <color rgb="FFA4C2F4"/>
      <name val="Cambria"/>
      <family val="0"/>
      <charset val="1"/>
    </font>
    <font>
      <b val="true"/>
      <sz val="11"/>
      <color rgb="FFF6B26B"/>
      <name val="Cambria"/>
      <family val="0"/>
      <charset val="1"/>
    </font>
    <font>
      <b val="true"/>
      <sz val="11"/>
      <color rgb="FFEA9999"/>
      <name val="Cambria"/>
      <family val="0"/>
      <charset val="1"/>
    </font>
    <font>
      <b val="true"/>
      <sz val="11"/>
      <color rgb="FFFFE599"/>
      <name val="Cambria"/>
      <family val="0"/>
      <charset val="1"/>
    </font>
    <font>
      <b val="true"/>
      <sz val="11"/>
      <color rgb="FFB4A7D6"/>
      <name val="Cambria"/>
      <family val="0"/>
      <charset val="1"/>
    </font>
    <font>
      <u val="single"/>
      <sz val="11"/>
      <color rgb="FF0000FF"/>
      <name val="Arial"/>
      <family val="0"/>
      <charset val="1"/>
    </font>
    <font>
      <b val="true"/>
      <sz val="11"/>
      <color rgb="FFFFFFFF"/>
      <name val="Arial"/>
      <family val="0"/>
      <charset val="1"/>
    </font>
    <font>
      <sz val="11"/>
      <color rgb="FFFFFFFF"/>
      <name val="Arial"/>
      <family val="0"/>
      <charset val="1"/>
    </font>
    <font>
      <b val="true"/>
      <sz val="11"/>
      <color rgb="FFFFFFFF"/>
      <name val="Cambria"/>
      <family val="0"/>
      <charset val="1"/>
    </font>
    <font>
      <sz val="11"/>
      <name val="Cambria"/>
      <family val="0"/>
      <charset val="1"/>
    </font>
    <font>
      <sz val="11"/>
      <color rgb="FF000000"/>
      <name val="Arial"/>
      <family val="0"/>
      <charset val="1"/>
    </font>
    <font>
      <i val="true"/>
      <sz val="11"/>
      <name val="Cambria"/>
      <family val="0"/>
      <charset val="1"/>
    </font>
    <font>
      <b val="true"/>
      <strike val="true"/>
      <sz val="11"/>
      <name val="Cambria"/>
      <family val="0"/>
      <charset val="1"/>
    </font>
    <font>
      <u val="single"/>
      <sz val="11"/>
      <color rgb="FF1155CC"/>
      <name val="Cambria"/>
      <family val="0"/>
      <charset val="1"/>
    </font>
    <font>
      <b val="true"/>
      <sz val="16"/>
      <color rgb="FFF3F3F3"/>
      <name val="Cambria"/>
      <family val="0"/>
      <charset val="1"/>
    </font>
  </fonts>
  <fills count="31">
    <fill>
      <patternFill patternType="none"/>
    </fill>
    <fill>
      <patternFill patternType="gray125"/>
    </fill>
    <fill>
      <patternFill patternType="solid">
        <fgColor rgb="FF6C6C6C"/>
        <bgColor rgb="FF666666"/>
      </patternFill>
    </fill>
    <fill>
      <patternFill patternType="solid">
        <fgColor rgb="FF6AA84F"/>
        <bgColor rgb="FF808080"/>
      </patternFill>
    </fill>
    <fill>
      <patternFill patternType="solid">
        <fgColor rgb="FFFFE599"/>
        <bgColor rgb="FFFCE5CD"/>
      </patternFill>
    </fill>
    <fill>
      <patternFill patternType="solid">
        <fgColor rgb="FFA4C2F4"/>
        <bgColor rgb="FF9FC5E8"/>
      </patternFill>
    </fill>
    <fill>
      <patternFill patternType="solid">
        <fgColor rgb="FFEFEFEF"/>
        <bgColor rgb="FFF3F3F3"/>
      </patternFill>
    </fill>
    <fill>
      <patternFill patternType="solid">
        <fgColor rgb="FFB4A7D6"/>
        <bgColor rgb="FFD5A6BD"/>
      </patternFill>
    </fill>
    <fill>
      <patternFill patternType="solid">
        <fgColor rgb="FF808080"/>
        <bgColor rgb="FF6C6C6C"/>
      </patternFill>
    </fill>
    <fill>
      <patternFill patternType="solid">
        <fgColor rgb="FFFFFF00"/>
        <bgColor rgb="FFFFE599"/>
      </patternFill>
    </fill>
    <fill>
      <patternFill patternType="solid">
        <fgColor rgb="FFF3F3F3"/>
        <bgColor rgb="FFEFEFEF"/>
      </patternFill>
    </fill>
    <fill>
      <patternFill patternType="solid">
        <fgColor rgb="FFFFFFFF"/>
        <bgColor rgb="FFF3F3F3"/>
      </patternFill>
    </fill>
    <fill>
      <patternFill patternType="solid">
        <fgColor rgb="FF666666"/>
        <bgColor rgb="FF6C6C6C"/>
      </patternFill>
    </fill>
    <fill>
      <patternFill patternType="solid">
        <fgColor rgb="FFD5A6BD"/>
        <bgColor rgb="FFE6B8AF"/>
      </patternFill>
    </fill>
    <fill>
      <patternFill patternType="solid">
        <fgColor rgb="FFEAD1DC"/>
        <bgColor rgb="FFF4CCCC"/>
      </patternFill>
    </fill>
    <fill>
      <patternFill patternType="solid">
        <fgColor rgb="FFD9D2E9"/>
        <bgColor rgb="FFD9D9D9"/>
      </patternFill>
    </fill>
    <fill>
      <patternFill patternType="solid">
        <fgColor rgb="FF9FC5E8"/>
        <bgColor rgb="FFA4C2F4"/>
      </patternFill>
    </fill>
    <fill>
      <patternFill patternType="solid">
        <fgColor rgb="FFCFE2F3"/>
        <bgColor rgb="FFD0E0E3"/>
      </patternFill>
    </fill>
    <fill>
      <patternFill patternType="solid">
        <fgColor rgb="FFC9DAF8"/>
        <bgColor rgb="FFCFE2F3"/>
      </patternFill>
    </fill>
    <fill>
      <patternFill patternType="solid">
        <fgColor rgb="FFA2C4C9"/>
        <bgColor rgb="FF9FC5E8"/>
      </patternFill>
    </fill>
    <fill>
      <patternFill patternType="solid">
        <fgColor rgb="FFB6D7A8"/>
        <bgColor rgb="FFA2C4C9"/>
      </patternFill>
    </fill>
    <fill>
      <patternFill patternType="solid">
        <fgColor rgb="FFD0E0E3"/>
        <bgColor rgb="FFCFE2F3"/>
      </patternFill>
    </fill>
    <fill>
      <patternFill patternType="solid">
        <fgColor rgb="FFD9EAD3"/>
        <bgColor rgb="FFD0E0E3"/>
      </patternFill>
    </fill>
    <fill>
      <patternFill patternType="solid">
        <fgColor rgb="FFFFF2CC"/>
        <bgColor rgb="FFFCE5CD"/>
      </patternFill>
    </fill>
    <fill>
      <patternFill patternType="solid">
        <fgColor rgb="FFF9CB9C"/>
        <bgColor rgb="FFF4CCCC"/>
      </patternFill>
    </fill>
    <fill>
      <patternFill patternType="solid">
        <fgColor rgb="FFFCE5CD"/>
        <bgColor rgb="FFFFF2CC"/>
      </patternFill>
    </fill>
    <fill>
      <patternFill patternType="solid">
        <fgColor rgb="FFEA9999"/>
        <bgColor rgb="FFD5A6BD"/>
      </patternFill>
    </fill>
    <fill>
      <patternFill patternType="solid">
        <fgColor rgb="FFDD7E6B"/>
        <bgColor rgb="FFEA9999"/>
      </patternFill>
    </fill>
    <fill>
      <patternFill patternType="solid">
        <fgColor rgb="FFF4CCCC"/>
        <bgColor rgb="FFEAD1DC"/>
      </patternFill>
    </fill>
    <fill>
      <patternFill patternType="solid">
        <fgColor rgb="FFE6B8AF"/>
        <bgColor rgb="FFD5A6BD"/>
      </patternFill>
    </fill>
    <fill>
      <patternFill patternType="solid">
        <fgColor rgb="FFD9D9D9"/>
        <bgColor rgb="FFD9D2E9"/>
      </patternFill>
    </fill>
  </fills>
  <borders count="10">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bottom/>
      <diagonal/>
    </border>
    <border diagonalUp="false" diagonalDown="false">
      <left style="thin">
        <color rgb="FF666666"/>
      </left>
      <right style="thin">
        <color rgb="FFD9D9D9"/>
      </right>
      <top style="thin">
        <color rgb="FF666666"/>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808080"/>
      </left>
      <right style="thin">
        <color rgb="FF808080"/>
      </right>
      <top style="thin">
        <color rgb="FF808080"/>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general" vertical="bottom" textRotation="0" wrapText="false" indent="0" shrinkToFit="false"/>
      <protection locked="true" hidden="false"/>
    </xf>
    <xf numFmtId="164" fontId="13" fillId="9" borderId="3" xfId="0" applyFont="true" applyBorder="true" applyAlignment="true" applyProtection="false">
      <alignment horizontal="general" vertical="bottom" textRotation="0" wrapText="false" indent="0" shrinkToFit="false"/>
      <protection locked="true" hidden="false"/>
    </xf>
    <xf numFmtId="164" fontId="14" fillId="10" borderId="4" xfId="0" applyFont="true" applyBorder="true" applyAlignment="true" applyProtection="false">
      <alignment horizontal="left" vertical="center" textRotation="0" wrapText="false" indent="0" shrinkToFit="false"/>
      <protection locked="true" hidden="false"/>
    </xf>
    <xf numFmtId="164" fontId="14" fillId="11" borderId="4" xfId="0" applyFont="true" applyBorder="true" applyAlignment="true" applyProtection="false">
      <alignment horizontal="left" vertical="center" textRotation="0" wrapText="false" indent="0" shrinkToFit="false"/>
      <protection locked="true" hidden="false"/>
    </xf>
    <xf numFmtId="164" fontId="15" fillId="10" borderId="4" xfId="0" applyFont="true" applyBorder="true" applyAlignment="true" applyProtection="false">
      <alignment horizontal="left" vertical="center" textRotation="0" wrapText="true" indent="0" shrinkToFit="false"/>
      <protection locked="true" hidden="false"/>
    </xf>
    <xf numFmtId="164" fontId="15" fillId="11" borderId="4" xfId="0" applyFont="true" applyBorder="true" applyAlignment="true" applyProtection="false">
      <alignment horizontal="left" vertical="center" textRotation="0" wrapText="tru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6" fillId="5" borderId="5"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false" indent="0" shrinkToFit="false"/>
      <protection locked="true" hidden="false"/>
    </xf>
    <xf numFmtId="164" fontId="7" fillId="6" borderId="6" xfId="0" applyFont="true" applyBorder="true" applyAlignment="true" applyProtection="false">
      <alignment horizontal="center" vertical="center" textRotation="0" wrapText="fals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14" fillId="6" borderId="7" xfId="0" applyFont="true" applyBorder="true" applyAlignment="true" applyProtection="false">
      <alignment horizontal="center" vertical="center" textRotation="0" wrapText="false" indent="0" shrinkToFit="false"/>
      <protection locked="true" hidden="false"/>
    </xf>
    <xf numFmtId="164" fontId="21" fillId="6" borderId="7" xfId="0" applyFont="true" applyBorder="true" applyAlignment="true" applyProtection="false">
      <alignment horizontal="left" vertical="center" textRotation="0" wrapText="false" indent="0" shrinkToFit="false"/>
      <protection locked="true" hidden="false"/>
    </xf>
    <xf numFmtId="164" fontId="22" fillId="12" borderId="0" xfId="0" applyFont="true" applyBorder="false" applyAlignment="true" applyProtection="false">
      <alignment horizontal="general" vertical="bottom" textRotation="0" wrapText="false" indent="0" shrinkToFit="false"/>
      <protection locked="true" hidden="false"/>
    </xf>
    <xf numFmtId="164" fontId="22" fillId="12" borderId="0" xfId="0" applyFont="true" applyBorder="true" applyAlignment="true" applyProtection="false">
      <alignment horizontal="general" vertical="bottom" textRotation="0" wrapText="true" indent="0" shrinkToFit="false"/>
      <protection locked="true" hidden="false"/>
    </xf>
    <xf numFmtId="164" fontId="22" fillId="12" borderId="0" xfId="0" applyFont="true" applyBorder="false" applyAlignment="true" applyProtection="false">
      <alignment horizontal="general" vertical="bottom" textRotation="0" wrapText="true" indent="0" shrinkToFit="false"/>
      <protection locked="true" hidden="false"/>
    </xf>
    <xf numFmtId="164" fontId="23" fillId="12" borderId="0" xfId="0" applyFont="true" applyBorder="false" applyAlignment="true" applyProtection="false">
      <alignment horizontal="general" vertical="bottom" textRotation="0" wrapText="false" indent="0" shrinkToFit="false"/>
      <protection locked="true" hidden="false"/>
    </xf>
    <xf numFmtId="164" fontId="24" fillId="12" borderId="0" xfId="0" applyFont="true" applyBorder="true" applyAlignment="true" applyProtection="false">
      <alignment horizontal="left" vertical="bottom" textRotation="0" wrapText="true" indent="0" shrinkToFit="false"/>
      <protection locked="true" hidden="false"/>
    </xf>
    <xf numFmtId="164" fontId="24" fillId="12" borderId="0" xfId="0" applyFont="true" applyBorder="false" applyAlignment="true" applyProtection="false">
      <alignment horizontal="left" vertical="bottom" textRotation="0" wrapText="true" indent="0" shrinkToFit="false"/>
      <protection locked="true" hidden="false"/>
    </xf>
    <xf numFmtId="164" fontId="14" fillId="11" borderId="0" xfId="0" applyFont="true" applyBorder="false" applyAlignment="true" applyProtection="false">
      <alignment horizontal="left" vertical="center" textRotation="0" wrapText="false" indent="0" shrinkToFit="false"/>
      <protection locked="true" hidden="false"/>
    </xf>
    <xf numFmtId="164" fontId="15" fillId="11" borderId="0" xfId="0" applyFont="true" applyBorder="true" applyAlignment="true" applyProtection="false">
      <alignment horizontal="left" vertical="center" textRotation="0" wrapText="true" indent="0" shrinkToFit="false"/>
      <protection locked="true" hidden="false"/>
    </xf>
    <xf numFmtId="164" fontId="15" fillId="12" borderId="0" xfId="0" applyFont="true" applyBorder="false" applyAlignment="true" applyProtection="false">
      <alignment horizontal="general" vertical="bottom" textRotation="0" wrapText="true" indent="0" shrinkToFit="false"/>
      <protection locked="true" hidden="false"/>
    </xf>
    <xf numFmtId="164" fontId="13" fillId="11" borderId="0" xfId="0" applyFont="true" applyBorder="true" applyAlignment="true" applyProtection="false">
      <alignment horizontal="left" vertical="center" textRotation="0" wrapText="true" indent="0" shrinkToFit="false"/>
      <protection locked="true" hidden="false"/>
    </xf>
    <xf numFmtId="164" fontId="14" fillId="10" borderId="0" xfId="0" applyFont="true" applyBorder="false" applyAlignment="true" applyProtection="false">
      <alignment horizontal="left" vertical="center" textRotation="0" wrapText="false" indent="0" shrinkToFit="false"/>
      <protection locked="true" hidden="false"/>
    </xf>
    <xf numFmtId="164" fontId="15" fillId="10" borderId="0" xfId="0" applyFont="true" applyBorder="true" applyAlignment="true" applyProtection="false">
      <alignment horizontal="left" vertical="center" textRotation="0" wrapText="true" indent="0" shrinkToFit="false"/>
      <protection locked="true" hidden="false"/>
    </xf>
    <xf numFmtId="164" fontId="25" fillId="10" borderId="0" xfId="0" applyFont="true" applyBorder="true" applyAlignment="true" applyProtection="false">
      <alignment horizontal="left" vertical="center" textRotation="0" wrapText="true" indent="0" shrinkToFit="false"/>
      <protection locked="true" hidden="false"/>
    </xf>
    <xf numFmtId="164" fontId="26" fillId="11" borderId="0" xfId="0" applyFont="true" applyBorder="true" applyAlignment="true" applyProtection="false">
      <alignment horizontal="left" vertical="center" textRotation="0" wrapText="true" indent="0" shrinkToFit="false"/>
      <protection locked="true" hidden="false"/>
    </xf>
    <xf numFmtId="164" fontId="26" fillId="12" borderId="0" xfId="0" applyFont="true" applyBorder="false" applyAlignment="true" applyProtection="false">
      <alignment horizontal="general" vertical="bottom" textRotation="0" wrapText="true" indent="0" shrinkToFit="false"/>
      <protection locked="true" hidden="false"/>
    </xf>
    <xf numFmtId="164" fontId="13" fillId="11" borderId="0" xfId="0" applyFont="true" applyBorder="true" applyAlignment="true" applyProtection="false">
      <alignment horizontal="general" vertical="center" textRotation="0" wrapText="false" indent="0" shrinkToFit="false"/>
      <protection locked="true" hidden="false"/>
    </xf>
    <xf numFmtId="164" fontId="14" fillId="11" borderId="0" xfId="0" applyFont="true" applyBorder="true" applyAlignment="true" applyProtection="false">
      <alignment horizontal="general" vertical="center" textRotation="0" wrapText="true" indent="0" shrinkToFit="false"/>
      <protection locked="true" hidden="false"/>
    </xf>
    <xf numFmtId="164" fontId="15" fillId="10" borderId="0" xfId="0" applyFont="true" applyBorder="true" applyAlignment="true" applyProtection="false">
      <alignment horizontal="general" vertical="center" textRotation="0" wrapText="true" indent="0" shrinkToFit="false"/>
      <protection locked="true" hidden="false"/>
    </xf>
    <xf numFmtId="164" fontId="25" fillId="10" borderId="0" xfId="0" applyFont="true" applyBorder="true" applyAlignment="true" applyProtection="false">
      <alignment horizontal="left" vertical="top" textRotation="0" wrapText="true" indent="0" shrinkToFit="false"/>
      <protection locked="true" hidden="false"/>
    </xf>
    <xf numFmtId="164" fontId="15" fillId="12" borderId="0" xfId="0" applyFont="true" applyBorder="false" applyAlignment="true" applyProtection="false">
      <alignment horizontal="general" vertical="bottom" textRotation="0" wrapText="false" indent="0" shrinkToFit="false"/>
      <protection locked="true" hidden="false"/>
    </xf>
    <xf numFmtId="164" fontId="13" fillId="10" borderId="0" xfId="0" applyFont="true" applyBorder="false" applyAlignment="true" applyProtection="false">
      <alignment horizontal="general" vertical="bottom" textRotation="0" wrapText="false" indent="0" shrinkToFit="false"/>
      <protection locked="true" hidden="false"/>
    </xf>
    <xf numFmtId="164" fontId="25" fillId="10" borderId="0" xfId="0" applyFont="true" applyBorder="false" applyAlignment="false" applyProtection="false">
      <alignment horizontal="general" vertical="bottom" textRotation="0" wrapText="false" indent="0" shrinkToFit="false"/>
      <protection locked="true" hidden="false"/>
    </xf>
    <xf numFmtId="164" fontId="25" fillId="11" borderId="0" xfId="0" applyFont="true" applyBorder="true" applyAlignment="true" applyProtection="false">
      <alignment horizontal="general" vertical="top" textRotation="0" wrapText="true" indent="0" shrinkToFit="false"/>
      <protection locked="true" hidden="false"/>
    </xf>
    <xf numFmtId="164" fontId="13" fillId="10" borderId="0" xfId="0" applyFont="true" applyBorder="true" applyAlignment="true" applyProtection="false">
      <alignment horizontal="right" vertical="bottom" textRotation="0" wrapText="true" indent="0" shrinkToFit="false"/>
      <protection locked="true" hidden="false"/>
    </xf>
    <xf numFmtId="164" fontId="9" fillId="10" borderId="0" xfId="0" applyFont="true" applyBorder="true" applyAlignment="true" applyProtection="false">
      <alignment horizontal="righ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6" fontId="25" fillId="0" borderId="0" xfId="0" applyFont="true" applyBorder="false" applyAlignment="true" applyProtection="false">
      <alignment horizontal="general" vertical="bottom" textRotation="0" wrapText="false" indent="0" shrinkToFit="false"/>
      <protection locked="true" hidden="false"/>
    </xf>
    <xf numFmtId="167" fontId="13" fillId="13" borderId="0" xfId="0" applyFont="true" applyBorder="false" applyAlignment="true" applyProtection="false">
      <alignment horizontal="general" vertical="bottom" textRotation="0" wrapText="false" indent="0" shrinkToFit="false"/>
      <protection locked="true" hidden="false"/>
    </xf>
    <xf numFmtId="167" fontId="13" fillId="13"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center" textRotation="0" wrapText="true" indent="0" shrinkToFit="false"/>
      <protection locked="true" hidden="false"/>
    </xf>
    <xf numFmtId="167" fontId="13" fillId="7" borderId="0" xfId="0" applyFont="true" applyBorder="false" applyAlignment="true" applyProtection="false">
      <alignment horizontal="general" vertical="bottom" textRotation="0" wrapText="false" indent="0" shrinkToFit="false"/>
      <protection locked="true" hidden="false"/>
    </xf>
    <xf numFmtId="167" fontId="13" fillId="7" borderId="0" xfId="0" applyFont="true" applyBorder="false" applyAlignment="false" applyProtection="false">
      <alignment horizontal="general" vertical="bottom" textRotation="0" wrapText="false" indent="0" shrinkToFit="false"/>
      <protection locked="true" hidden="false"/>
    </xf>
    <xf numFmtId="167" fontId="25" fillId="14" borderId="0" xfId="0" applyFont="true" applyBorder="false" applyAlignment="true" applyProtection="false">
      <alignment horizontal="general" vertical="bottom" textRotation="0" wrapText="false" indent="0" shrinkToFit="false"/>
      <protection locked="true" hidden="false"/>
    </xf>
    <xf numFmtId="167" fontId="25" fillId="15" borderId="0" xfId="0" applyFont="true" applyBorder="false" applyAlignment="true" applyProtection="false">
      <alignment horizontal="general" vertical="bottom" textRotation="0" wrapText="false" indent="0" shrinkToFit="false"/>
      <protection locked="true" hidden="false"/>
    </xf>
    <xf numFmtId="167" fontId="25" fillId="14" borderId="0" xfId="0" applyFont="true" applyBorder="false" applyAlignment="false" applyProtection="false">
      <alignment horizontal="general" vertical="bottom" textRotation="0" wrapText="false" indent="0" shrinkToFit="false"/>
      <protection locked="true" hidden="false"/>
    </xf>
    <xf numFmtId="167" fontId="25" fillId="15" borderId="0" xfId="0" applyFont="true" applyBorder="false" applyAlignment="false" applyProtection="false">
      <alignment horizontal="general" vertical="bottom" textRotation="0" wrapText="false" indent="0" shrinkToFit="false"/>
      <protection locked="true" hidden="false"/>
    </xf>
    <xf numFmtId="167" fontId="25" fillId="8" borderId="0" xfId="0" applyFont="true" applyBorder="true" applyAlignment="true" applyProtection="false">
      <alignment horizontal="general" vertical="bottom" textRotation="0" wrapText="false" indent="0" shrinkToFit="false"/>
      <protection locked="true" hidden="false"/>
    </xf>
    <xf numFmtId="167" fontId="25" fillId="8" borderId="0" xfId="0" applyFont="true" applyBorder="false" applyAlignment="true" applyProtection="false">
      <alignment horizontal="general" vertical="bottom" textRotation="0" wrapText="false" indent="0" shrinkToFit="false"/>
      <protection locked="true" hidden="false"/>
    </xf>
    <xf numFmtId="167" fontId="13" fillId="16" borderId="0" xfId="0" applyFont="true" applyBorder="false" applyAlignment="true" applyProtection="false">
      <alignment horizontal="general" vertical="bottom" textRotation="0" wrapText="false" indent="0" shrinkToFit="false"/>
      <protection locked="true" hidden="false"/>
    </xf>
    <xf numFmtId="167" fontId="13" fillId="16" borderId="0" xfId="0" applyFont="true" applyBorder="false" applyAlignment="false" applyProtection="false">
      <alignment horizontal="general" vertical="bottom" textRotation="0" wrapText="false" indent="0" shrinkToFit="false"/>
      <protection locked="true" hidden="false"/>
    </xf>
    <xf numFmtId="167" fontId="13" fillId="5" borderId="0" xfId="0" applyFont="true" applyBorder="false" applyAlignment="true" applyProtection="false">
      <alignment horizontal="general" vertical="bottom" textRotation="0" wrapText="false" indent="0" shrinkToFit="false"/>
      <protection locked="true" hidden="false"/>
    </xf>
    <xf numFmtId="167" fontId="13" fillId="5" borderId="0" xfId="0" applyFont="true" applyBorder="false" applyAlignment="false" applyProtection="false">
      <alignment horizontal="general" vertical="bottom" textRotation="0" wrapText="false" indent="0" shrinkToFit="false"/>
      <protection locked="true" hidden="false"/>
    </xf>
    <xf numFmtId="167" fontId="25" fillId="17" borderId="0" xfId="0" applyFont="true" applyBorder="false" applyAlignment="true" applyProtection="false">
      <alignment horizontal="general" vertical="bottom" textRotation="0" wrapText="false" indent="0" shrinkToFit="false"/>
      <protection locked="true" hidden="false"/>
    </xf>
    <xf numFmtId="167" fontId="25" fillId="18" borderId="0" xfId="0" applyFont="true" applyBorder="false" applyAlignment="true" applyProtection="false">
      <alignment horizontal="general" vertical="bottom" textRotation="0" wrapText="false" indent="0" shrinkToFit="false"/>
      <protection locked="true" hidden="false"/>
    </xf>
    <xf numFmtId="167" fontId="25" fillId="17" borderId="0" xfId="0" applyFont="true" applyBorder="false" applyAlignment="false" applyProtection="false">
      <alignment horizontal="general" vertical="bottom" textRotation="0" wrapText="false" indent="0" shrinkToFit="false"/>
      <protection locked="true" hidden="false"/>
    </xf>
    <xf numFmtId="167" fontId="25" fillId="18" borderId="0" xfId="0" applyFont="true" applyBorder="false" applyAlignment="false" applyProtection="false">
      <alignment horizontal="general" vertical="bottom" textRotation="0" wrapText="false" indent="0" shrinkToFit="false"/>
      <protection locked="true" hidden="false"/>
    </xf>
    <xf numFmtId="167" fontId="25" fillId="8" borderId="0" xfId="0" applyFont="true" applyBorder="false" applyAlignment="false" applyProtection="false">
      <alignment horizontal="general" vertical="bottom" textRotation="0" wrapText="false" indent="0" shrinkToFit="false"/>
      <protection locked="true" hidden="false"/>
    </xf>
    <xf numFmtId="164" fontId="25" fillId="8" borderId="0" xfId="0" applyFont="true" applyBorder="false" applyAlignment="false" applyProtection="false">
      <alignment horizontal="general" vertical="bottom" textRotation="0" wrapText="false" indent="0" shrinkToFit="false"/>
      <protection locked="true" hidden="false"/>
    </xf>
    <xf numFmtId="167" fontId="13" fillId="19" borderId="0" xfId="0" applyFont="true" applyBorder="false" applyAlignment="true" applyProtection="false">
      <alignment horizontal="general" vertical="bottom" textRotation="0" wrapText="false" indent="0" shrinkToFit="false"/>
      <protection locked="true" hidden="false"/>
    </xf>
    <xf numFmtId="167" fontId="13" fillId="19" borderId="0" xfId="0" applyFont="true" applyBorder="false" applyAlignment="false" applyProtection="false">
      <alignment horizontal="general" vertical="bottom" textRotation="0" wrapText="false" indent="0" shrinkToFit="false"/>
      <protection locked="true" hidden="false"/>
    </xf>
    <xf numFmtId="167" fontId="13" fillId="20" borderId="0" xfId="0" applyFont="true" applyBorder="false" applyAlignment="true" applyProtection="false">
      <alignment horizontal="general" vertical="bottom" textRotation="0" wrapText="false" indent="0" shrinkToFit="false"/>
      <protection locked="true" hidden="false"/>
    </xf>
    <xf numFmtId="167" fontId="13" fillId="20" borderId="0" xfId="0" applyFont="true" applyBorder="false" applyAlignment="false" applyProtection="false">
      <alignment horizontal="general" vertical="bottom" textRotation="0" wrapText="false" indent="0" shrinkToFit="false"/>
      <protection locked="true" hidden="false"/>
    </xf>
    <xf numFmtId="167" fontId="25" fillId="21" borderId="0" xfId="0" applyFont="true" applyBorder="false" applyAlignment="true" applyProtection="false">
      <alignment horizontal="general" vertical="bottom" textRotation="0" wrapText="false" indent="0" shrinkToFit="false"/>
      <protection locked="true" hidden="false"/>
    </xf>
    <xf numFmtId="167" fontId="25" fillId="22" borderId="0" xfId="0" applyFont="true" applyBorder="false" applyAlignment="true" applyProtection="false">
      <alignment horizontal="general" vertical="bottom" textRotation="0" wrapText="false" indent="0" shrinkToFit="false"/>
      <protection locked="true" hidden="false"/>
    </xf>
    <xf numFmtId="166" fontId="25" fillId="22" borderId="0" xfId="0" applyFont="true" applyBorder="false" applyAlignment="true" applyProtection="false">
      <alignment horizontal="left" vertical="bottom" textRotation="0" wrapText="false" indent="0" shrinkToFit="false"/>
      <protection locked="true" hidden="false"/>
    </xf>
    <xf numFmtId="167" fontId="25" fillId="21" borderId="0" xfId="0" applyFont="true" applyBorder="false" applyAlignment="false" applyProtection="false">
      <alignment horizontal="general" vertical="bottom" textRotation="0" wrapText="false" indent="0" shrinkToFit="false"/>
      <protection locked="true" hidden="false"/>
    </xf>
    <xf numFmtId="167" fontId="25" fillId="22" borderId="0" xfId="0" applyFont="true" applyBorder="false" applyAlignment="false" applyProtection="false">
      <alignment horizontal="general" vertical="bottom" textRotation="0" wrapText="false" indent="0" shrinkToFit="false"/>
      <protection locked="true" hidden="false"/>
    </xf>
    <xf numFmtId="167" fontId="13" fillId="4" borderId="0" xfId="0" applyFont="true" applyBorder="false" applyAlignment="true" applyProtection="false">
      <alignment horizontal="general" vertical="bottom" textRotation="0" wrapText="false" indent="0" shrinkToFit="false"/>
      <protection locked="true" hidden="false"/>
    </xf>
    <xf numFmtId="167" fontId="13" fillId="4" borderId="0" xfId="0" applyFont="true" applyBorder="false" applyAlignment="false" applyProtection="false">
      <alignment horizontal="general" vertical="bottom" textRotation="0" wrapText="false" indent="0" shrinkToFit="false"/>
      <protection locked="true" hidden="false"/>
    </xf>
    <xf numFmtId="164" fontId="25" fillId="8" borderId="0" xfId="0" applyFont="true" applyBorder="false" applyAlignment="true" applyProtection="false">
      <alignment horizontal="general" vertical="center" textRotation="0" wrapText="true" indent="0" shrinkToFit="false"/>
      <protection locked="true" hidden="false"/>
    </xf>
    <xf numFmtId="167" fontId="25" fillId="23" borderId="0" xfId="0" applyFont="true" applyBorder="false" applyAlignment="true" applyProtection="false">
      <alignment horizontal="general" vertical="bottom" textRotation="0" wrapText="false" indent="0" shrinkToFit="false"/>
      <protection locked="true" hidden="false"/>
    </xf>
    <xf numFmtId="167" fontId="25" fillId="23" borderId="0" xfId="0" applyFont="true" applyBorder="false" applyAlignment="false" applyProtection="false">
      <alignment horizontal="general" vertical="bottom" textRotation="0" wrapText="false" indent="0" shrinkToFit="false"/>
      <protection locked="true" hidden="false"/>
    </xf>
    <xf numFmtId="164" fontId="13" fillId="13" borderId="0" xfId="0" applyFont="true" applyBorder="true" applyAlignment="true" applyProtection="false">
      <alignment horizontal="general" vertical="bottom" textRotation="0" wrapText="false" indent="0" shrinkToFit="false"/>
      <protection locked="true" hidden="false"/>
    </xf>
    <xf numFmtId="167" fontId="25" fillId="16" borderId="0" xfId="0" applyFont="true" applyBorder="false" applyAlignment="false" applyProtection="false">
      <alignment horizontal="general" vertical="bottom" textRotation="0" wrapText="false" indent="0" shrinkToFit="false"/>
      <protection locked="true" hidden="false"/>
    </xf>
    <xf numFmtId="167" fontId="28" fillId="5" borderId="0" xfId="0" applyFont="true" applyBorder="false" applyAlignment="true" applyProtection="false">
      <alignment horizontal="general" vertical="bottom" textRotation="0" wrapText="false" indent="0" shrinkToFit="false"/>
      <protection locked="true" hidden="false"/>
    </xf>
    <xf numFmtId="167" fontId="25" fillId="5" borderId="0" xfId="0" applyFont="true" applyBorder="false" applyAlignment="false" applyProtection="false">
      <alignment horizontal="general" vertical="bottom" textRotation="0" wrapText="false" indent="0" shrinkToFit="false"/>
      <protection locked="true" hidden="false"/>
    </xf>
    <xf numFmtId="167" fontId="13" fillId="20" borderId="0" xfId="0" applyFont="true" applyBorder="true" applyAlignment="true" applyProtection="false">
      <alignment horizontal="general" vertical="bottom" textRotation="0" wrapText="false" indent="0" shrinkToFit="false"/>
      <protection locked="true" hidden="false"/>
    </xf>
    <xf numFmtId="166" fontId="25" fillId="21" borderId="0" xfId="0" applyFont="true" applyBorder="false" applyAlignment="true" applyProtection="false">
      <alignment horizontal="left" vertical="bottom" textRotation="0" wrapText="false" indent="0" shrinkToFit="false"/>
      <protection locked="true" hidden="false"/>
    </xf>
    <xf numFmtId="167" fontId="28" fillId="4" borderId="0" xfId="0" applyFont="true" applyBorder="false" applyAlignment="true" applyProtection="false">
      <alignment horizontal="general" vertical="bottom" textRotation="0" wrapText="false" indent="0" shrinkToFit="false"/>
      <protection locked="true" hidden="false"/>
    </xf>
    <xf numFmtId="167" fontId="25" fillId="4" borderId="0" xfId="0" applyFont="true" applyBorder="false" applyAlignment="false" applyProtection="false">
      <alignment horizontal="general" vertical="bottom" textRotation="0" wrapText="false" indent="0" shrinkToFit="false"/>
      <protection locked="true" hidden="false"/>
    </xf>
    <xf numFmtId="167" fontId="13" fillId="24" borderId="0" xfId="0" applyFont="true" applyBorder="true" applyAlignment="true" applyProtection="false">
      <alignment horizontal="general" vertical="bottom" textRotation="0" wrapText="false" indent="0" shrinkToFit="false"/>
      <protection locked="true" hidden="false"/>
    </xf>
    <xf numFmtId="167" fontId="25" fillId="25" borderId="0" xfId="0" applyFont="true" applyBorder="false" applyAlignment="true" applyProtection="false">
      <alignment horizontal="general" vertical="bottom" textRotation="0" wrapText="false" indent="0" shrinkToFit="false"/>
      <protection locked="true" hidden="false"/>
    </xf>
    <xf numFmtId="166" fontId="25" fillId="25" borderId="0" xfId="0" applyFont="true" applyBorder="false" applyAlignment="true" applyProtection="false">
      <alignment horizontal="left" vertical="bottom" textRotation="0" wrapText="false" indent="0" shrinkToFit="false"/>
      <protection locked="true" hidden="false"/>
    </xf>
    <xf numFmtId="167" fontId="25" fillId="25" borderId="0" xfId="0" applyFont="true" applyBorder="false" applyAlignment="false" applyProtection="false">
      <alignment horizontal="general" vertical="bottom" textRotation="0" wrapText="false" indent="0" shrinkToFit="false"/>
      <protection locked="true" hidden="false"/>
    </xf>
    <xf numFmtId="167" fontId="13" fillId="26" borderId="0" xfId="0" applyFont="true" applyBorder="false" applyAlignment="true" applyProtection="false">
      <alignment horizontal="general" vertical="bottom" textRotation="0" wrapText="false" indent="0" shrinkToFit="false"/>
      <protection locked="true" hidden="false"/>
    </xf>
    <xf numFmtId="167" fontId="13" fillId="26" borderId="0" xfId="0" applyFont="true" applyBorder="false" applyAlignment="false" applyProtection="false">
      <alignment horizontal="general" vertical="bottom" textRotation="0" wrapText="false" indent="0" shrinkToFit="false"/>
      <protection locked="true" hidden="false"/>
    </xf>
    <xf numFmtId="167" fontId="13" fillId="27" borderId="0" xfId="0" applyFont="true" applyBorder="false" applyAlignment="true" applyProtection="false">
      <alignment horizontal="general" vertical="bottom" textRotation="0" wrapText="false" indent="0" shrinkToFit="false"/>
      <protection locked="true" hidden="false"/>
    </xf>
    <xf numFmtId="164" fontId="13" fillId="27" borderId="0" xfId="0" applyFont="true" applyBorder="false" applyAlignment="false" applyProtection="false">
      <alignment horizontal="general" vertical="bottom" textRotation="0" wrapText="false" indent="0" shrinkToFit="false"/>
      <protection locked="true" hidden="false"/>
    </xf>
    <xf numFmtId="167" fontId="25" fillId="28" borderId="0" xfId="0" applyFont="true" applyBorder="false" applyAlignment="true" applyProtection="false">
      <alignment horizontal="general" vertical="bottom" textRotation="0" wrapText="false" indent="0" shrinkToFit="false"/>
      <protection locked="true" hidden="false"/>
    </xf>
    <xf numFmtId="167" fontId="25" fillId="29" borderId="0" xfId="0" applyFont="true" applyBorder="false" applyAlignment="true" applyProtection="false">
      <alignment horizontal="general" vertical="bottom" textRotation="0" wrapText="false" indent="0" shrinkToFit="false"/>
      <protection locked="true" hidden="false"/>
    </xf>
    <xf numFmtId="167" fontId="25" fillId="28" borderId="0" xfId="0" applyFont="true" applyBorder="false" applyAlignment="false" applyProtection="false">
      <alignment horizontal="general" vertical="bottom" textRotation="0" wrapText="false" indent="0" shrinkToFit="false"/>
      <protection locked="true" hidden="false"/>
    </xf>
    <xf numFmtId="167" fontId="25" fillId="29" borderId="0" xfId="0" applyFont="true" applyBorder="false" applyAlignment="false" applyProtection="false">
      <alignment horizontal="general" vertical="bottom" textRotation="0" wrapText="false" indent="0" shrinkToFit="false"/>
      <protection locked="true" hidden="false"/>
    </xf>
    <xf numFmtId="166" fontId="25" fillId="17" borderId="0" xfId="0" applyFont="true" applyBorder="false" applyAlignment="true" applyProtection="false">
      <alignment horizontal="left" vertical="bottom" textRotation="0" wrapText="false" indent="0" shrinkToFit="false"/>
      <protection locked="true" hidden="false"/>
    </xf>
    <xf numFmtId="166" fontId="25" fillId="18" borderId="0" xfId="0" applyFont="true" applyBorder="false" applyAlignment="true" applyProtection="false">
      <alignment horizontal="left" vertical="bottom" textRotation="0" wrapText="false" indent="0" shrinkToFit="false"/>
      <protection locked="true" hidden="false"/>
    </xf>
    <xf numFmtId="167" fontId="13" fillId="24" borderId="0" xfId="0" applyFont="true" applyBorder="false" applyAlignment="true" applyProtection="false">
      <alignment horizontal="general" vertical="bottom" textRotation="0" wrapText="false" indent="0" shrinkToFit="false"/>
      <protection locked="true" hidden="false"/>
    </xf>
    <xf numFmtId="167" fontId="13" fillId="24" borderId="0" xfId="0" applyFont="true" applyBorder="false" applyAlignment="false" applyProtection="false">
      <alignment horizontal="general" vertical="bottom" textRotation="0" wrapText="false" indent="0" shrinkToFit="false"/>
      <protection locked="true" hidden="false"/>
    </xf>
    <xf numFmtId="167" fontId="13" fillId="27" borderId="0" xfId="0" applyFont="true" applyBorder="false" applyAlignment="false" applyProtection="false">
      <alignment horizontal="general" vertical="bottom" textRotation="0" wrapText="false" indent="0" shrinkToFit="false"/>
      <protection locked="true" hidden="false"/>
    </xf>
    <xf numFmtId="164" fontId="12" fillId="8" borderId="0" xfId="0" applyFont="true" applyBorder="false" applyAlignment="true" applyProtection="false">
      <alignment horizontal="general" vertical="bottom" textRotation="0" wrapText="false" indent="0" shrinkToFit="false"/>
      <protection locked="true" hidden="false"/>
    </xf>
    <xf numFmtId="167" fontId="25" fillId="13"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7" fontId="25" fillId="0" borderId="0" xfId="0" applyFont="true" applyBorder="false" applyAlignment="false" applyProtection="false">
      <alignment horizontal="general" vertical="bottom" textRotation="0" wrapText="false" indent="0" shrinkToFit="false"/>
      <protection locked="true" hidden="false"/>
    </xf>
    <xf numFmtId="164" fontId="25" fillId="23" borderId="0" xfId="0" applyFont="true" applyBorder="false" applyAlignment="true" applyProtection="false">
      <alignment horizontal="general" vertical="bottom" textRotation="0" wrapText="false" indent="0" shrinkToFit="false"/>
      <protection locked="true" hidden="false"/>
    </xf>
    <xf numFmtId="164" fontId="13" fillId="26" borderId="0" xfId="0" applyFont="true" applyBorder="false" applyAlignment="true" applyProtection="false">
      <alignment horizontal="general" vertical="bottom" textRotation="0" wrapText="false" indent="0" shrinkToFit="false"/>
      <protection locked="true" hidden="false"/>
    </xf>
    <xf numFmtId="164" fontId="25" fillId="28"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13" fillId="7" borderId="0" xfId="0" applyFont="true" applyBorder="false" applyAlignment="true" applyProtection="false">
      <alignment horizontal="general" vertical="bottom" textRotation="0" wrapText="false" indent="0" shrinkToFit="false"/>
      <protection locked="true" hidden="false"/>
    </xf>
    <xf numFmtId="164" fontId="25" fillId="15"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general" vertical="bottom" textRotation="0" wrapText="false" indent="0" shrinkToFit="false"/>
      <protection locked="true" hidden="false"/>
    </xf>
    <xf numFmtId="164" fontId="25" fillId="18" borderId="0" xfId="0" applyFont="true" applyBorder="false" applyAlignment="true" applyProtection="false">
      <alignment horizontal="general" vertical="bottom" textRotation="0" wrapText="false" indent="0" shrinkToFit="false"/>
      <protection locked="true" hidden="false"/>
    </xf>
    <xf numFmtId="167" fontId="25" fillId="0" borderId="0" xfId="0" applyFont="true" applyBorder="false" applyAlignment="true" applyProtection="false">
      <alignment horizontal="general" vertical="bottom" textRotation="0" wrapText="false" indent="0" shrinkToFit="false"/>
      <protection locked="true" hidden="false"/>
    </xf>
    <xf numFmtId="164" fontId="13" fillId="30" borderId="0" xfId="0" applyFont="true" applyBorder="false" applyAlignment="true" applyProtection="false">
      <alignment horizontal="general" vertical="bottom" textRotation="0" wrapText="false" indent="0" shrinkToFit="false"/>
      <protection locked="true" hidden="false"/>
    </xf>
    <xf numFmtId="164" fontId="25" fillId="6" borderId="0" xfId="0" applyFont="true" applyBorder="false" applyAlignment="true" applyProtection="false">
      <alignment horizontal="general" vertical="bottom" textRotation="0" wrapText="false" indent="0" shrinkToFit="false"/>
      <protection locked="true" hidden="false"/>
    </xf>
    <xf numFmtId="167" fontId="25" fillId="6" borderId="0" xfId="0" applyFont="true" applyBorder="false" applyAlignment="true" applyProtection="false">
      <alignment horizontal="general" vertical="bottom" textRotation="0" wrapText="false" indent="0" shrinkToFit="false"/>
      <protection locked="true" hidden="false"/>
    </xf>
    <xf numFmtId="164" fontId="13" fillId="13" borderId="0" xfId="0" applyFont="true" applyBorder="false" applyAlignment="true" applyProtection="false">
      <alignment horizontal="general" vertical="bottom" textRotation="0" wrapText="false" indent="0" shrinkToFit="false"/>
      <protection locked="true" hidden="false"/>
    </xf>
    <xf numFmtId="164" fontId="25" fillId="14" borderId="0" xfId="0" applyFont="true" applyBorder="false" applyAlignment="true" applyProtection="false">
      <alignment horizontal="general" vertical="bottom" textRotation="0" wrapText="false" indent="0" shrinkToFit="false"/>
      <protection locked="true" hidden="false"/>
    </xf>
    <xf numFmtId="164" fontId="13" fillId="20" borderId="0" xfId="0" applyFont="true" applyBorder="false" applyAlignment="true" applyProtection="false">
      <alignment horizontal="general" vertical="bottom" textRotation="0" wrapText="false" indent="0" shrinkToFit="false"/>
      <protection locked="true" hidden="false"/>
    </xf>
    <xf numFmtId="164" fontId="25" fillId="22" borderId="0" xfId="0" applyFont="true" applyBorder="false" applyAlignment="true" applyProtection="false">
      <alignment horizontal="general" vertical="bottom" textRotation="0" wrapText="false" indent="0" shrinkToFit="false"/>
      <protection locked="true" hidden="false"/>
    </xf>
    <xf numFmtId="167" fontId="4" fillId="8" borderId="0" xfId="0" applyFont="true" applyBorder="false" applyAlignment="true" applyProtection="false">
      <alignment horizontal="general" vertical="bottom" textRotation="0" wrapText="false" indent="0" shrinkToFit="false"/>
      <protection locked="true" hidden="false"/>
    </xf>
    <xf numFmtId="167" fontId="4" fillId="8" borderId="0" xfId="0" applyFont="true" applyBorder="true" applyAlignment="true" applyProtection="false">
      <alignment horizontal="general" vertical="bottom" textRotation="0" wrapText="false" indent="0" shrinkToFit="false"/>
      <protection locked="true" hidden="false"/>
    </xf>
    <xf numFmtId="167" fontId="25" fillId="8" borderId="8" xfId="0" applyFont="true" applyBorder="true" applyAlignment="false" applyProtection="false">
      <alignment horizontal="general" vertical="bottom" textRotation="0" wrapText="false" indent="0" shrinkToFit="false"/>
      <protection locked="true" hidden="false"/>
    </xf>
    <xf numFmtId="168" fontId="25" fillId="22" borderId="0" xfId="0" applyFont="true" applyBorder="false" applyAlignment="true" applyProtection="false">
      <alignment horizontal="left" vertical="bottom" textRotation="0" wrapText="false" indent="0" shrinkToFit="false"/>
      <protection locked="true" hidden="false"/>
    </xf>
    <xf numFmtId="167" fontId="25" fillId="8" borderId="8" xfId="0" applyFont="true" applyBorder="true" applyAlignment="true" applyProtection="false">
      <alignment horizontal="general" vertical="bottom" textRotation="0" wrapText="false" indent="0" shrinkToFit="false"/>
      <protection locked="true" hidden="false"/>
    </xf>
    <xf numFmtId="167" fontId="25" fillId="8" borderId="9" xfId="0" applyFont="true" applyBorder="true" applyAlignment="false" applyProtection="false">
      <alignment horizontal="general" vertical="bottom" textRotation="0" wrapText="false" indent="0" shrinkToFit="false"/>
      <protection locked="true" hidden="false"/>
    </xf>
    <xf numFmtId="168" fontId="25" fillId="21" borderId="0" xfId="0" applyFont="true" applyBorder="false" applyAlignment="true" applyProtection="false">
      <alignment horizontal="left" vertical="bottom" textRotation="0" wrapText="false" indent="0" shrinkToFit="false"/>
      <protection locked="true" hidden="false"/>
    </xf>
    <xf numFmtId="168" fontId="25" fillId="25" borderId="0" xfId="0" applyFont="true" applyBorder="false" applyAlignment="true" applyProtection="false">
      <alignment horizontal="left" vertical="bottom" textRotation="0" wrapText="false" indent="0" shrinkToFit="false"/>
      <protection locked="true" hidden="false"/>
    </xf>
    <xf numFmtId="168" fontId="25" fillId="17" borderId="0" xfId="0" applyFont="true" applyBorder="false" applyAlignment="true" applyProtection="false">
      <alignment horizontal="general" vertical="bottom" textRotation="0" wrapText="false" indent="0" shrinkToFit="false"/>
      <protection locked="true" hidden="false"/>
    </xf>
    <xf numFmtId="168" fontId="25" fillId="18" borderId="0" xfId="0" applyFont="true" applyBorder="false" applyAlignment="true" applyProtection="false">
      <alignment horizontal="left" vertical="bottom" textRotation="0" wrapText="false" indent="0" shrinkToFit="false"/>
      <protection locked="true" hidden="false"/>
    </xf>
    <xf numFmtId="168" fontId="25" fillId="17" borderId="0" xfId="0" applyFont="true" applyBorder="false" applyAlignment="true" applyProtection="false">
      <alignment horizontal="left" vertical="bottom" textRotation="0" wrapText="false" indent="0" shrinkToFit="false"/>
      <protection locked="true" hidden="false"/>
    </xf>
    <xf numFmtId="164" fontId="30" fillId="3" borderId="0" xfId="0" applyFont="true" applyBorder="true" applyAlignment="true" applyProtection="false">
      <alignment horizontal="center" vertical="center" textRotation="0" wrapText="false" indent="0" shrinkToFit="false"/>
      <protection locked="true" hidden="false"/>
    </xf>
    <xf numFmtId="164" fontId="13" fillId="9"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1" fillId="8"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b val="1"/>
      </font>
      <fill>
        <patternFill>
          <bgColor rgb="FFFFFF00"/>
        </patternFill>
      </fill>
    </dxf>
  </dxfs>
  <colors>
    <indexedColors>
      <rgbColor rgb="FF000000"/>
      <rgbColor rgb="FFFFFFFF"/>
      <rgbColor rgb="FFFF0000"/>
      <rgbColor rgb="FF00FF00"/>
      <rgbColor rgb="FF0000FF"/>
      <rgbColor rgb="FFFFFF00"/>
      <rgbColor rgb="FFFF00FF"/>
      <rgbColor rgb="FFD9D9D9"/>
      <rgbColor rgb="FF800000"/>
      <rgbColor rgb="FF008000"/>
      <rgbColor rgb="FF000080"/>
      <rgbColor rgb="FF666666"/>
      <rgbColor rgb="FF800080"/>
      <rgbColor rgb="FF008080"/>
      <rgbColor rgb="FFA2C4C9"/>
      <rgbColor rgb="FF808080"/>
      <rgbColor rgb="FFA4C2F4"/>
      <rgbColor rgb="FF993366"/>
      <rgbColor rgb="FFFFF2CC"/>
      <rgbColor rgb="FFCFE2F3"/>
      <rgbColor rgb="FF660066"/>
      <rgbColor rgb="FFDD7E6B"/>
      <rgbColor rgb="FF1155CC"/>
      <rgbColor rgb="FFC9DAF8"/>
      <rgbColor rgb="FF000080"/>
      <rgbColor rgb="FFFF00FF"/>
      <rgbColor rgb="FFFCE5CD"/>
      <rgbColor rgb="FFF3F3F3"/>
      <rgbColor rgb="FF800080"/>
      <rgbColor rgb="FF800000"/>
      <rgbColor rgb="FF008080"/>
      <rgbColor rgb="FF0000FF"/>
      <rgbColor rgb="FFD9D2E9"/>
      <rgbColor rgb="FFEFEFEF"/>
      <rgbColor rgb="FFD9EAD3"/>
      <rgbColor rgb="FFFFE599"/>
      <rgbColor rgb="FF9FC5E8"/>
      <rgbColor rgb="FFEA9999"/>
      <rgbColor rgb="FFB4A7D6"/>
      <rgbColor rgb="FFF9CB9C"/>
      <rgbColor rgb="FFEAD1DC"/>
      <rgbColor rgb="FFD0E0E3"/>
      <rgbColor rgb="FFB6D7A8"/>
      <rgbColor rgb="FFE6B8AF"/>
      <rgbColor rgb="FFF6B26B"/>
      <rgbColor rgb="FFF4CCCC"/>
      <rgbColor rgb="FF6C6C6C"/>
      <rgbColor rgb="FFD5A6BD"/>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tables/table1.xml><?xml version="1.0" encoding="utf-8"?>
<table xmlns="http://schemas.openxmlformats.org/spreadsheetml/2006/main" id="1" name="Table_1" displayName="Table_1" ref="D4:E13" headerRowCount="0" totalsRowCount="0" totalsRowShown="0">
  <tableColumns count="2">
    <tableColumn id="1" name="Column1"/>
    <tableColumn id="2" name="Column2"/>
  </tableColumns>
</table>
</file>

<file path=xl/worksheets/_rels/sheet1.xml.rels><?xml version="1.0" encoding="UTF-8"?>
<Relationships xmlns="http://schemas.openxmlformats.org/package/2006/relationships"><Relationship Id="rId1" Type="http://schemas.openxmlformats.org/officeDocument/2006/relationships/hyperlink" Target="http://discord.me/mentor" TargetMode="External"/><Relationship Id="rId2" Type="http://schemas.openxmlformats.org/officeDocument/2006/relationships/hyperlink" Target="https://docs.google.com/spreadsheets/d/19UtK7xG2c-ehxdlhCFKMpM4_IHSG-EXFgXLJaunE79I/edit" TargetMode="External"/><Relationship Id="rId3" Type="http://schemas.openxmlformats.org/officeDocument/2006/relationships/hyperlink" Target="https://docs.google.com/spreadsheets/d/1MNe3jg64nzKxAg0Ts8vM0PyMZFoD6Nhc2YPbhOIHzyY/edi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discord.me/mentor" TargetMode="External"/><Relationship Id="rId2" Type="http://schemas.openxmlformats.org/officeDocument/2006/relationships/hyperlink" Target="https://docs.google.com/spreadsheets/d/19UtK7xG2c-ehxdlhCFKMpM4_IHSG-EXFgXLJaunE79I/edit" TargetMode="External"/><Relationship Id="rId3" Type="http://schemas.openxmlformats.org/officeDocument/2006/relationships/hyperlink" Target="https://itunes.apple.com/app/id1393769121" TargetMode="External"/><Relationship Id="rId4" Type="http://schemas.openxmlformats.org/officeDocument/2006/relationships/hyperlink" Target="https://play.google.com/store/apps/details?id=com.teamrod.tpoppen.rivalsofdata" TargetMode="External"/><Relationship Id="rId5" Type="http://schemas.openxmlformats.org/officeDocument/2006/relationships/hyperlink" Target="https://twitter.com/roa_academy"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google.com/spreadsheets/d/1_a9bfV27eJWI7UtOx-SFBmGJF026OcDs2yki-_GB9jQ/edit" TargetMode="External"/>
</Relationships>
</file>

<file path=xl/worksheets/_rels/sheet9.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5.29"/>
    <col collapsed="false" customWidth="true" hidden="false" outlineLevel="0" max="10" min="10" style="0" width="6.14"/>
    <col collapsed="false" customWidth="true" hidden="false" outlineLevel="0" max="11" min="11" style="0" width="15.71"/>
  </cols>
  <sheetData>
    <row r="1" customFormat="false" ht="15.75" hidden="false" customHeight="false" outlineLevel="0" collapsed="false">
      <c r="A1" s="1" t="s">
        <v>0</v>
      </c>
      <c r="B1" s="1"/>
      <c r="C1" s="1"/>
      <c r="D1" s="1"/>
      <c r="E1" s="1"/>
      <c r="F1" s="1"/>
      <c r="G1" s="1"/>
      <c r="H1" s="1"/>
      <c r="I1" s="1"/>
      <c r="J1" s="1"/>
      <c r="K1" s="1"/>
    </row>
    <row r="2" customFormat="false" ht="31.5" hidden="false" customHeight="true" outlineLevel="0" collapsed="false">
      <c r="A2" s="2" t="s">
        <v>1</v>
      </c>
      <c r="B2" s="2"/>
      <c r="C2" s="2"/>
      <c r="D2" s="3" t="s">
        <v>2</v>
      </c>
      <c r="E2" s="3"/>
      <c r="F2" s="3"/>
      <c r="G2" s="4" t="s">
        <v>3</v>
      </c>
      <c r="H2" s="4"/>
      <c r="I2" s="4"/>
      <c r="J2" s="4"/>
      <c r="K2" s="4"/>
    </row>
    <row r="3" customFormat="false" ht="15.75" hidden="false" customHeight="true" outlineLevel="0" collapsed="false">
      <c r="A3" s="2"/>
      <c r="B3" s="2"/>
      <c r="C3" s="2"/>
      <c r="D3" s="5" t="s">
        <v>4</v>
      </c>
      <c r="E3" s="5"/>
      <c r="F3" s="5"/>
      <c r="G3" s="6" t="s">
        <v>5</v>
      </c>
      <c r="H3" s="6"/>
      <c r="I3" s="6"/>
      <c r="J3" s="6"/>
      <c r="K3" s="6"/>
    </row>
    <row r="4" customFormat="false" ht="15.75" hidden="false" customHeight="false" outlineLevel="0" collapsed="false">
      <c r="A4" s="2"/>
      <c r="B4" s="2"/>
      <c r="C4" s="2"/>
      <c r="D4" s="5"/>
      <c r="E4" s="5"/>
      <c r="F4" s="5"/>
      <c r="G4" s="6"/>
      <c r="H4" s="6"/>
      <c r="I4" s="6"/>
      <c r="J4" s="6"/>
      <c r="K4" s="6"/>
    </row>
    <row r="5" customFormat="false" ht="15.75" hidden="false" customHeight="false" outlineLevel="0" collapsed="false">
      <c r="A5" s="7" t="str">
        <f aca="false">HYPERLINK("https://twitter.com/roa_academy","Follow the Rivals of Aether Academy on Twitter!")</f>
        <v>Follow the Rivals of Aether Academy on Twitter!</v>
      </c>
      <c r="B5" s="7"/>
      <c r="C5" s="7"/>
      <c r="D5" s="8" t="s">
        <v>6</v>
      </c>
      <c r="E5" s="8"/>
      <c r="F5" s="8"/>
      <c r="G5" s="8"/>
      <c r="H5" s="8"/>
      <c r="I5" s="8"/>
      <c r="J5" s="8"/>
      <c r="K5" s="8"/>
    </row>
    <row r="6" customFormat="false" ht="15.75" hidden="false" customHeight="true" outlineLevel="0" collapsed="false">
      <c r="A6" s="7"/>
      <c r="B6" s="7"/>
      <c r="C6" s="7"/>
      <c r="D6" s="9" t="s">
        <v>7</v>
      </c>
      <c r="E6" s="9"/>
      <c r="F6" s="9"/>
      <c r="G6" s="9"/>
      <c r="H6" s="9"/>
      <c r="I6" s="9"/>
      <c r="J6" s="9"/>
      <c r="K6" s="9"/>
    </row>
    <row r="7" customFormat="false" ht="15.75" hidden="false" customHeight="false" outlineLevel="0" collapsed="false">
      <c r="A7" s="7"/>
      <c r="B7" s="7"/>
      <c r="C7" s="7"/>
      <c r="D7" s="9"/>
      <c r="E7" s="9"/>
      <c r="F7" s="9"/>
      <c r="G7" s="9"/>
      <c r="H7" s="9"/>
      <c r="I7" s="9"/>
      <c r="J7" s="9"/>
      <c r="K7" s="9"/>
    </row>
    <row r="8" customFormat="false" ht="15.75" hidden="false" customHeight="false" outlineLevel="0" collapsed="false">
      <c r="A8" s="10" t="s">
        <v>8</v>
      </c>
      <c r="B8" s="11" t="s">
        <v>9</v>
      </c>
      <c r="C8" s="11"/>
      <c r="D8" s="11"/>
      <c r="E8" s="11"/>
      <c r="F8" s="11"/>
      <c r="G8" s="11"/>
      <c r="H8" s="11"/>
      <c r="I8" s="11"/>
      <c r="J8" s="11"/>
      <c r="K8" s="11"/>
    </row>
    <row r="9" customFormat="false" ht="15.75" hidden="false" customHeight="false" outlineLevel="0" collapsed="false">
      <c r="A9" s="12" t="s">
        <v>10</v>
      </c>
      <c r="B9" s="12"/>
      <c r="C9" s="12"/>
      <c r="D9" s="12"/>
      <c r="E9" s="12"/>
      <c r="F9" s="12"/>
      <c r="G9" s="12"/>
      <c r="H9" s="12"/>
      <c r="I9" s="12"/>
      <c r="J9" s="12"/>
      <c r="K9" s="12"/>
    </row>
    <row r="10" customFormat="false" ht="15.75" hidden="false" customHeight="false" outlineLevel="0" collapsed="false">
      <c r="A10" s="13" t="s">
        <v>11</v>
      </c>
      <c r="B10" s="13"/>
      <c r="C10" s="13"/>
      <c r="D10" s="13"/>
      <c r="E10" s="13"/>
      <c r="F10" s="13"/>
      <c r="G10" s="13"/>
      <c r="H10" s="13"/>
      <c r="I10" s="13"/>
      <c r="J10" s="13"/>
      <c r="K10" s="13"/>
    </row>
    <row r="11" customFormat="false" ht="15.75" hidden="false" customHeight="false" outlineLevel="0" collapsed="false">
      <c r="A11" s="14" t="s">
        <v>12</v>
      </c>
      <c r="B11" s="14"/>
      <c r="C11" s="14"/>
      <c r="D11" s="14"/>
      <c r="E11" s="14"/>
      <c r="F11" s="14"/>
      <c r="G11" s="14"/>
      <c r="H11" s="14"/>
      <c r="I11" s="14"/>
      <c r="J11" s="14"/>
      <c r="K11" s="14"/>
    </row>
    <row r="12" customFormat="false" ht="15.75" hidden="false" customHeight="true" outlineLevel="0" collapsed="false">
      <c r="A12" s="13" t="s">
        <v>13</v>
      </c>
      <c r="B12" s="15" t="s">
        <v>14</v>
      </c>
      <c r="C12" s="15"/>
      <c r="D12" s="15"/>
      <c r="E12" s="15"/>
      <c r="F12" s="15"/>
      <c r="G12" s="15"/>
      <c r="H12" s="15"/>
      <c r="I12" s="15"/>
      <c r="J12" s="15"/>
      <c r="K12" s="15"/>
    </row>
    <row r="13" customFormat="false" ht="15.75" hidden="false" customHeight="true" outlineLevel="0" collapsed="false">
      <c r="A13" s="14" t="s">
        <v>15</v>
      </c>
      <c r="B13" s="16" t="s">
        <v>16</v>
      </c>
      <c r="C13" s="16"/>
      <c r="D13" s="16"/>
      <c r="E13" s="16"/>
      <c r="F13" s="16"/>
      <c r="G13" s="16"/>
      <c r="H13" s="16"/>
      <c r="I13" s="16"/>
      <c r="J13" s="16"/>
      <c r="K13" s="16"/>
    </row>
    <row r="14" customFormat="false" ht="15.75" hidden="false" customHeight="true" outlineLevel="0" collapsed="false">
      <c r="A14" s="13" t="s">
        <v>17</v>
      </c>
      <c r="B14" s="15" t="s">
        <v>18</v>
      </c>
      <c r="C14" s="15"/>
      <c r="D14" s="15"/>
      <c r="E14" s="15"/>
      <c r="F14" s="15"/>
      <c r="G14" s="15"/>
      <c r="H14" s="15"/>
      <c r="I14" s="15"/>
      <c r="J14" s="15"/>
      <c r="K14" s="15"/>
    </row>
    <row r="15" customFormat="false" ht="15.75" hidden="false" customHeight="true" outlineLevel="0" collapsed="false">
      <c r="A15" s="14" t="s">
        <v>19</v>
      </c>
      <c r="B15" s="16" t="s">
        <v>20</v>
      </c>
      <c r="C15" s="16"/>
      <c r="D15" s="16"/>
      <c r="E15" s="16"/>
      <c r="F15" s="16"/>
      <c r="G15" s="16"/>
      <c r="H15" s="16"/>
      <c r="I15" s="16"/>
      <c r="J15" s="16"/>
      <c r="K15" s="16"/>
    </row>
    <row r="16" customFormat="false" ht="15.75" hidden="false" customHeight="true" outlineLevel="0" collapsed="false">
      <c r="A16" s="13" t="s">
        <v>21</v>
      </c>
      <c r="B16" s="15" t="s">
        <v>22</v>
      </c>
      <c r="C16" s="15"/>
      <c r="D16" s="15"/>
      <c r="E16" s="15"/>
      <c r="F16" s="15"/>
      <c r="G16" s="15"/>
      <c r="H16" s="15"/>
      <c r="I16" s="15"/>
      <c r="J16" s="15"/>
      <c r="K16" s="15"/>
    </row>
    <row r="17" customFormat="false" ht="15.75" hidden="false" customHeight="true" outlineLevel="0" collapsed="false">
      <c r="A17" s="14" t="s">
        <v>23</v>
      </c>
      <c r="B17" s="16" t="s">
        <v>24</v>
      </c>
      <c r="C17" s="16"/>
      <c r="D17" s="16"/>
      <c r="E17" s="16"/>
      <c r="F17" s="16"/>
      <c r="G17" s="16"/>
      <c r="H17" s="16"/>
      <c r="I17" s="16"/>
      <c r="J17" s="16"/>
      <c r="K17" s="16"/>
    </row>
    <row r="18" customFormat="false" ht="15.75" hidden="false" customHeight="true" outlineLevel="0" collapsed="false">
      <c r="A18" s="13" t="s">
        <v>25</v>
      </c>
      <c r="B18" s="15" t="s">
        <v>26</v>
      </c>
      <c r="C18" s="15"/>
      <c r="D18" s="15"/>
      <c r="E18" s="15"/>
      <c r="F18" s="15"/>
      <c r="G18" s="15"/>
      <c r="H18" s="15"/>
      <c r="I18" s="15"/>
      <c r="J18" s="15"/>
      <c r="K18" s="15"/>
    </row>
  </sheetData>
  <mergeCells count="21">
    <mergeCell ref="A1:K1"/>
    <mergeCell ref="A2:C4"/>
    <mergeCell ref="D2:F2"/>
    <mergeCell ref="G2:K2"/>
    <mergeCell ref="D3:F4"/>
    <mergeCell ref="G3:K4"/>
    <mergeCell ref="A5:C7"/>
    <mergeCell ref="D5:K5"/>
    <mergeCell ref="D6:K7"/>
    <mergeCell ref="B8:H8"/>
    <mergeCell ref="I8:K8"/>
    <mergeCell ref="A9:K9"/>
    <mergeCell ref="A10:K10"/>
    <mergeCell ref="A11:K11"/>
    <mergeCell ref="B12:K12"/>
    <mergeCell ref="B13:K13"/>
    <mergeCell ref="B14:K14"/>
    <mergeCell ref="B15:K15"/>
    <mergeCell ref="B16:K16"/>
    <mergeCell ref="B17:K17"/>
    <mergeCell ref="B18:K18"/>
  </mergeCells>
  <hyperlinks>
    <hyperlink ref="D3" r:id="rId1" display="http://discord.me/mentor"/>
    <hyperlink ref="G3" r:id="rId2" location="gid=20050479" display="https://docs.google.com/spreadsheets/d/19UtK7xG2c-ehxdlhCFKMpM4_IHSG-EXFgXLJaunE79I/edit#gid=20050479"/>
    <hyperlink ref="D6" r:id="rId3" location="gid=497862051" display="https://docs.google.com/spreadsheets/d/1MNe3jg64nzKxAg0Ts8vM0PyMZFoD6Nhc2YPbhOIHzyY/edit#gid=4978620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5.29"/>
    <col collapsed="false" customWidth="true" hidden="false" outlineLevel="0" max="10" min="10" style="0" width="6.14"/>
    <col collapsed="false" customWidth="true" hidden="false" outlineLevel="0" max="16" min="16" style="0" width="15"/>
  </cols>
  <sheetData>
    <row r="1" customFormat="false" ht="15.75" hidden="false" customHeight="false" outlineLevel="0" collapsed="false">
      <c r="A1" s="17" t="s">
        <v>27</v>
      </c>
      <c r="B1" s="17"/>
      <c r="C1" s="17"/>
      <c r="D1" s="17"/>
      <c r="E1" s="17"/>
      <c r="F1" s="17"/>
      <c r="G1" s="17"/>
      <c r="H1" s="17"/>
      <c r="I1" s="17"/>
      <c r="J1" s="17"/>
      <c r="K1" s="17"/>
      <c r="L1" s="17"/>
      <c r="M1" s="17"/>
      <c r="N1" s="17"/>
      <c r="O1" s="17"/>
      <c r="P1" s="17"/>
    </row>
    <row r="2" customFormat="false" ht="31.5" hidden="false" customHeight="true" outlineLevel="0" collapsed="false">
      <c r="A2" s="18" t="s">
        <v>28</v>
      </c>
      <c r="B2" s="18"/>
      <c r="C2" s="18"/>
      <c r="D2" s="19" t="s">
        <v>2</v>
      </c>
      <c r="E2" s="19"/>
      <c r="F2" s="19"/>
      <c r="G2" s="20" t="s">
        <v>29</v>
      </c>
      <c r="H2" s="20"/>
      <c r="I2" s="20"/>
      <c r="J2" s="20"/>
      <c r="K2" s="20"/>
      <c r="L2" s="21" t="s">
        <v>30</v>
      </c>
      <c r="M2" s="21"/>
      <c r="N2" s="21"/>
      <c r="O2" s="21"/>
      <c r="P2" s="21"/>
    </row>
    <row r="3" customFormat="false" ht="15.75" hidden="false" customHeight="true" outlineLevel="0" collapsed="false">
      <c r="A3" s="18"/>
      <c r="B3" s="18"/>
      <c r="C3" s="18"/>
      <c r="D3" s="22" t="s">
        <v>4</v>
      </c>
      <c r="E3" s="22"/>
      <c r="F3" s="22"/>
      <c r="G3" s="23" t="s">
        <v>5</v>
      </c>
      <c r="H3" s="23"/>
      <c r="I3" s="23"/>
      <c r="J3" s="23"/>
      <c r="K3" s="23"/>
      <c r="L3" s="24" t="s">
        <v>31</v>
      </c>
      <c r="M3" s="25" t="s">
        <v>32</v>
      </c>
      <c r="N3" s="25"/>
      <c r="O3" s="25"/>
      <c r="P3" s="25"/>
    </row>
    <row r="4" customFormat="false" ht="15.75" hidden="false" customHeight="false" outlineLevel="0" collapsed="false">
      <c r="A4" s="18"/>
      <c r="B4" s="18"/>
      <c r="C4" s="18"/>
      <c r="D4" s="22"/>
      <c r="E4" s="22"/>
      <c r="F4" s="22"/>
      <c r="G4" s="23"/>
      <c r="H4" s="23"/>
      <c r="I4" s="23"/>
      <c r="J4" s="23"/>
      <c r="K4" s="23"/>
      <c r="L4" s="24" t="s">
        <v>33</v>
      </c>
      <c r="M4" s="25" t="s">
        <v>34</v>
      </c>
      <c r="N4" s="25"/>
      <c r="O4" s="25"/>
      <c r="P4" s="25"/>
    </row>
    <row r="5" customFormat="false" ht="15.75" hidden="false" customHeight="true" outlineLevel="0" collapsed="false">
      <c r="A5" s="26" t="s">
        <v>35</v>
      </c>
      <c r="B5" s="27" t="s">
        <v>36</v>
      </c>
      <c r="C5" s="27"/>
      <c r="D5" s="27"/>
      <c r="E5" s="27"/>
      <c r="F5" s="27"/>
      <c r="G5" s="27"/>
      <c r="H5" s="27"/>
      <c r="I5" s="28"/>
      <c r="J5" s="29"/>
      <c r="K5" s="30" t="s">
        <v>37</v>
      </c>
      <c r="L5" s="30"/>
      <c r="M5" s="30"/>
      <c r="N5" s="30"/>
      <c r="O5" s="30"/>
      <c r="P5" s="31"/>
    </row>
    <row r="6" customFormat="false" ht="18" hidden="false" customHeight="true" outlineLevel="0" collapsed="false">
      <c r="A6" s="32" t="s">
        <v>38</v>
      </c>
      <c r="B6" s="33" t="s">
        <v>39</v>
      </c>
      <c r="C6" s="33"/>
      <c r="D6" s="33"/>
      <c r="E6" s="33"/>
      <c r="F6" s="33"/>
      <c r="G6" s="33"/>
      <c r="H6" s="33"/>
      <c r="I6" s="33"/>
      <c r="J6" s="34"/>
      <c r="K6" s="35" t="s">
        <v>40</v>
      </c>
      <c r="L6" s="35"/>
      <c r="M6" s="35"/>
      <c r="N6" s="35"/>
      <c r="O6" s="35"/>
      <c r="P6" s="35"/>
    </row>
    <row r="7" customFormat="false" ht="17.25" hidden="false" customHeight="true" outlineLevel="0" collapsed="false">
      <c r="A7" s="36" t="s">
        <v>41</v>
      </c>
      <c r="B7" s="37" t="s">
        <v>42</v>
      </c>
      <c r="C7" s="37"/>
      <c r="D7" s="37"/>
      <c r="E7" s="37"/>
      <c r="F7" s="37"/>
      <c r="G7" s="37"/>
      <c r="H7" s="37"/>
      <c r="I7" s="37"/>
      <c r="J7" s="34"/>
      <c r="K7" s="38" t="s">
        <v>43</v>
      </c>
      <c r="L7" s="38"/>
      <c r="M7" s="38"/>
      <c r="N7" s="38"/>
      <c r="O7" s="38"/>
      <c r="P7" s="38"/>
    </row>
    <row r="8" customFormat="false" ht="15.75" hidden="false" customHeight="true" outlineLevel="0" collapsed="false">
      <c r="A8" s="32" t="s">
        <v>44</v>
      </c>
      <c r="B8" s="39" t="s">
        <v>45</v>
      </c>
      <c r="C8" s="39"/>
      <c r="D8" s="39"/>
      <c r="E8" s="39"/>
      <c r="F8" s="39"/>
      <c r="G8" s="39"/>
      <c r="H8" s="39"/>
      <c r="I8" s="39"/>
      <c r="J8" s="40"/>
      <c r="K8" s="38"/>
      <c r="L8" s="38"/>
      <c r="M8" s="38"/>
      <c r="N8" s="38"/>
      <c r="O8" s="38"/>
      <c r="P8" s="38"/>
    </row>
    <row r="9" customFormat="false" ht="20.25" hidden="false" customHeight="true" outlineLevel="0" collapsed="false">
      <c r="A9" s="36" t="s">
        <v>46</v>
      </c>
      <c r="B9" s="37" t="s">
        <v>47</v>
      </c>
      <c r="C9" s="37"/>
      <c r="D9" s="37"/>
      <c r="E9" s="37"/>
      <c r="F9" s="37"/>
      <c r="G9" s="37"/>
      <c r="H9" s="37"/>
      <c r="I9" s="37"/>
      <c r="J9" s="34"/>
      <c r="K9" s="38"/>
      <c r="L9" s="38"/>
      <c r="M9" s="38"/>
      <c r="N9" s="38"/>
      <c r="O9" s="38"/>
      <c r="P9" s="38"/>
    </row>
    <row r="10" customFormat="false" ht="15.75" hidden="false" customHeight="true" outlineLevel="0" collapsed="false">
      <c r="A10" s="32" t="s">
        <v>48</v>
      </c>
      <c r="B10" s="33" t="s">
        <v>49</v>
      </c>
      <c r="C10" s="33"/>
      <c r="D10" s="33"/>
      <c r="E10" s="33"/>
      <c r="F10" s="33"/>
      <c r="G10" s="33"/>
      <c r="H10" s="33"/>
      <c r="I10" s="33"/>
      <c r="J10" s="34"/>
      <c r="K10" s="41" t="s">
        <v>50</v>
      </c>
      <c r="L10" s="41"/>
      <c r="M10" s="41"/>
      <c r="N10" s="41"/>
      <c r="O10" s="41"/>
      <c r="P10" s="41"/>
    </row>
    <row r="11" customFormat="false" ht="15.75" hidden="false" customHeight="true" outlineLevel="0" collapsed="false">
      <c r="A11" s="36" t="s">
        <v>51</v>
      </c>
      <c r="B11" s="37" t="s">
        <v>52</v>
      </c>
      <c r="C11" s="37"/>
      <c r="D11" s="37"/>
      <c r="E11" s="37"/>
      <c r="F11" s="37"/>
      <c r="G11" s="37"/>
      <c r="H11" s="37"/>
      <c r="I11" s="37"/>
      <c r="J11" s="34"/>
      <c r="K11" s="38" t="s">
        <v>53</v>
      </c>
      <c r="L11" s="38"/>
      <c r="M11" s="38"/>
      <c r="N11" s="38"/>
      <c r="O11" s="38"/>
      <c r="P11" s="38"/>
    </row>
    <row r="12" customFormat="false" ht="15.75" hidden="false" customHeight="true" outlineLevel="0" collapsed="false">
      <c r="A12" s="32" t="s">
        <v>54</v>
      </c>
      <c r="B12" s="33" t="s">
        <v>55</v>
      </c>
      <c r="C12" s="33"/>
      <c r="D12" s="33"/>
      <c r="E12" s="33"/>
      <c r="F12" s="33"/>
      <c r="G12" s="33"/>
      <c r="H12" s="33"/>
      <c r="I12" s="33"/>
      <c r="J12" s="34"/>
      <c r="K12" s="35" t="s">
        <v>13</v>
      </c>
      <c r="L12" s="35"/>
      <c r="M12" s="35"/>
      <c r="N12" s="35"/>
      <c r="O12" s="35"/>
      <c r="P12" s="35"/>
    </row>
    <row r="13" customFormat="false" ht="15.75" hidden="false" customHeight="true" outlineLevel="0" collapsed="false">
      <c r="A13" s="36" t="s">
        <v>20</v>
      </c>
      <c r="B13" s="37" t="s">
        <v>56</v>
      </c>
      <c r="C13" s="37"/>
      <c r="D13" s="37"/>
      <c r="E13" s="37"/>
      <c r="F13" s="37"/>
      <c r="G13" s="37"/>
      <c r="H13" s="37"/>
      <c r="I13" s="37"/>
      <c r="J13" s="34"/>
      <c r="K13" s="38" t="s">
        <v>57</v>
      </c>
      <c r="L13" s="38"/>
      <c r="M13" s="38"/>
      <c r="N13" s="38"/>
      <c r="O13" s="38"/>
      <c r="P13" s="38"/>
    </row>
    <row r="14" customFormat="false" ht="15.75" hidden="false" customHeight="true" outlineLevel="0" collapsed="false">
      <c r="A14" s="32" t="s">
        <v>22</v>
      </c>
      <c r="B14" s="33" t="s">
        <v>58</v>
      </c>
      <c r="C14" s="33"/>
      <c r="D14" s="33"/>
      <c r="E14" s="33"/>
      <c r="F14" s="33"/>
      <c r="G14" s="33"/>
      <c r="H14" s="33"/>
      <c r="I14" s="33"/>
      <c r="J14" s="34"/>
      <c r="K14" s="35" t="s">
        <v>59</v>
      </c>
      <c r="L14" s="35"/>
      <c r="M14" s="35"/>
      <c r="N14" s="35"/>
      <c r="O14" s="35"/>
      <c r="P14" s="35"/>
    </row>
    <row r="15" customFormat="false" ht="15.75" hidden="false" customHeight="true" outlineLevel="0" collapsed="false">
      <c r="A15" s="36" t="s">
        <v>60</v>
      </c>
      <c r="B15" s="37" t="s">
        <v>61</v>
      </c>
      <c r="C15" s="37"/>
      <c r="D15" s="37"/>
      <c r="E15" s="37"/>
      <c r="F15" s="37"/>
      <c r="G15" s="37"/>
      <c r="H15" s="37"/>
      <c r="I15" s="37"/>
      <c r="J15" s="34"/>
      <c r="K15" s="38" t="s">
        <v>62</v>
      </c>
      <c r="L15" s="38"/>
      <c r="M15" s="38"/>
      <c r="N15" s="38"/>
      <c r="O15" s="38"/>
      <c r="P15" s="38"/>
    </row>
    <row r="16" customFormat="false" ht="15.75" hidden="false" customHeight="true" outlineLevel="0" collapsed="false">
      <c r="A16" s="32" t="s">
        <v>63</v>
      </c>
      <c r="B16" s="33" t="s">
        <v>64</v>
      </c>
      <c r="C16" s="33"/>
      <c r="D16" s="33"/>
      <c r="E16" s="33"/>
      <c r="F16" s="33"/>
      <c r="G16" s="33"/>
      <c r="H16" s="33"/>
      <c r="I16" s="33"/>
      <c r="J16" s="34"/>
      <c r="K16" s="42" t="s">
        <v>65</v>
      </c>
      <c r="L16" s="42"/>
      <c r="M16" s="42"/>
      <c r="N16" s="42"/>
      <c r="O16" s="42"/>
      <c r="P16" s="42"/>
    </row>
    <row r="17" customFormat="false" ht="15.75" hidden="false" customHeight="true" outlineLevel="0" collapsed="false">
      <c r="A17" s="36" t="s">
        <v>66</v>
      </c>
      <c r="B17" s="37" t="s">
        <v>67</v>
      </c>
      <c r="C17" s="37"/>
      <c r="D17" s="37"/>
      <c r="E17" s="37"/>
      <c r="F17" s="37"/>
      <c r="G17" s="37"/>
      <c r="H17" s="37"/>
      <c r="I17" s="37"/>
      <c r="J17" s="34"/>
      <c r="K17" s="43" t="s">
        <v>68</v>
      </c>
      <c r="L17" s="43"/>
      <c r="M17" s="43"/>
      <c r="N17" s="43"/>
      <c r="O17" s="43"/>
      <c r="P17" s="43"/>
    </row>
    <row r="18" customFormat="false" ht="15.75" hidden="false" customHeight="true" outlineLevel="0" collapsed="false">
      <c r="A18" s="32" t="s">
        <v>69</v>
      </c>
      <c r="B18" s="33" t="s">
        <v>70</v>
      </c>
      <c r="C18" s="33"/>
      <c r="D18" s="33"/>
      <c r="E18" s="33"/>
      <c r="F18" s="33"/>
      <c r="G18" s="33"/>
      <c r="H18" s="33"/>
      <c r="I18" s="33"/>
      <c r="J18" s="34"/>
      <c r="K18" s="35" t="s">
        <v>71</v>
      </c>
      <c r="L18" s="35"/>
      <c r="M18" s="35"/>
      <c r="N18" s="35"/>
      <c r="O18" s="35"/>
      <c r="P18" s="35"/>
    </row>
    <row r="19" customFormat="false" ht="30.75" hidden="false" customHeight="true" outlineLevel="0" collapsed="false">
      <c r="A19" s="36" t="s">
        <v>72</v>
      </c>
      <c r="B19" s="37" t="s">
        <v>73</v>
      </c>
      <c r="C19" s="37"/>
      <c r="D19" s="37"/>
      <c r="E19" s="37"/>
      <c r="F19" s="37"/>
      <c r="G19" s="37"/>
      <c r="H19" s="37"/>
      <c r="I19" s="37"/>
      <c r="J19" s="34"/>
      <c r="K19" s="44" t="s">
        <v>74</v>
      </c>
      <c r="L19" s="44"/>
      <c r="M19" s="44"/>
      <c r="N19" s="44"/>
      <c r="O19" s="44"/>
      <c r="P19" s="44"/>
    </row>
    <row r="20" customFormat="false" ht="15.75" hidden="false" customHeight="true" outlineLevel="0" collapsed="false">
      <c r="A20" s="32" t="s">
        <v>75</v>
      </c>
      <c r="B20" s="33" t="s">
        <v>76</v>
      </c>
      <c r="C20" s="33"/>
      <c r="D20" s="33"/>
      <c r="E20" s="33"/>
      <c r="F20" s="33"/>
      <c r="G20" s="33"/>
      <c r="H20" s="33"/>
      <c r="I20" s="33"/>
      <c r="J20" s="34"/>
      <c r="K20" s="44"/>
      <c r="L20" s="44"/>
      <c r="M20" s="44"/>
      <c r="N20" s="44"/>
      <c r="O20" s="44"/>
      <c r="P20" s="44"/>
    </row>
    <row r="21" customFormat="false" ht="15.75" hidden="false" customHeight="true" outlineLevel="0" collapsed="false">
      <c r="A21" s="36" t="s">
        <v>77</v>
      </c>
      <c r="B21" s="37" t="s">
        <v>78</v>
      </c>
      <c r="C21" s="37"/>
      <c r="D21" s="37"/>
      <c r="E21" s="37"/>
      <c r="F21" s="37"/>
      <c r="G21" s="37"/>
      <c r="H21" s="37"/>
      <c r="I21" s="37"/>
      <c r="J21" s="34"/>
      <c r="K21" s="44"/>
      <c r="L21" s="44"/>
      <c r="M21" s="44"/>
      <c r="N21" s="44"/>
      <c r="O21" s="44"/>
      <c r="P21" s="44"/>
    </row>
    <row r="22" customFormat="false" ht="15.75" hidden="false" customHeight="true" outlineLevel="0" collapsed="false">
      <c r="A22" s="32" t="s">
        <v>79</v>
      </c>
      <c r="B22" s="33" t="s">
        <v>80</v>
      </c>
      <c r="C22" s="33"/>
      <c r="D22" s="33"/>
      <c r="E22" s="33"/>
      <c r="F22" s="33"/>
      <c r="G22" s="33"/>
      <c r="H22" s="33"/>
      <c r="I22" s="33"/>
      <c r="J22" s="34"/>
      <c r="K22" s="44"/>
      <c r="L22" s="44"/>
      <c r="M22" s="44"/>
      <c r="N22" s="44"/>
      <c r="O22" s="44"/>
      <c r="P22" s="44"/>
    </row>
    <row r="23" customFormat="false" ht="15.75" hidden="false" customHeight="true" outlineLevel="0" collapsed="false">
      <c r="A23" s="36" t="s">
        <v>81</v>
      </c>
      <c r="B23" s="37" t="s">
        <v>82</v>
      </c>
      <c r="C23" s="37"/>
      <c r="D23" s="37"/>
      <c r="E23" s="37"/>
      <c r="F23" s="37"/>
      <c r="G23" s="37"/>
      <c r="H23" s="37"/>
      <c r="I23" s="37"/>
      <c r="J23" s="45"/>
      <c r="K23" s="44"/>
      <c r="L23" s="44"/>
      <c r="M23" s="44"/>
      <c r="N23" s="44"/>
      <c r="O23" s="44"/>
      <c r="P23" s="44"/>
    </row>
    <row r="24" customFormat="false" ht="15.75" hidden="false" customHeight="true" outlineLevel="0" collapsed="false">
      <c r="A24" s="32" t="s">
        <v>83</v>
      </c>
      <c r="B24" s="33" t="s">
        <v>84</v>
      </c>
      <c r="C24" s="33"/>
      <c r="D24" s="33"/>
      <c r="E24" s="33"/>
      <c r="F24" s="33"/>
      <c r="G24" s="33"/>
      <c r="H24" s="33"/>
      <c r="I24" s="33"/>
      <c r="J24" s="34"/>
      <c r="K24" s="35" t="s">
        <v>85</v>
      </c>
      <c r="L24" s="35"/>
      <c r="M24" s="35"/>
      <c r="N24" s="35"/>
      <c r="O24" s="35"/>
      <c r="P24" s="35"/>
    </row>
    <row r="25" customFormat="false" ht="15.75" hidden="false" customHeight="true" outlineLevel="0" collapsed="false">
      <c r="A25" s="36" t="s">
        <v>86</v>
      </c>
      <c r="B25" s="37" t="s">
        <v>87</v>
      </c>
      <c r="C25" s="37"/>
      <c r="D25" s="37"/>
      <c r="E25" s="37"/>
      <c r="F25" s="37"/>
      <c r="G25" s="37"/>
      <c r="H25" s="37"/>
      <c r="I25" s="37"/>
      <c r="J25" s="34"/>
      <c r="K25" s="38" t="s">
        <v>88</v>
      </c>
      <c r="L25" s="38"/>
      <c r="M25" s="38"/>
      <c r="N25" s="38"/>
      <c r="O25" s="38"/>
      <c r="P25" s="38"/>
    </row>
    <row r="26" customFormat="false" ht="15.75" hidden="false" customHeight="true" outlineLevel="0" collapsed="false">
      <c r="A26" s="32" t="s">
        <v>89</v>
      </c>
      <c r="B26" s="33" t="s">
        <v>90</v>
      </c>
      <c r="C26" s="33"/>
      <c r="D26" s="33"/>
      <c r="E26" s="33"/>
      <c r="F26" s="33"/>
      <c r="G26" s="33"/>
      <c r="H26" s="33"/>
      <c r="I26" s="33"/>
      <c r="J26" s="34"/>
      <c r="K26" s="38"/>
      <c r="L26" s="38"/>
      <c r="M26" s="38"/>
      <c r="N26" s="38"/>
      <c r="O26" s="38"/>
      <c r="P26" s="38"/>
    </row>
    <row r="27" customFormat="false" ht="15.75" hidden="false" customHeight="true" outlineLevel="0" collapsed="false">
      <c r="A27" s="36" t="s">
        <v>91</v>
      </c>
      <c r="B27" s="37" t="s">
        <v>92</v>
      </c>
      <c r="C27" s="37"/>
      <c r="D27" s="37"/>
      <c r="E27" s="37"/>
      <c r="F27" s="37"/>
      <c r="G27" s="37"/>
      <c r="H27" s="37"/>
      <c r="I27" s="37"/>
      <c r="J27" s="34"/>
      <c r="K27" s="46" t="s">
        <v>93</v>
      </c>
      <c r="L27" s="47"/>
      <c r="M27" s="47"/>
      <c r="N27" s="47"/>
      <c r="O27" s="47"/>
      <c r="P27" s="47"/>
    </row>
    <row r="28" customFormat="false" ht="15.75" hidden="false" customHeight="true" outlineLevel="0" collapsed="false">
      <c r="A28" s="32" t="s">
        <v>94</v>
      </c>
      <c r="B28" s="33" t="s">
        <v>95</v>
      </c>
      <c r="C28" s="33"/>
      <c r="D28" s="33"/>
      <c r="E28" s="33"/>
      <c r="F28" s="33"/>
      <c r="G28" s="33"/>
      <c r="H28" s="33"/>
      <c r="I28" s="33"/>
      <c r="J28" s="34"/>
      <c r="K28" s="48" t="s">
        <v>96</v>
      </c>
      <c r="L28" s="48"/>
      <c r="M28" s="48"/>
      <c r="N28" s="48"/>
      <c r="O28" s="48"/>
      <c r="P28" s="48"/>
    </row>
    <row r="29" customFormat="false" ht="32.25" hidden="false" customHeight="true" outlineLevel="0" collapsed="false">
      <c r="A29" s="36" t="s">
        <v>97</v>
      </c>
      <c r="B29" s="37" t="s">
        <v>98</v>
      </c>
      <c r="C29" s="37"/>
      <c r="D29" s="37"/>
      <c r="E29" s="37"/>
      <c r="F29" s="37"/>
      <c r="G29" s="37"/>
      <c r="H29" s="37"/>
      <c r="I29" s="37"/>
      <c r="J29" s="34"/>
      <c r="K29" s="48"/>
      <c r="L29" s="48"/>
      <c r="M29" s="48"/>
      <c r="N29" s="48"/>
      <c r="O29" s="48"/>
      <c r="P29" s="48"/>
    </row>
    <row r="30" customFormat="false" ht="15.75" hidden="false" customHeight="true" outlineLevel="0" collapsed="false">
      <c r="A30" s="32" t="s">
        <v>99</v>
      </c>
      <c r="B30" s="33" t="s">
        <v>100</v>
      </c>
      <c r="C30" s="33"/>
      <c r="D30" s="33"/>
      <c r="E30" s="33"/>
      <c r="F30" s="33"/>
      <c r="G30" s="33"/>
      <c r="H30" s="33"/>
      <c r="I30" s="33"/>
      <c r="J30" s="34"/>
      <c r="K30" s="48"/>
      <c r="L30" s="48"/>
      <c r="M30" s="48"/>
      <c r="N30" s="48"/>
      <c r="O30" s="48"/>
      <c r="P30" s="48"/>
    </row>
    <row r="31" customFormat="false" ht="15.75" hidden="false" customHeight="true" outlineLevel="0" collapsed="false">
      <c r="A31" s="36" t="s">
        <v>101</v>
      </c>
      <c r="B31" s="37" t="s">
        <v>102</v>
      </c>
      <c r="C31" s="37"/>
      <c r="D31" s="37"/>
      <c r="E31" s="37"/>
      <c r="F31" s="37"/>
      <c r="G31" s="37"/>
      <c r="H31" s="37"/>
      <c r="I31" s="37"/>
      <c r="J31" s="34"/>
      <c r="K31" s="49" t="s">
        <v>103</v>
      </c>
      <c r="L31" s="49"/>
      <c r="M31" s="49"/>
      <c r="N31" s="49"/>
      <c r="O31" s="50" t="s">
        <v>104</v>
      </c>
      <c r="P31" s="50"/>
    </row>
  </sheetData>
  <mergeCells count="54">
    <mergeCell ref="A1:P1"/>
    <mergeCell ref="A2:C4"/>
    <mergeCell ref="D2:F2"/>
    <mergeCell ref="G2:K2"/>
    <mergeCell ref="L2:P2"/>
    <mergeCell ref="D3:F4"/>
    <mergeCell ref="G3:K4"/>
    <mergeCell ref="M3:P3"/>
    <mergeCell ref="M4:P4"/>
    <mergeCell ref="B5:H5"/>
    <mergeCell ref="K5:O5"/>
    <mergeCell ref="B6:I6"/>
    <mergeCell ref="K6:P6"/>
    <mergeCell ref="B7:I7"/>
    <mergeCell ref="K7:P9"/>
    <mergeCell ref="B8:I8"/>
    <mergeCell ref="B9:I9"/>
    <mergeCell ref="B10:I10"/>
    <mergeCell ref="K10:P10"/>
    <mergeCell ref="B11:I11"/>
    <mergeCell ref="K11:P11"/>
    <mergeCell ref="B12:I12"/>
    <mergeCell ref="K12:P12"/>
    <mergeCell ref="B13:I13"/>
    <mergeCell ref="K13:P13"/>
    <mergeCell ref="B14:I14"/>
    <mergeCell ref="K14:P14"/>
    <mergeCell ref="B15:I15"/>
    <mergeCell ref="K15:P15"/>
    <mergeCell ref="B16:I16"/>
    <mergeCell ref="K16:P16"/>
    <mergeCell ref="B17:I17"/>
    <mergeCell ref="K17:P17"/>
    <mergeCell ref="B18:I18"/>
    <mergeCell ref="K18:P18"/>
    <mergeCell ref="B19:I19"/>
    <mergeCell ref="K19:P23"/>
    <mergeCell ref="B20:I20"/>
    <mergeCell ref="B21:I21"/>
    <mergeCell ref="B22:I22"/>
    <mergeCell ref="B23:I23"/>
    <mergeCell ref="B24:I24"/>
    <mergeCell ref="K24:P24"/>
    <mergeCell ref="B25:I25"/>
    <mergeCell ref="K25:P26"/>
    <mergeCell ref="B26:I26"/>
    <mergeCell ref="B27:I27"/>
    <mergeCell ref="B28:I28"/>
    <mergeCell ref="K28:P30"/>
    <mergeCell ref="B29:I29"/>
    <mergeCell ref="B30:I30"/>
    <mergeCell ref="B31:I31"/>
    <mergeCell ref="K31:N31"/>
    <mergeCell ref="O31:P31"/>
  </mergeCells>
  <hyperlinks>
    <hyperlink ref="D3" r:id="rId1" display="http://discord.me/mentor"/>
    <hyperlink ref="G3" r:id="rId2" location="gid=20050479" display="https://docs.google.com/spreadsheets/d/19UtK7xG2c-ehxdlhCFKMpM4_IHSG-EXFgXLJaunE79I/edit#gid=20050479"/>
    <hyperlink ref="M3" r:id="rId3" display="https://itunes.apple.com/app/id1393769121"/>
    <hyperlink ref="M4" r:id="rId4" display="https://play.google.com/store/apps/details?id=com.teamrod.tpoppen.rivalsofdata"/>
    <hyperlink ref="O31" r:id="rId5" display="https://twitter.com/roa_academ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8" activeCellId="0" sqref="H18"/>
    </sheetView>
  </sheetViews>
  <sheetFormatPr defaultColWidth="14.4453125" defaultRowHeight="15.75" zeroHeight="false" outlineLevelRow="0" outlineLevelCol="0"/>
  <sheetData>
    <row r="1" customFormat="false" ht="15.75" hidden="false" customHeight="false" outlineLevel="0" collapsed="false">
      <c r="A1" s="51" t="s">
        <v>105</v>
      </c>
      <c r="B1" s="52" t="s">
        <v>106</v>
      </c>
      <c r="C1" s="11" t="s">
        <v>107</v>
      </c>
      <c r="D1" s="11"/>
      <c r="E1" s="11"/>
      <c r="F1" s="11"/>
      <c r="G1" s="11"/>
      <c r="H1" s="11"/>
      <c r="I1" s="11"/>
      <c r="J1" s="11"/>
    </row>
    <row r="2" customFormat="false" ht="15.75" hidden="false" customHeight="true" outlineLevel="0" collapsed="false">
      <c r="A2" s="53" t="s">
        <v>108</v>
      </c>
      <c r="B2" s="54"/>
      <c r="C2" s="55" t="s">
        <v>109</v>
      </c>
      <c r="D2" s="55"/>
      <c r="E2" s="55"/>
      <c r="F2" s="56" t="s">
        <v>110</v>
      </c>
      <c r="G2" s="57"/>
      <c r="H2" s="55" t="s">
        <v>111</v>
      </c>
      <c r="I2" s="55"/>
      <c r="J2" s="55"/>
    </row>
    <row r="3" customFormat="false" ht="15.75" hidden="false" customHeight="false" outlineLevel="0" collapsed="false">
      <c r="A3" s="58" t="e">
        <f aca="false" t="array" ref="A3:B16">IF(B1 = "Character",sort('All Stats'!A4:B17, 1, TRUE()), sort('All Stats'!A4:B17, 2, FALSE()))</f>
        <v>#NAME?</v>
      </c>
      <c r="B3" s="58" t="e">
        <v>#NAME?</v>
      </c>
      <c r="C3" s="55"/>
      <c r="D3" s="55"/>
      <c r="E3" s="55"/>
      <c r="F3" s="59" t="e">
        <f aca="false" t="array" ref="F3:G16">IF(B1 = "Character",sort('All Stats'!C4:C17, 1, TRUE()), sort('All Stats'!C4:C17, 2,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62"/>
      <c r="B17" s="62"/>
      <c r="C17" s="62"/>
      <c r="D17" s="62"/>
      <c r="E17" s="62"/>
      <c r="F17" s="63"/>
      <c r="G17" s="63"/>
      <c r="H17" s="63"/>
      <c r="I17" s="63"/>
      <c r="J17" s="63"/>
    </row>
    <row r="18" customFormat="false" ht="15.75" hidden="false" customHeight="true" outlineLevel="0" collapsed="false">
      <c r="A18" s="64" t="s">
        <v>112</v>
      </c>
      <c r="B18" s="65"/>
      <c r="C18" s="55" t="s">
        <v>113</v>
      </c>
      <c r="D18" s="55"/>
      <c r="E18" s="55"/>
      <c r="F18" s="66" t="s">
        <v>114</v>
      </c>
      <c r="G18" s="67"/>
      <c r="H18" s="55" t="s">
        <v>115</v>
      </c>
      <c r="I18" s="55"/>
      <c r="J18" s="55"/>
    </row>
    <row r="19" customFormat="false" ht="15.75" hidden="false" customHeight="false" outlineLevel="0" collapsed="false">
      <c r="A19" s="68" t="e">
        <f aca="false" t="array" ref="A19:B32">IF(B1 = "Character",sort('All Stats'!D4:D17, 1, TRUE()), sort('All Stats'!D4:D17, 2, FALSE()))</f>
        <v>#NAME?</v>
      </c>
      <c r="B19" s="68" t="e">
        <v>#NAME?</v>
      </c>
      <c r="C19" s="55"/>
      <c r="D19" s="55"/>
      <c r="E19" s="55"/>
      <c r="F19" s="69" t="str">
        <f aca="false">IFERROR(__xludf.dummyfunction("IF(B1 = ""Character"", SORT('All Stats'!G4:H17, 1, TRUE), SORT({'All Stats'!G4:H17,--REGEXEXTRACT('All Stats'!H4:H17,""\d+"")}, 2, FALSE))"),"Orcane")</f>
        <v>Orcane</v>
      </c>
      <c r="G19" s="69" t="str">
        <f aca="false">IFERROR(__xludf.dummyfunction("""COMPUTED_VALUE"""),"0.07")</f>
        <v>0.07</v>
      </c>
      <c r="H19" s="55"/>
      <c r="I19" s="55"/>
      <c r="J19" s="55"/>
    </row>
    <row r="20" customFormat="false" ht="15.75" hidden="false" customHeight="false" outlineLevel="0" collapsed="false">
      <c r="A20" s="68" t="e">
        <v>#NAME?</v>
      </c>
      <c r="B20" s="68" t="e">
        <v>#NAME?</v>
      </c>
      <c r="C20" s="55"/>
      <c r="D20" s="55"/>
      <c r="E20" s="55"/>
      <c r="F20" s="69" t="str">
        <f aca="false">IFERROR(__xludf.dummyfunction("""COMPUTED_VALUE"""),"Sylvanos")</f>
        <v>Sylvanos</v>
      </c>
      <c r="G20" s="69" t="str">
        <f aca="false">IFERROR(__xludf.dummyfunction("""COMPUTED_VALUE"""),"0.06")</f>
        <v>0.06</v>
      </c>
      <c r="H20" s="55"/>
      <c r="I20" s="55"/>
      <c r="J20" s="55"/>
    </row>
    <row r="21" customFormat="false" ht="15.75" hidden="false" customHeight="false" outlineLevel="0" collapsed="false">
      <c r="A21" s="68" t="e">
        <v>#NAME?</v>
      </c>
      <c r="B21" s="68" t="e">
        <v>#NAME?</v>
      </c>
      <c r="C21" s="55"/>
      <c r="D21" s="55"/>
      <c r="E21" s="55"/>
      <c r="F21" s="69" t="str">
        <f aca="false">IFERROR(__xludf.dummyfunction("""COMPUTED_VALUE"""),"Elliana")</f>
        <v>Elliana</v>
      </c>
      <c r="G21" s="69" t="str">
        <f aca="false">IFERROR(__xludf.dummyfunction("""COMPUTED_VALUE"""),"0.05")</f>
        <v>0.05</v>
      </c>
      <c r="H21" s="55"/>
      <c r="I21" s="55"/>
      <c r="J21" s="55"/>
    </row>
    <row r="22" customFormat="false" ht="15.75" hidden="false" customHeight="false" outlineLevel="0" collapsed="false">
      <c r="A22" s="68" t="e">
        <v>#NAME?</v>
      </c>
      <c r="B22" s="68" t="e">
        <v>#NAME?</v>
      </c>
      <c r="C22" s="55"/>
      <c r="D22" s="55"/>
      <c r="E22" s="55"/>
      <c r="F22" s="69" t="str">
        <f aca="false">IFERROR(__xludf.dummyfunction("""COMPUTED_VALUE"""),"Maypul")</f>
        <v>Maypul</v>
      </c>
      <c r="G22" s="69" t="str">
        <f aca="false">IFERROR(__xludf.dummyfunction("""COMPUTED_VALUE"""),"0.05")</f>
        <v>0.05</v>
      </c>
      <c r="H22" s="55"/>
      <c r="I22" s="55"/>
      <c r="J22" s="55"/>
    </row>
    <row r="23" customFormat="false" ht="15.75" hidden="false" customHeight="false" outlineLevel="0" collapsed="false">
      <c r="A23" s="68" t="e">
        <v>#NAME?</v>
      </c>
      <c r="B23" s="68" t="e">
        <v>#NAME?</v>
      </c>
      <c r="C23" s="55"/>
      <c r="D23" s="55"/>
      <c r="E23" s="55"/>
      <c r="F23" s="69" t="str">
        <f aca="false">IFERROR(__xludf.dummyfunction("""COMPUTED_VALUE"""),"Absa")</f>
        <v>Absa</v>
      </c>
      <c r="G23" s="69" t="str">
        <f aca="false">IFERROR(__xludf.dummyfunction("""COMPUTED_VALUE"""),"0.04")</f>
        <v>0.04</v>
      </c>
      <c r="H23" s="55"/>
      <c r="I23" s="55"/>
      <c r="J23" s="55"/>
    </row>
    <row r="24" customFormat="false" ht="15.75" hidden="false" customHeight="false" outlineLevel="0" collapsed="false">
      <c r="A24" s="68" t="e">
        <v>#NAME?</v>
      </c>
      <c r="B24" s="68" t="e">
        <v>#NAME?</v>
      </c>
      <c r="C24" s="55"/>
      <c r="D24" s="55"/>
      <c r="E24" s="55"/>
      <c r="F24" s="69" t="str">
        <f aca="false">IFERROR(__xludf.dummyfunction("""COMPUTED_VALUE"""),"Etalus")</f>
        <v>Etalus</v>
      </c>
      <c r="G24" s="69" t="str">
        <f aca="false">IFERROR(__xludf.dummyfunction("""COMPUTED_VALUE"""),"0.04")</f>
        <v>0.04</v>
      </c>
      <c r="H24" s="55"/>
      <c r="I24" s="55"/>
      <c r="J24" s="55"/>
    </row>
    <row r="25" customFormat="false" ht="15.75" hidden="false" customHeight="false" outlineLevel="0" collapsed="false">
      <c r="A25" s="68" t="e">
        <v>#NAME?</v>
      </c>
      <c r="B25" s="68" t="e">
        <v>#NAME?</v>
      </c>
      <c r="C25" s="55"/>
      <c r="D25" s="55"/>
      <c r="E25" s="55"/>
      <c r="F25" s="69" t="str">
        <f aca="false">IFERROR(__xludf.dummyfunction("""COMPUTED_VALUE"""),"Forsburn")</f>
        <v>Forsburn</v>
      </c>
      <c r="G25" s="69" t="str">
        <f aca="false">IFERROR(__xludf.dummyfunction("""COMPUTED_VALUE"""),"0.04")</f>
        <v>0.04</v>
      </c>
      <c r="H25" s="55"/>
      <c r="I25" s="55"/>
      <c r="J25" s="55"/>
    </row>
    <row r="26" customFormat="false" ht="15.75" hidden="false" customHeight="false" outlineLevel="0" collapsed="false">
      <c r="A26" s="68" t="e">
        <v>#NAME?</v>
      </c>
      <c r="B26" s="68" t="e">
        <v>#NAME?</v>
      </c>
      <c r="C26" s="55"/>
      <c r="D26" s="55"/>
      <c r="E26" s="55"/>
      <c r="F26" s="69" t="str">
        <f aca="false">IFERROR(__xludf.dummyfunction("""COMPUTED_VALUE"""),"Kragg")</f>
        <v>Kragg</v>
      </c>
      <c r="G26" s="69" t="str">
        <f aca="false">IFERROR(__xludf.dummyfunction("""COMPUTED_VALUE"""),"0.04")</f>
        <v>0.04</v>
      </c>
      <c r="H26" s="55"/>
      <c r="I26" s="55"/>
      <c r="J26" s="55"/>
    </row>
    <row r="27" customFormat="false" ht="15.75" hidden="false" customHeight="false" outlineLevel="0" collapsed="false">
      <c r="A27" s="68" t="e">
        <v>#NAME?</v>
      </c>
      <c r="B27" s="68" t="e">
        <v>#NAME?</v>
      </c>
      <c r="C27" s="55"/>
      <c r="D27" s="55"/>
      <c r="E27" s="55"/>
      <c r="F27" s="69" t="str">
        <f aca="false">IFERROR(__xludf.dummyfunction("""COMPUTED_VALUE"""),"Shovel Knight")</f>
        <v>Shovel Knight</v>
      </c>
      <c r="G27" s="69" t="str">
        <f aca="false">IFERROR(__xludf.dummyfunction("""COMPUTED_VALUE"""),"0.04")</f>
        <v>0.04</v>
      </c>
      <c r="H27" s="55"/>
      <c r="I27" s="55"/>
      <c r="J27" s="55"/>
    </row>
    <row r="28" customFormat="false" ht="15.75" hidden="false" customHeight="false" outlineLevel="0" collapsed="false">
      <c r="A28" s="70" t="e">
        <v>#NAME?</v>
      </c>
      <c r="B28" s="70" t="e">
        <v>#NAME?</v>
      </c>
      <c r="C28" s="55"/>
      <c r="D28" s="55"/>
      <c r="E28" s="55"/>
      <c r="F28" s="71" t="str">
        <f aca="false">IFERROR(__xludf.dummyfunction("""COMPUTED_VALUE"""),"Wrastor")</f>
        <v>Wrastor</v>
      </c>
      <c r="G28" s="71" t="str">
        <f aca="false">IFERROR(__xludf.dummyfunction("""COMPUTED_VALUE"""),"0.04")</f>
        <v>0.04</v>
      </c>
      <c r="H28" s="55"/>
      <c r="I28" s="55"/>
      <c r="J28" s="55"/>
    </row>
    <row r="29" customFormat="false" ht="15.75" hidden="false" customHeight="false" outlineLevel="0" collapsed="false">
      <c r="A29" s="70" t="e">
        <v>#NAME?</v>
      </c>
      <c r="B29" s="70" t="e">
        <v>#NAME?</v>
      </c>
      <c r="C29" s="55"/>
      <c r="D29" s="55"/>
      <c r="E29" s="55"/>
      <c r="F29" s="71" t="str">
        <f aca="false">IFERROR(__xludf.dummyfunction("""COMPUTED_VALUE"""),"Zetterburn")</f>
        <v>Zetterburn</v>
      </c>
      <c r="G29" s="71" t="str">
        <f aca="false">IFERROR(__xludf.dummyfunction("""COMPUTED_VALUE"""),"0.04")</f>
        <v>0.04</v>
      </c>
      <c r="H29" s="55"/>
      <c r="I29" s="55"/>
      <c r="J29" s="55"/>
    </row>
    <row r="30" customFormat="false" ht="15.75" hidden="false" customHeight="false" outlineLevel="0" collapsed="false">
      <c r="A30" s="70" t="e">
        <v>#NAME?</v>
      </c>
      <c r="B30" s="70" t="e">
        <v>#NAME?</v>
      </c>
      <c r="C30" s="55"/>
      <c r="D30" s="55"/>
      <c r="E30" s="55"/>
      <c r="F30" s="71" t="str">
        <f aca="false">IFERROR(__xludf.dummyfunction("""COMPUTED_VALUE"""),"Ori")</f>
        <v>Ori</v>
      </c>
      <c r="G30" s="71" t="str">
        <f aca="false">IFERROR(__xludf.dummyfunction("""COMPUTED_VALUE"""),"0.03")</f>
        <v>0.03</v>
      </c>
      <c r="H30" s="55"/>
      <c r="I30" s="55"/>
      <c r="J30" s="55"/>
    </row>
    <row r="31" customFormat="false" ht="15.75" hidden="false" customHeight="false" outlineLevel="0" collapsed="false">
      <c r="A31" s="70" t="e">
        <v>#NAME?</v>
      </c>
      <c r="B31" s="70" t="e">
        <v>#NAME?</v>
      </c>
      <c r="C31" s="55"/>
      <c r="D31" s="55"/>
      <c r="E31" s="55"/>
      <c r="F31" s="71" t="str">
        <f aca="false">IFERROR(__xludf.dummyfunction("""COMPUTED_VALUE"""),"Clairen")</f>
        <v>Clairen</v>
      </c>
      <c r="G31" s="71" t="str">
        <f aca="false">IFERROR(__xludf.dummyfunction("""COMPUTED_VALUE"""),"0.02")</f>
        <v>0.02</v>
      </c>
      <c r="H31" s="55"/>
      <c r="I31" s="55"/>
      <c r="J31" s="55"/>
    </row>
    <row r="32" customFormat="false" ht="15.75" hidden="false" customHeight="false" outlineLevel="0" collapsed="false">
      <c r="A32" s="70" t="e">
        <v>#NAME?</v>
      </c>
      <c r="B32" s="70" t="e">
        <v>#NAME?</v>
      </c>
      <c r="C32" s="55"/>
      <c r="D32" s="55"/>
      <c r="E32" s="55"/>
      <c r="F32" s="71" t="str">
        <f aca="false">IFERROR(__xludf.dummyfunction("""COMPUTED_VALUE"""),"Ranno")</f>
        <v>Ranno</v>
      </c>
      <c r="G32" s="71" t="str">
        <f aca="false">IFERROR(__xludf.dummyfunction("""COMPUTED_VALUE"""),"0.02")</f>
        <v>0.02</v>
      </c>
      <c r="H32" s="55"/>
      <c r="I32" s="55"/>
      <c r="J32" s="55"/>
    </row>
    <row r="33" customFormat="false" ht="15.75" hidden="false" customHeight="false" outlineLevel="0" collapsed="false">
      <c r="A33" s="72"/>
      <c r="B33" s="72"/>
      <c r="C33" s="73"/>
      <c r="D33" s="73"/>
      <c r="E33" s="73"/>
      <c r="F33" s="73"/>
      <c r="G33" s="73"/>
      <c r="H33" s="73"/>
      <c r="I33" s="73"/>
      <c r="J33" s="73"/>
    </row>
    <row r="34" customFormat="false" ht="15.75" hidden="false" customHeight="true" outlineLevel="0" collapsed="false">
      <c r="A34" s="74" t="s">
        <v>116</v>
      </c>
      <c r="B34" s="75"/>
      <c r="C34" s="55" t="s">
        <v>117</v>
      </c>
      <c r="D34" s="55"/>
      <c r="E34" s="55"/>
      <c r="F34" s="76" t="s">
        <v>118</v>
      </c>
      <c r="G34" s="77"/>
      <c r="H34" s="55" t="s">
        <v>119</v>
      </c>
      <c r="I34" s="55"/>
      <c r="J34" s="55"/>
    </row>
    <row r="35" customFormat="false" ht="15.75" hidden="false" customHeight="false" outlineLevel="0" collapsed="false">
      <c r="A35" s="78" t="e">
        <f aca="false" t="array" ref="A35:B48">IF(B1 = "Character",sort('All Stats'!F4:F17, 1, TRUE()), sort('All Stats'!F4:F17, 2, FALSE()))</f>
        <v>#NAME?</v>
      </c>
      <c r="B35" s="78" t="e">
        <v>#NAME?</v>
      </c>
      <c r="C35" s="55"/>
      <c r="D35" s="55"/>
      <c r="E35" s="55"/>
      <c r="F35" s="79" t="str">
        <f aca="false">IFERROR(__xludf.dummyfunction("IF(B1 = ""Character"", SORT('All Stats'!A19:B32, 1, TRUE), SORT({'All Stats'!A19:B32,REGEXEXTRACT('All Stats'!B19:B32,""\d+."")}, 2, FALSE))"),"Kragg")</f>
        <v>Kragg</v>
      </c>
      <c r="G35" s="80" t="n">
        <f aca="false">IFERROR(__xludf.dummyfunction("""COMPUTED_VALUE"""),11)</f>
        <v>11</v>
      </c>
      <c r="H35" s="55"/>
      <c r="I35" s="55"/>
      <c r="J35" s="55"/>
    </row>
    <row r="36" customFormat="false" ht="15.75" hidden="false" customHeight="false" outlineLevel="0" collapsed="false">
      <c r="A36" s="78" t="e">
        <v>#NAME?</v>
      </c>
      <c r="B36" s="78" t="e">
        <v>#NAME?</v>
      </c>
      <c r="C36" s="55"/>
      <c r="D36" s="55"/>
      <c r="E36" s="55"/>
      <c r="F36" s="79" t="str">
        <f aca="false">IFERROR(__xludf.dummyfunction("""COMPUTED_VALUE"""),"Sylvanos")</f>
        <v>Sylvanos</v>
      </c>
      <c r="G36" s="80" t="n">
        <f aca="false">IFERROR(__xludf.dummyfunction("""COMPUTED_VALUE"""),11)</f>
        <v>11</v>
      </c>
      <c r="H36" s="55"/>
      <c r="I36" s="55"/>
      <c r="J36" s="55"/>
    </row>
    <row r="37" customFormat="false" ht="15.75" hidden="false" customHeight="false" outlineLevel="0" collapsed="false">
      <c r="A37" s="78" t="e">
        <v>#NAME?</v>
      </c>
      <c r="B37" s="78" t="e">
        <v>#NAME?</v>
      </c>
      <c r="C37" s="55"/>
      <c r="D37" s="55"/>
      <c r="E37" s="55"/>
      <c r="F37" s="79" t="str">
        <f aca="false">IFERROR(__xludf.dummyfunction("""COMPUTED_VALUE"""),"Clairen")</f>
        <v>Clairen</v>
      </c>
      <c r="G37" s="80" t="n">
        <f aca="false">IFERROR(__xludf.dummyfunction("""COMPUTED_VALUE"""),10)</f>
        <v>10</v>
      </c>
      <c r="H37" s="55"/>
      <c r="I37" s="55"/>
      <c r="J37" s="55"/>
    </row>
    <row r="38" customFormat="false" ht="15.75" hidden="false" customHeight="false" outlineLevel="0" collapsed="false">
      <c r="A38" s="78" t="e">
        <v>#NAME?</v>
      </c>
      <c r="B38" s="78" t="e">
        <v>#NAME?</v>
      </c>
      <c r="C38" s="55"/>
      <c r="D38" s="55"/>
      <c r="E38" s="55"/>
      <c r="F38" s="79" t="str">
        <f aca="false">IFERROR(__xludf.dummyfunction("""COMPUTED_VALUE"""),"Forsburn")</f>
        <v>Forsburn</v>
      </c>
      <c r="G38" s="80" t="n">
        <f aca="false">IFERROR(__xludf.dummyfunction("""COMPUTED_VALUE"""),10)</f>
        <v>10</v>
      </c>
      <c r="H38" s="55"/>
      <c r="I38" s="55"/>
      <c r="J38" s="55"/>
    </row>
    <row r="39" customFormat="false" ht="15.75" hidden="false" customHeight="false" outlineLevel="0" collapsed="false">
      <c r="A39" s="78" t="e">
        <v>#NAME?</v>
      </c>
      <c r="B39" s="78" t="e">
        <v>#NAME?</v>
      </c>
      <c r="C39" s="55"/>
      <c r="D39" s="55"/>
      <c r="E39" s="55"/>
      <c r="F39" s="79" t="str">
        <f aca="false">IFERROR(__xludf.dummyfunction("""COMPUTED_VALUE"""),"Maypul")</f>
        <v>Maypul</v>
      </c>
      <c r="G39" s="80" t="n">
        <f aca="false">IFERROR(__xludf.dummyfunction("""COMPUTED_VALUE"""),10)</f>
        <v>10</v>
      </c>
      <c r="H39" s="55"/>
      <c r="I39" s="55"/>
      <c r="J39" s="55"/>
    </row>
    <row r="40" customFormat="false" ht="15.75" hidden="false" customHeight="false" outlineLevel="0" collapsed="false">
      <c r="A40" s="78" t="e">
        <v>#NAME?</v>
      </c>
      <c r="B40" s="78" t="e">
        <v>#NAME?</v>
      </c>
      <c r="C40" s="55"/>
      <c r="D40" s="55"/>
      <c r="E40" s="55"/>
      <c r="F40" s="79" t="str">
        <f aca="false">IFERROR(__xludf.dummyfunction("""COMPUTED_VALUE"""),"Ori")</f>
        <v>Ori</v>
      </c>
      <c r="G40" s="80" t="n">
        <f aca="false">IFERROR(__xludf.dummyfunction("""COMPUTED_VALUE"""),10)</f>
        <v>10</v>
      </c>
      <c r="H40" s="55"/>
      <c r="I40" s="55"/>
      <c r="J40" s="55"/>
    </row>
    <row r="41" customFormat="false" ht="15.75" hidden="false" customHeight="false" outlineLevel="0" collapsed="false">
      <c r="A41" s="78" t="e">
        <v>#NAME?</v>
      </c>
      <c r="B41" s="78" t="e">
        <v>#NAME?</v>
      </c>
      <c r="C41" s="55"/>
      <c r="D41" s="55"/>
      <c r="E41" s="55"/>
      <c r="F41" s="79" t="str">
        <f aca="false">IFERROR(__xludf.dummyfunction("""COMPUTED_VALUE"""),"Ranno")</f>
        <v>Ranno</v>
      </c>
      <c r="G41" s="80" t="n">
        <f aca="false">IFERROR(__xludf.dummyfunction("""COMPUTED_VALUE"""),10)</f>
        <v>10</v>
      </c>
      <c r="H41" s="55"/>
      <c r="I41" s="55"/>
      <c r="J41" s="55"/>
    </row>
    <row r="42" customFormat="false" ht="15.75" hidden="false" customHeight="false" outlineLevel="0" collapsed="false">
      <c r="A42" s="78" t="e">
        <v>#NAME?</v>
      </c>
      <c r="B42" s="78" t="e">
        <v>#NAME?</v>
      </c>
      <c r="C42" s="55"/>
      <c r="D42" s="55"/>
      <c r="E42" s="55"/>
      <c r="F42" s="79" t="str">
        <f aca="false">IFERROR(__xludf.dummyfunction("""COMPUTED_VALUE"""),"Shovel Knight")</f>
        <v>Shovel Knight</v>
      </c>
      <c r="G42" s="80" t="n">
        <f aca="false">IFERROR(__xludf.dummyfunction("""COMPUTED_VALUE"""),10)</f>
        <v>10</v>
      </c>
      <c r="H42" s="55"/>
      <c r="I42" s="55"/>
      <c r="J42" s="55"/>
    </row>
    <row r="43" customFormat="false" ht="15.75" hidden="false" customHeight="false" outlineLevel="0" collapsed="false">
      <c r="A43" s="78" t="e">
        <v>#NAME?</v>
      </c>
      <c r="B43" s="78" t="e">
        <v>#NAME?</v>
      </c>
      <c r="C43" s="55"/>
      <c r="D43" s="55"/>
      <c r="E43" s="55"/>
      <c r="F43" s="79" t="str">
        <f aca="false">IFERROR(__xludf.dummyfunction("""COMPUTED_VALUE"""),"Zetterburn")</f>
        <v>Zetterburn</v>
      </c>
      <c r="G43" s="80" t="n">
        <f aca="false">IFERROR(__xludf.dummyfunction("""COMPUTED_VALUE"""),10)</f>
        <v>10</v>
      </c>
      <c r="H43" s="55"/>
      <c r="I43" s="55"/>
      <c r="J43" s="55"/>
    </row>
    <row r="44" customFormat="false" ht="15.75" hidden="false" customHeight="false" outlineLevel="0" collapsed="false">
      <c r="A44" s="81" t="e">
        <v>#NAME?</v>
      </c>
      <c r="B44" s="81" t="e">
        <v>#NAME?</v>
      </c>
      <c r="C44" s="55"/>
      <c r="D44" s="55"/>
      <c r="E44" s="55"/>
      <c r="F44" s="79" t="str">
        <f aca="false">IFERROR(__xludf.dummyfunction("""COMPUTED_VALUE"""),"Elliana")</f>
        <v>Elliana</v>
      </c>
      <c r="G44" s="80" t="n">
        <f aca="false">IFERROR(__xludf.dummyfunction("""COMPUTED_VALUE"""),9)</f>
        <v>9</v>
      </c>
      <c r="H44" s="55"/>
      <c r="I44" s="55"/>
      <c r="J44" s="55"/>
    </row>
    <row r="45" customFormat="false" ht="15.75" hidden="false" customHeight="false" outlineLevel="0" collapsed="false">
      <c r="A45" s="81" t="e">
        <v>#NAME?</v>
      </c>
      <c r="B45" s="81" t="e">
        <v>#NAME?</v>
      </c>
      <c r="C45" s="55"/>
      <c r="D45" s="55"/>
      <c r="E45" s="55"/>
      <c r="F45" s="79" t="str">
        <f aca="false">IFERROR(__xludf.dummyfunction("""COMPUTED_VALUE"""),"Orcane")</f>
        <v>Orcane</v>
      </c>
      <c r="G45" s="80" t="n">
        <f aca="false">IFERROR(__xludf.dummyfunction("""COMPUTED_VALUE"""),9)</f>
        <v>9</v>
      </c>
      <c r="H45" s="55"/>
      <c r="I45" s="55"/>
      <c r="J45" s="55"/>
    </row>
    <row r="46" customFormat="false" ht="15.75" hidden="false" customHeight="false" outlineLevel="0" collapsed="false">
      <c r="A46" s="81" t="e">
        <v>#NAME?</v>
      </c>
      <c r="B46" s="81" t="e">
        <v>#NAME?</v>
      </c>
      <c r="C46" s="55"/>
      <c r="D46" s="55"/>
      <c r="E46" s="55"/>
      <c r="F46" s="79" t="str">
        <f aca="false">IFERROR(__xludf.dummyfunction("""COMPUTED_VALUE"""),"Absa")</f>
        <v>Absa</v>
      </c>
      <c r="G46" s="82" t="n">
        <f aca="false">IFERROR(__xludf.dummyfunction("""COMPUTED_VALUE"""),8)</f>
        <v>8</v>
      </c>
      <c r="H46" s="55"/>
      <c r="I46" s="55"/>
      <c r="J46" s="55"/>
    </row>
    <row r="47" customFormat="false" ht="15.75" hidden="false" customHeight="false" outlineLevel="0" collapsed="false">
      <c r="A47" s="81" t="e">
        <v>#NAME?</v>
      </c>
      <c r="B47" s="81" t="e">
        <v>#NAME?</v>
      </c>
      <c r="C47" s="55"/>
      <c r="D47" s="55"/>
      <c r="E47" s="55"/>
      <c r="F47" s="79" t="str">
        <f aca="false">IFERROR(__xludf.dummyfunction("""COMPUTED_VALUE"""),"Wrastor")</f>
        <v>Wrastor</v>
      </c>
      <c r="G47" s="82" t="n">
        <f aca="false">IFERROR(__xludf.dummyfunction("""COMPUTED_VALUE"""),8)</f>
        <v>8</v>
      </c>
      <c r="H47" s="55"/>
      <c r="I47" s="55"/>
      <c r="J47" s="55"/>
    </row>
    <row r="48" customFormat="false" ht="15.75" hidden="false" customHeight="false" outlineLevel="0" collapsed="false">
      <c r="A48" s="81" t="e">
        <v>#NAME?</v>
      </c>
      <c r="B48" s="81" t="e">
        <v>#NAME?</v>
      </c>
      <c r="C48" s="55"/>
      <c r="D48" s="55"/>
      <c r="E48" s="55"/>
      <c r="F48" s="79" t="str">
        <f aca="false">IFERROR(__xludf.dummyfunction("""COMPUTED_VALUE"""),"Etalus")</f>
        <v>Etalus</v>
      </c>
      <c r="G48" s="82" t="n">
        <f aca="false">IFERROR(__xludf.dummyfunction("""COMPUTED_VALUE"""),6)</f>
        <v>6</v>
      </c>
      <c r="H48" s="55"/>
      <c r="I48" s="55"/>
      <c r="J48" s="55"/>
    </row>
    <row r="49" customFormat="false" ht="15.75" hidden="false" customHeight="false" outlineLevel="0" collapsed="false">
      <c r="A49" s="63"/>
      <c r="B49" s="63"/>
      <c r="C49" s="73"/>
      <c r="D49" s="73"/>
      <c r="E49" s="73"/>
      <c r="F49" s="73"/>
      <c r="G49" s="73"/>
      <c r="H49" s="73"/>
      <c r="I49" s="73"/>
      <c r="J49" s="73"/>
    </row>
    <row r="50" customFormat="false" ht="15.75" hidden="false" customHeight="true" outlineLevel="0" collapsed="false">
      <c r="A50" s="83" t="s">
        <v>120</v>
      </c>
      <c r="B50" s="84"/>
      <c r="C50" s="55" t="s">
        <v>121</v>
      </c>
      <c r="D50" s="55"/>
      <c r="E50" s="55"/>
      <c r="F50" s="85"/>
      <c r="G50" s="85"/>
      <c r="H50" s="85"/>
      <c r="I50" s="85"/>
      <c r="J50" s="85"/>
    </row>
    <row r="51" customFormat="false" ht="15.75" hidden="false" customHeight="false" outlineLevel="0" collapsed="false">
      <c r="A51" s="86" t="e">
        <f aca="false" t="array" ref="A51:B64">IF(B1 = "Character",sort('All Stats'!C19:C32, 1, TRUE()), sort('All Stats'!C19:C32, 2, FALSE()))</f>
        <v>#NAME?</v>
      </c>
      <c r="B51" s="86" t="e">
        <v>#NAME?</v>
      </c>
      <c r="C51" s="55"/>
      <c r="D51" s="55"/>
      <c r="E51" s="55"/>
      <c r="F51" s="85"/>
      <c r="G51" s="85"/>
      <c r="H51" s="85"/>
      <c r="I51" s="85"/>
      <c r="J51" s="85"/>
    </row>
    <row r="52" customFormat="false" ht="15.75" hidden="false" customHeight="false" outlineLevel="0" collapsed="false">
      <c r="A52" s="86" t="e">
        <v>#NAME?</v>
      </c>
      <c r="B52" s="86" t="e">
        <v>#NAME?</v>
      </c>
      <c r="C52" s="55"/>
      <c r="D52" s="55"/>
      <c r="E52" s="55"/>
      <c r="F52" s="85"/>
      <c r="G52" s="85"/>
      <c r="H52" s="85"/>
      <c r="I52" s="85"/>
      <c r="J52" s="85"/>
    </row>
    <row r="53" customFormat="false" ht="15.75" hidden="false" customHeight="false" outlineLevel="0" collapsed="false">
      <c r="A53" s="86" t="e">
        <v>#NAME?</v>
      </c>
      <c r="B53" s="86" t="e">
        <v>#NAME?</v>
      </c>
      <c r="C53" s="55"/>
      <c r="D53" s="55"/>
      <c r="E53" s="55"/>
      <c r="F53" s="85"/>
      <c r="G53" s="85"/>
      <c r="H53" s="85"/>
      <c r="I53" s="85"/>
      <c r="J53" s="85"/>
    </row>
    <row r="54" customFormat="false" ht="15.75" hidden="false" customHeight="false" outlineLevel="0" collapsed="false">
      <c r="A54" s="86" t="e">
        <v>#NAME?</v>
      </c>
      <c r="B54" s="86" t="e">
        <v>#NAME?</v>
      </c>
      <c r="C54" s="55"/>
      <c r="D54" s="55"/>
      <c r="E54" s="55"/>
      <c r="F54" s="85"/>
      <c r="G54" s="85"/>
      <c r="H54" s="85"/>
      <c r="I54" s="85"/>
      <c r="J54" s="85"/>
    </row>
    <row r="55" customFormat="false" ht="15.75" hidden="false" customHeight="false" outlineLevel="0" collapsed="false">
      <c r="A55" s="86" t="e">
        <v>#NAME?</v>
      </c>
      <c r="B55" s="86" t="e">
        <v>#NAME?</v>
      </c>
      <c r="C55" s="55"/>
      <c r="D55" s="55"/>
      <c r="E55" s="55"/>
      <c r="F55" s="85"/>
      <c r="G55" s="85"/>
      <c r="H55" s="85"/>
      <c r="I55" s="85"/>
      <c r="J55" s="85"/>
    </row>
    <row r="56" customFormat="false" ht="15.75" hidden="false" customHeight="false" outlineLevel="0" collapsed="false">
      <c r="A56" s="86" t="e">
        <v>#NAME?</v>
      </c>
      <c r="B56" s="86" t="e">
        <v>#NAME?</v>
      </c>
      <c r="C56" s="55"/>
      <c r="D56" s="55"/>
      <c r="E56" s="55"/>
      <c r="F56" s="85"/>
      <c r="G56" s="85"/>
      <c r="H56" s="85"/>
      <c r="I56" s="85"/>
      <c r="J56" s="85"/>
    </row>
    <row r="57" customFormat="false" ht="15.75" hidden="false" customHeight="false" outlineLevel="0" collapsed="false">
      <c r="A57" s="86" t="e">
        <v>#NAME?</v>
      </c>
      <c r="B57" s="86" t="e">
        <v>#NAME?</v>
      </c>
      <c r="C57" s="55"/>
      <c r="D57" s="55"/>
      <c r="E57" s="55"/>
      <c r="F57" s="85"/>
      <c r="G57" s="85"/>
      <c r="H57" s="85"/>
      <c r="I57" s="85"/>
      <c r="J57" s="85"/>
    </row>
    <row r="58" customFormat="false" ht="15.75" hidden="false" customHeight="false" outlineLevel="0" collapsed="false">
      <c r="A58" s="86" t="e">
        <v>#NAME?</v>
      </c>
      <c r="B58" s="86" t="e">
        <v>#NAME?</v>
      </c>
      <c r="C58" s="55"/>
      <c r="D58" s="55"/>
      <c r="E58" s="55"/>
      <c r="F58" s="85"/>
      <c r="G58" s="85"/>
      <c r="H58" s="85"/>
      <c r="I58" s="85"/>
      <c r="J58" s="85"/>
    </row>
    <row r="59" customFormat="false" ht="15.75" hidden="false" customHeight="false" outlineLevel="0" collapsed="false">
      <c r="A59" s="86" t="e">
        <v>#NAME?</v>
      </c>
      <c r="B59" s="86" t="e">
        <v>#NAME?</v>
      </c>
      <c r="C59" s="55"/>
      <c r="D59" s="55"/>
      <c r="E59" s="55"/>
      <c r="F59" s="85"/>
      <c r="G59" s="85"/>
      <c r="H59" s="85"/>
      <c r="I59" s="85"/>
      <c r="J59" s="85"/>
    </row>
    <row r="60" customFormat="false" ht="15.75" hidden="false" customHeight="false" outlineLevel="0" collapsed="false">
      <c r="A60" s="87" t="e">
        <v>#NAME?</v>
      </c>
      <c r="B60" s="87" t="e">
        <v>#NAME?</v>
      </c>
      <c r="C60" s="55"/>
      <c r="D60" s="55"/>
      <c r="E60" s="55"/>
      <c r="F60" s="85"/>
      <c r="G60" s="85"/>
      <c r="H60" s="85"/>
      <c r="I60" s="85"/>
      <c r="J60" s="85"/>
    </row>
    <row r="61" customFormat="false" ht="15.75" hidden="false" customHeight="false" outlineLevel="0" collapsed="false">
      <c r="A61" s="87" t="e">
        <v>#NAME?</v>
      </c>
      <c r="B61" s="87" t="e">
        <v>#NAME?</v>
      </c>
      <c r="C61" s="55"/>
      <c r="D61" s="55"/>
      <c r="E61" s="55"/>
      <c r="F61" s="85"/>
      <c r="G61" s="85"/>
      <c r="H61" s="85"/>
      <c r="I61" s="85"/>
      <c r="J61" s="85"/>
    </row>
    <row r="62" customFormat="false" ht="15.75" hidden="false" customHeight="false" outlineLevel="0" collapsed="false">
      <c r="A62" s="87" t="e">
        <v>#NAME?</v>
      </c>
      <c r="B62" s="87" t="e">
        <v>#NAME?</v>
      </c>
      <c r="C62" s="55"/>
      <c r="D62" s="55"/>
      <c r="E62" s="55"/>
      <c r="F62" s="85"/>
      <c r="G62" s="85"/>
      <c r="H62" s="85"/>
      <c r="I62" s="85"/>
      <c r="J62" s="85"/>
    </row>
    <row r="63" customFormat="false" ht="15.75" hidden="false" customHeight="false" outlineLevel="0" collapsed="false">
      <c r="A63" s="87" t="e">
        <v>#NAME?</v>
      </c>
      <c r="B63" s="87" t="e">
        <v>#NAME?</v>
      </c>
      <c r="C63" s="55"/>
      <c r="D63" s="55"/>
      <c r="E63" s="55"/>
      <c r="F63" s="85"/>
      <c r="G63" s="85"/>
      <c r="H63" s="85"/>
      <c r="I63" s="85"/>
      <c r="J63" s="85"/>
    </row>
    <row r="64" customFormat="false" ht="15.75" hidden="false" customHeight="false" outlineLevel="0" collapsed="false">
      <c r="A64" s="87" t="e">
        <v>#NAME?</v>
      </c>
      <c r="B64" s="87" t="e">
        <v>#NAME?</v>
      </c>
      <c r="C64" s="55"/>
      <c r="D64" s="55"/>
      <c r="E64" s="55"/>
      <c r="F64" s="85"/>
      <c r="G64" s="85"/>
      <c r="H64" s="85"/>
      <c r="I64" s="85"/>
      <c r="J64" s="85"/>
    </row>
    <row r="65" customFormat="false" ht="15.75" hidden="false" customHeight="false" outlineLevel="0" collapsed="false">
      <c r="A65" s="63"/>
      <c r="B65" s="63"/>
      <c r="C65" s="73"/>
      <c r="D65" s="73"/>
      <c r="E65" s="73"/>
      <c r="F65" s="73"/>
      <c r="G65" s="73"/>
      <c r="H65" s="73"/>
      <c r="I65" s="73"/>
      <c r="J65" s="73"/>
    </row>
  </sheetData>
  <mergeCells count="9">
    <mergeCell ref="C1:J1"/>
    <mergeCell ref="C2:E16"/>
    <mergeCell ref="H2:J16"/>
    <mergeCell ref="A17:E17"/>
    <mergeCell ref="C18:E32"/>
    <mergeCell ref="H18:J32"/>
    <mergeCell ref="C34:E48"/>
    <mergeCell ref="H34:J48"/>
    <mergeCell ref="C50:E64"/>
  </mergeCells>
  <conditionalFormatting sqref="B1 E1 F1:G16 H1:H2 I1:J1 A2:B65 E18:G48 H33:I44 J33:J48 C65:J65">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sheetData>
    <row r="1" customFormat="false" ht="15.75" hidden="false" customHeight="false" outlineLevel="0" collapsed="false">
      <c r="A1" s="51" t="s">
        <v>105</v>
      </c>
      <c r="B1" s="52" t="s">
        <v>106</v>
      </c>
      <c r="C1" s="11" t="s">
        <v>122</v>
      </c>
      <c r="D1" s="11"/>
      <c r="E1" s="11"/>
      <c r="F1" s="11"/>
      <c r="G1" s="11"/>
      <c r="H1" s="11"/>
      <c r="I1" s="11"/>
      <c r="J1" s="11"/>
    </row>
    <row r="2" customFormat="false" ht="15.75" hidden="false" customHeight="true" outlineLevel="0" collapsed="false">
      <c r="A2" s="88" t="s">
        <v>123</v>
      </c>
      <c r="B2" s="88"/>
      <c r="C2" s="55" t="s">
        <v>124</v>
      </c>
      <c r="D2" s="55"/>
      <c r="E2" s="55"/>
      <c r="F2" s="56" t="s">
        <v>125</v>
      </c>
      <c r="G2" s="56"/>
      <c r="H2" s="55" t="s">
        <v>126</v>
      </c>
      <c r="I2" s="55"/>
      <c r="J2" s="55"/>
    </row>
    <row r="3" customFormat="false" ht="15.75" hidden="false" customHeight="false" outlineLevel="0" collapsed="false">
      <c r="A3" s="58" t="e">
        <f aca="false" t="array" ref="A3:B16">IF(B1 = "Character",sort('All Stats'!A35:B48, 1, TRUE()), sort('All Stats'!A35:B48, 2, FALSE()))</f>
        <v>#NAME?</v>
      </c>
      <c r="B3" s="58" t="e">
        <v>#NAME?</v>
      </c>
      <c r="C3" s="55"/>
      <c r="D3" s="55"/>
      <c r="E3" s="55"/>
      <c r="F3" s="59" t="e">
        <f aca="false" t="array" ref="F3:G16">IF(B1 = "Character",sort('All Stats'!C35:D48, 1, TRUE()), sort('All Stats'!C35:D48, 2,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127</v>
      </c>
      <c r="B18" s="89"/>
      <c r="C18" s="55" t="s">
        <v>128</v>
      </c>
      <c r="D18" s="55"/>
      <c r="E18" s="55"/>
      <c r="F18" s="90" t="s">
        <v>129</v>
      </c>
      <c r="G18" s="91"/>
      <c r="H18" s="55" t="s">
        <v>130</v>
      </c>
      <c r="I18" s="55"/>
      <c r="J18" s="55"/>
    </row>
    <row r="19" customFormat="false" ht="15.75" hidden="false" customHeight="false" outlineLevel="0" collapsed="false">
      <c r="A19" s="68" t="e">
        <f aca="false" t="array" ref="A19:B32">IF(B1 = "Character",sort('All Stats'!E35:F48, 1, TRUE()), sort('All Stats'!E35:F48, 2, FALSE()))</f>
        <v>#NAME?</v>
      </c>
      <c r="B19" s="68" t="e">
        <v>#NAME?</v>
      </c>
      <c r="C19" s="55"/>
      <c r="D19" s="55"/>
      <c r="E19" s="55"/>
      <c r="F19" s="69" t="e">
        <f aca="false" t="array" ref="F19:G32">IF(B1 = "Character",sort('All Stats'!G35:H48, 1, TRUE()), sort('All Stats'!G35:H48, 2, FALSE()))</f>
        <v>#NAME?</v>
      </c>
      <c r="G19" s="69" t="e">
        <v>#NAME?</v>
      </c>
      <c r="H19" s="55"/>
      <c r="I19" s="55"/>
      <c r="J19" s="55"/>
    </row>
    <row r="20" customFormat="false" ht="15.75" hidden="false" customHeight="false" outlineLevel="0" collapsed="false">
      <c r="A20" s="68" t="e">
        <v>#NAME?</v>
      </c>
      <c r="B20" s="68" t="e">
        <v>#NAME?</v>
      </c>
      <c r="C20" s="55"/>
      <c r="D20" s="55"/>
      <c r="E20" s="55"/>
      <c r="F20" s="69" t="e">
        <v>#NAME?</v>
      </c>
      <c r="G20" s="69" t="e">
        <v>#NAME?</v>
      </c>
      <c r="H20" s="55"/>
      <c r="I20" s="55"/>
      <c r="J20" s="55"/>
    </row>
    <row r="21" customFormat="false" ht="15.75" hidden="false" customHeight="false" outlineLevel="0" collapsed="false">
      <c r="A21" s="68" t="e">
        <v>#NAME?</v>
      </c>
      <c r="B21" s="68" t="e">
        <v>#NAME?</v>
      </c>
      <c r="C21" s="55"/>
      <c r="D21" s="55"/>
      <c r="E21" s="55"/>
      <c r="F21" s="69" t="e">
        <v>#NAME?</v>
      </c>
      <c r="G21" s="69" t="e">
        <v>#NAME?</v>
      </c>
      <c r="H21" s="55"/>
      <c r="I21" s="55"/>
      <c r="J21" s="55"/>
    </row>
    <row r="22" customFormat="false" ht="15.75" hidden="false" customHeight="false" outlineLevel="0" collapsed="false">
      <c r="A22" s="68" t="e">
        <v>#NAME?</v>
      </c>
      <c r="B22" s="68" t="e">
        <v>#NAME?</v>
      </c>
      <c r="C22" s="55"/>
      <c r="D22" s="55"/>
      <c r="E22" s="55"/>
      <c r="F22" s="69" t="e">
        <v>#NAME?</v>
      </c>
      <c r="G22" s="69" t="e">
        <v>#NAME?</v>
      </c>
      <c r="H22" s="55"/>
      <c r="I22" s="55"/>
      <c r="J22" s="55"/>
    </row>
    <row r="23" customFormat="false" ht="15.75" hidden="false" customHeight="false" outlineLevel="0" collapsed="false">
      <c r="A23" s="68" t="e">
        <v>#NAME?</v>
      </c>
      <c r="B23" s="68" t="e">
        <v>#NAME?</v>
      </c>
      <c r="C23" s="55"/>
      <c r="D23" s="55"/>
      <c r="E23" s="55"/>
      <c r="F23" s="69" t="e">
        <v>#NAME?</v>
      </c>
      <c r="G23" s="69" t="e">
        <v>#NAME?</v>
      </c>
      <c r="H23" s="55"/>
      <c r="I23" s="55"/>
      <c r="J23" s="55"/>
    </row>
    <row r="24" customFormat="false" ht="15.75" hidden="false" customHeight="false" outlineLevel="0" collapsed="false">
      <c r="A24" s="68" t="e">
        <v>#NAME?</v>
      </c>
      <c r="B24" s="68" t="e">
        <v>#NAME?</v>
      </c>
      <c r="C24" s="55"/>
      <c r="D24" s="55"/>
      <c r="E24" s="55"/>
      <c r="F24" s="69" t="e">
        <v>#NAME?</v>
      </c>
      <c r="G24" s="69" t="e">
        <v>#NAME?</v>
      </c>
      <c r="H24" s="55"/>
      <c r="I24" s="55"/>
      <c r="J24" s="55"/>
    </row>
    <row r="25" customFormat="false" ht="15.75" hidden="false" customHeight="false" outlineLevel="0" collapsed="false">
      <c r="A25" s="68" t="e">
        <v>#NAME?</v>
      </c>
      <c r="B25" s="68" t="e">
        <v>#NAME?</v>
      </c>
      <c r="C25" s="55"/>
      <c r="D25" s="55"/>
      <c r="E25" s="55"/>
      <c r="F25" s="69" t="e">
        <v>#NAME?</v>
      </c>
      <c r="G25" s="69" t="e">
        <v>#NAME?</v>
      </c>
      <c r="H25" s="55"/>
      <c r="I25" s="55"/>
      <c r="J25" s="55"/>
    </row>
    <row r="26" customFormat="false" ht="15.75" hidden="false" customHeight="false" outlineLevel="0" collapsed="false">
      <c r="A26" s="68" t="e">
        <v>#NAME?</v>
      </c>
      <c r="B26" s="68" t="e">
        <v>#NAME?</v>
      </c>
      <c r="C26" s="55"/>
      <c r="D26" s="55"/>
      <c r="E26" s="55"/>
      <c r="F26" s="69" t="e">
        <v>#NAME?</v>
      </c>
      <c r="G26" s="69" t="e">
        <v>#NAME?</v>
      </c>
      <c r="H26" s="55"/>
      <c r="I26" s="55"/>
      <c r="J26" s="55"/>
    </row>
    <row r="27" customFormat="false" ht="15.75" hidden="false" customHeight="false" outlineLevel="0" collapsed="false">
      <c r="A27" s="68" t="e">
        <v>#NAME?</v>
      </c>
      <c r="B27" s="68" t="e">
        <v>#NAME?</v>
      </c>
      <c r="C27" s="55"/>
      <c r="D27" s="55"/>
      <c r="E27" s="55"/>
      <c r="F27" s="69" t="e">
        <v>#NAME?</v>
      </c>
      <c r="G27" s="69" t="e">
        <v>#NAME?</v>
      </c>
      <c r="H27" s="55"/>
      <c r="I27" s="55"/>
      <c r="J27" s="55"/>
    </row>
    <row r="28" customFormat="false" ht="15.75" hidden="false" customHeight="false" outlineLevel="0" collapsed="false">
      <c r="A28" s="70" t="e">
        <v>#NAME?</v>
      </c>
      <c r="B28" s="70" t="e">
        <v>#NAME?</v>
      </c>
      <c r="C28" s="55"/>
      <c r="D28" s="55"/>
      <c r="E28" s="55"/>
      <c r="F28" s="71" t="e">
        <v>#NAME?</v>
      </c>
      <c r="G28" s="71" t="e">
        <v>#NAME?</v>
      </c>
      <c r="H28" s="55"/>
      <c r="I28" s="55"/>
      <c r="J28" s="55"/>
    </row>
    <row r="29" customFormat="false" ht="15.75" hidden="false" customHeight="false" outlineLevel="0" collapsed="false">
      <c r="A29" s="70" t="e">
        <v>#NAME?</v>
      </c>
      <c r="B29" s="70" t="e">
        <v>#NAME?</v>
      </c>
      <c r="C29" s="55"/>
      <c r="D29" s="55"/>
      <c r="E29" s="55"/>
      <c r="F29" s="71" t="e">
        <v>#NAME?</v>
      </c>
      <c r="G29" s="71" t="e">
        <v>#NAME?</v>
      </c>
      <c r="H29" s="55"/>
      <c r="I29" s="55"/>
      <c r="J29" s="55"/>
    </row>
    <row r="30" customFormat="false" ht="15.75" hidden="false" customHeight="false" outlineLevel="0" collapsed="false">
      <c r="A30" s="70" t="e">
        <v>#NAME?</v>
      </c>
      <c r="B30" s="70" t="e">
        <v>#NAME?</v>
      </c>
      <c r="C30" s="55"/>
      <c r="D30" s="55"/>
      <c r="E30" s="55"/>
      <c r="F30" s="71" t="e">
        <v>#NAME?</v>
      </c>
      <c r="G30" s="71" t="e">
        <v>#NAME?</v>
      </c>
      <c r="H30" s="55"/>
      <c r="I30" s="55"/>
      <c r="J30" s="55"/>
    </row>
    <row r="31" customFormat="false" ht="15.75" hidden="false" customHeight="false" outlineLevel="0" collapsed="false">
      <c r="A31" s="70" t="e">
        <v>#NAME?</v>
      </c>
      <c r="B31" s="70" t="e">
        <v>#NAME?</v>
      </c>
      <c r="C31" s="55"/>
      <c r="D31" s="55"/>
      <c r="E31" s="55"/>
      <c r="F31" s="71" t="e">
        <v>#NAME?</v>
      </c>
      <c r="G31" s="71" t="e">
        <v>#NAME?</v>
      </c>
      <c r="H31" s="55"/>
      <c r="I31" s="55"/>
      <c r="J31" s="55"/>
    </row>
    <row r="32" customFormat="false" ht="15.75" hidden="false" customHeight="false" outlineLevel="0" collapsed="false">
      <c r="A32" s="70" t="e">
        <v>#NAME?</v>
      </c>
      <c r="B32" s="70" t="e">
        <v>#NAME?</v>
      </c>
      <c r="C32" s="55"/>
      <c r="D32" s="55"/>
      <c r="E32" s="55"/>
      <c r="F32" s="71" t="e">
        <v>#NAME?</v>
      </c>
      <c r="G32" s="71"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131</v>
      </c>
      <c r="B34" s="75"/>
      <c r="C34" s="55" t="s">
        <v>132</v>
      </c>
      <c r="D34" s="55"/>
      <c r="E34" s="55"/>
      <c r="F34" s="92" t="s">
        <v>133</v>
      </c>
      <c r="G34" s="92"/>
      <c r="H34" s="55" t="s">
        <v>134</v>
      </c>
      <c r="I34" s="55"/>
      <c r="J34" s="55"/>
    </row>
    <row r="35" customFormat="false" ht="15.75" hidden="false" customHeight="false" outlineLevel="0" collapsed="false">
      <c r="A35" s="78" t="e">
        <f aca="false" t="array" ref="A35:B48">IF(B1 = "Character",sort('All Stats'!I35:J48, 1, TRUE()), sort('All Stats'!I35:J48, 2, FALSE()))</f>
        <v>#NAME?</v>
      </c>
      <c r="B35" s="93" t="e">
        <v>#NAME?</v>
      </c>
      <c r="C35" s="55"/>
      <c r="D35" s="55"/>
      <c r="E35" s="55"/>
      <c r="F35" s="79" t="e">
        <f aca="false" t="array" ref="F35:G48">IF(B1 = "Character",sort('All Stats'!A50:B63, 1, TRUE()), sort('All Stats'!A50:B63, 2, FALSE()))</f>
        <v>#NAME?</v>
      </c>
      <c r="G35" s="79" t="e">
        <v>#NAME?</v>
      </c>
      <c r="H35" s="55"/>
      <c r="I35" s="55"/>
      <c r="J35" s="55"/>
    </row>
    <row r="36" customFormat="false" ht="15.75" hidden="false" customHeight="false" outlineLevel="0" collapsed="false">
      <c r="A36" s="78" t="e">
        <v>#NAME?</v>
      </c>
      <c r="B36" s="93" t="e">
        <v>#NAME?</v>
      </c>
      <c r="C36" s="55"/>
      <c r="D36" s="55"/>
      <c r="E36" s="55"/>
      <c r="F36" s="79" t="e">
        <v>#NAME?</v>
      </c>
      <c r="G36" s="79" t="e">
        <v>#NAME?</v>
      </c>
      <c r="H36" s="55"/>
      <c r="I36" s="55"/>
      <c r="J36" s="55"/>
    </row>
    <row r="37" customFormat="false" ht="15.75" hidden="false" customHeight="false" outlineLevel="0" collapsed="false">
      <c r="A37" s="78" t="e">
        <v>#NAME?</v>
      </c>
      <c r="B37" s="93" t="e">
        <v>#NAME?</v>
      </c>
      <c r="C37" s="55"/>
      <c r="D37" s="55"/>
      <c r="E37" s="55"/>
      <c r="F37" s="79" t="e">
        <v>#NAME?</v>
      </c>
      <c r="G37" s="79" t="e">
        <v>#NAME?</v>
      </c>
      <c r="H37" s="55"/>
      <c r="I37" s="55"/>
      <c r="J37" s="55"/>
    </row>
    <row r="38" customFormat="false" ht="15.75" hidden="false" customHeight="false" outlineLevel="0" collapsed="false">
      <c r="A38" s="78" t="e">
        <v>#NAME?</v>
      </c>
      <c r="B38" s="93" t="e">
        <v>#NAME?</v>
      </c>
      <c r="C38" s="55"/>
      <c r="D38" s="55"/>
      <c r="E38" s="55"/>
      <c r="F38" s="79" t="e">
        <v>#NAME?</v>
      </c>
      <c r="G38" s="79" t="e">
        <v>#NAME?</v>
      </c>
      <c r="H38" s="55"/>
      <c r="I38" s="55"/>
      <c r="J38" s="55"/>
    </row>
    <row r="39" customFormat="false" ht="15.75" hidden="false" customHeight="false" outlineLevel="0" collapsed="false">
      <c r="A39" s="78" t="e">
        <v>#NAME?</v>
      </c>
      <c r="B39" s="93" t="e">
        <v>#NAME?</v>
      </c>
      <c r="C39" s="55"/>
      <c r="D39" s="55"/>
      <c r="E39" s="55"/>
      <c r="F39" s="79" t="e">
        <v>#NAME?</v>
      </c>
      <c r="G39" s="79" t="e">
        <v>#NAME?</v>
      </c>
      <c r="H39" s="55"/>
      <c r="I39" s="55"/>
      <c r="J39" s="55"/>
    </row>
    <row r="40" customFormat="false" ht="15.75" hidden="false" customHeight="false" outlineLevel="0" collapsed="false">
      <c r="A40" s="78" t="e">
        <v>#NAME?</v>
      </c>
      <c r="B40" s="93" t="e">
        <v>#NAME?</v>
      </c>
      <c r="C40" s="55"/>
      <c r="D40" s="55"/>
      <c r="E40" s="55"/>
      <c r="F40" s="79" t="e">
        <v>#NAME?</v>
      </c>
      <c r="G40" s="79" t="e">
        <v>#NAME?</v>
      </c>
      <c r="H40" s="55"/>
      <c r="I40" s="55"/>
      <c r="J40" s="55"/>
    </row>
    <row r="41" customFormat="false" ht="15.75" hidden="false" customHeight="false" outlineLevel="0" collapsed="false">
      <c r="A41" s="78" t="e">
        <v>#NAME?</v>
      </c>
      <c r="B41" s="93" t="e">
        <v>#NAME?</v>
      </c>
      <c r="C41" s="55"/>
      <c r="D41" s="55"/>
      <c r="E41" s="55"/>
      <c r="F41" s="79" t="e">
        <v>#NAME?</v>
      </c>
      <c r="G41" s="79" t="e">
        <v>#NAME?</v>
      </c>
      <c r="H41" s="55"/>
      <c r="I41" s="55"/>
      <c r="J41" s="55"/>
    </row>
    <row r="42" customFormat="false" ht="15.75" hidden="false" customHeight="false" outlineLevel="0" collapsed="false">
      <c r="A42" s="78" t="e">
        <v>#NAME?</v>
      </c>
      <c r="B42" s="93" t="e">
        <v>#NAME?</v>
      </c>
      <c r="C42" s="55"/>
      <c r="D42" s="55"/>
      <c r="E42" s="55"/>
      <c r="F42" s="79" t="e">
        <v>#NAME?</v>
      </c>
      <c r="G42" s="79" t="e">
        <v>#NAME?</v>
      </c>
      <c r="H42" s="55"/>
      <c r="I42" s="55"/>
      <c r="J42" s="55"/>
    </row>
    <row r="43" customFormat="false" ht="15.75" hidden="false" customHeight="false" outlineLevel="0" collapsed="false">
      <c r="A43" s="78" t="e">
        <v>#NAME?</v>
      </c>
      <c r="B43" s="93" t="e">
        <v>#NAME?</v>
      </c>
      <c r="C43" s="55"/>
      <c r="D43" s="55"/>
      <c r="E43" s="55"/>
      <c r="F43" s="79" t="e">
        <v>#NAME?</v>
      </c>
      <c r="G43" s="79" t="e">
        <v>#NAME?</v>
      </c>
      <c r="H43" s="55"/>
      <c r="I43" s="55"/>
      <c r="J43" s="55"/>
    </row>
    <row r="44" customFormat="false" ht="15.75" hidden="false" customHeight="false" outlineLevel="0" collapsed="false">
      <c r="A44" s="81" t="e">
        <v>#NAME?</v>
      </c>
      <c r="B44" s="93" t="e">
        <v>#NAME?</v>
      </c>
      <c r="C44" s="55"/>
      <c r="D44" s="55"/>
      <c r="E44" s="55"/>
      <c r="F44" s="79" t="e">
        <v>#NAME?</v>
      </c>
      <c r="G44" s="82" t="e">
        <v>#NAME?</v>
      </c>
      <c r="H44" s="55"/>
      <c r="I44" s="55"/>
      <c r="J44" s="55"/>
    </row>
    <row r="45" customFormat="false" ht="15.75" hidden="false" customHeight="false" outlineLevel="0" collapsed="false">
      <c r="A45" s="81" t="e">
        <v>#NAME?</v>
      </c>
      <c r="B45" s="93" t="e">
        <v>#NAME?</v>
      </c>
      <c r="C45" s="55"/>
      <c r="D45" s="55"/>
      <c r="E45" s="55"/>
      <c r="F45" s="79" t="e">
        <v>#NAME?</v>
      </c>
      <c r="G45" s="82" t="e">
        <v>#NAME?</v>
      </c>
      <c r="H45" s="55"/>
      <c r="I45" s="55"/>
      <c r="J45" s="55"/>
    </row>
    <row r="46" customFormat="false" ht="15.75" hidden="false" customHeight="false" outlineLevel="0" collapsed="false">
      <c r="A46" s="81" t="e">
        <v>#NAME?</v>
      </c>
      <c r="B46" s="93" t="e">
        <v>#NAME?</v>
      </c>
      <c r="C46" s="55"/>
      <c r="D46" s="55"/>
      <c r="E46" s="55"/>
      <c r="F46" s="79" t="e">
        <v>#NAME?</v>
      </c>
      <c r="G46" s="82" t="e">
        <v>#NAME?</v>
      </c>
      <c r="H46" s="55"/>
      <c r="I46" s="55"/>
      <c r="J46" s="55"/>
    </row>
    <row r="47" customFormat="false" ht="15.75" hidden="false" customHeight="false" outlineLevel="0" collapsed="false">
      <c r="A47" s="81" t="e">
        <v>#NAME?</v>
      </c>
      <c r="B47" s="93" t="e">
        <v>#NAME?</v>
      </c>
      <c r="C47" s="55"/>
      <c r="D47" s="55"/>
      <c r="E47" s="55"/>
      <c r="F47" s="79" t="e">
        <v>#NAME?</v>
      </c>
      <c r="G47" s="82" t="e">
        <v>#NAME?</v>
      </c>
      <c r="H47" s="55"/>
      <c r="I47" s="55"/>
      <c r="J47" s="55"/>
    </row>
    <row r="48" customFormat="false" ht="15.75" hidden="false" customHeight="false" outlineLevel="0" collapsed="false">
      <c r="A48" s="81" t="e">
        <v>#NAME?</v>
      </c>
      <c r="B48" s="93"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94" t="s">
        <v>135</v>
      </c>
      <c r="B50" s="95"/>
      <c r="C50" s="55" t="s">
        <v>136</v>
      </c>
      <c r="D50" s="55"/>
      <c r="E50" s="55"/>
      <c r="F50" s="96" t="s">
        <v>137</v>
      </c>
      <c r="G50" s="96"/>
      <c r="H50" s="55" t="s">
        <v>138</v>
      </c>
      <c r="I50" s="55"/>
      <c r="J50" s="55"/>
    </row>
    <row r="51" customFormat="false" ht="15.75" hidden="false" customHeight="false" outlineLevel="0" collapsed="false">
      <c r="A51" s="86" t="e">
        <f aca="false" t="array" ref="A51:B64">IF(B1 = "Character",sort('All Stats'!C50:D63, 1, TRUE()), sort('All Stats'!C50:D63, 2, FALSE()))</f>
        <v>#NAME?</v>
      </c>
      <c r="B51" s="86" t="e">
        <v>#NAME?</v>
      </c>
      <c r="C51" s="55"/>
      <c r="D51" s="55"/>
      <c r="E51" s="55"/>
      <c r="F51" s="97" t="e">
        <f aca="false" t="array" ref="F51:G64">IF(B1 = "Character",sort('All Stats'!E50:F63, 1, TRUE()), sort('All Stats'!E50:F63, 2, FALSE()))</f>
        <v>#NAME?</v>
      </c>
      <c r="G51" s="98" t="e">
        <v>#NAME?</v>
      </c>
      <c r="H51" s="55"/>
      <c r="I51" s="55"/>
      <c r="J51" s="55"/>
    </row>
    <row r="52" customFormat="false" ht="15.75" hidden="false" customHeight="false" outlineLevel="0" collapsed="false">
      <c r="A52" s="86" t="e">
        <v>#NAME?</v>
      </c>
      <c r="B52" s="86" t="e">
        <v>#NAME?</v>
      </c>
      <c r="C52" s="55"/>
      <c r="D52" s="55"/>
      <c r="E52" s="55"/>
      <c r="F52" s="97" t="e">
        <v>#NAME?</v>
      </c>
      <c r="G52" s="98" t="e">
        <v>#NAME?</v>
      </c>
      <c r="H52" s="55"/>
      <c r="I52" s="55"/>
      <c r="J52" s="55"/>
    </row>
    <row r="53" customFormat="false" ht="15.75" hidden="false" customHeight="false" outlineLevel="0" collapsed="false">
      <c r="A53" s="86" t="e">
        <v>#NAME?</v>
      </c>
      <c r="B53" s="86" t="e">
        <v>#NAME?</v>
      </c>
      <c r="C53" s="55"/>
      <c r="D53" s="55"/>
      <c r="E53" s="55"/>
      <c r="F53" s="97" t="e">
        <v>#NAME?</v>
      </c>
      <c r="G53" s="98" t="e">
        <v>#NAME?</v>
      </c>
      <c r="H53" s="55"/>
      <c r="I53" s="55"/>
      <c r="J53" s="55"/>
    </row>
    <row r="54" customFormat="false" ht="15.75" hidden="false" customHeight="false" outlineLevel="0" collapsed="false">
      <c r="A54" s="86" t="e">
        <v>#NAME?</v>
      </c>
      <c r="B54" s="86" t="e">
        <v>#NAME?</v>
      </c>
      <c r="C54" s="55"/>
      <c r="D54" s="55"/>
      <c r="E54" s="55"/>
      <c r="F54" s="97" t="e">
        <v>#NAME?</v>
      </c>
      <c r="G54" s="98" t="e">
        <v>#NAME?</v>
      </c>
      <c r="H54" s="55"/>
      <c r="I54" s="55"/>
      <c r="J54" s="55"/>
    </row>
    <row r="55" customFormat="false" ht="15.75" hidden="false" customHeight="false" outlineLevel="0" collapsed="false">
      <c r="A55" s="86" t="e">
        <v>#NAME?</v>
      </c>
      <c r="B55" s="86" t="e">
        <v>#NAME?</v>
      </c>
      <c r="C55" s="55"/>
      <c r="D55" s="55"/>
      <c r="E55" s="55"/>
      <c r="F55" s="97" t="e">
        <v>#NAME?</v>
      </c>
      <c r="G55" s="98" t="e">
        <v>#NAME?</v>
      </c>
      <c r="H55" s="55"/>
      <c r="I55" s="55"/>
      <c r="J55" s="55"/>
    </row>
    <row r="56" customFormat="false" ht="15.75" hidden="false" customHeight="false" outlineLevel="0" collapsed="false">
      <c r="A56" s="86" t="e">
        <v>#NAME?</v>
      </c>
      <c r="B56" s="86" t="e">
        <v>#NAME?</v>
      </c>
      <c r="C56" s="55"/>
      <c r="D56" s="55"/>
      <c r="E56" s="55"/>
      <c r="F56" s="97" t="e">
        <v>#NAME?</v>
      </c>
      <c r="G56" s="98" t="e">
        <v>#NAME?</v>
      </c>
      <c r="H56" s="55"/>
      <c r="I56" s="55"/>
      <c r="J56" s="55"/>
    </row>
    <row r="57" customFormat="false" ht="15.75" hidden="false" customHeight="false" outlineLevel="0" collapsed="false">
      <c r="A57" s="86" t="e">
        <v>#NAME?</v>
      </c>
      <c r="B57" s="86" t="e">
        <v>#NAME?</v>
      </c>
      <c r="C57" s="55"/>
      <c r="D57" s="55"/>
      <c r="E57" s="55"/>
      <c r="F57" s="97" t="e">
        <v>#NAME?</v>
      </c>
      <c r="G57" s="98" t="e">
        <v>#NAME?</v>
      </c>
      <c r="H57" s="55"/>
      <c r="I57" s="55"/>
      <c r="J57" s="55"/>
    </row>
    <row r="58" customFormat="false" ht="15.75" hidden="false" customHeight="false" outlineLevel="0" collapsed="false">
      <c r="A58" s="86" t="e">
        <v>#NAME?</v>
      </c>
      <c r="B58" s="86" t="e">
        <v>#NAME?</v>
      </c>
      <c r="C58" s="55"/>
      <c r="D58" s="55"/>
      <c r="E58" s="55"/>
      <c r="F58" s="97" t="e">
        <v>#NAME?</v>
      </c>
      <c r="G58" s="98" t="e">
        <v>#NAME?</v>
      </c>
      <c r="H58" s="55"/>
      <c r="I58" s="55"/>
      <c r="J58" s="55"/>
    </row>
    <row r="59" customFormat="false" ht="15.75" hidden="false" customHeight="false" outlineLevel="0" collapsed="false">
      <c r="A59" s="86" t="e">
        <v>#NAME?</v>
      </c>
      <c r="B59" s="86" t="e">
        <v>#NAME?</v>
      </c>
      <c r="C59" s="55"/>
      <c r="D59" s="55"/>
      <c r="E59" s="55"/>
      <c r="F59" s="97" t="e">
        <v>#NAME?</v>
      </c>
      <c r="G59" s="98" t="e">
        <v>#NAME?</v>
      </c>
      <c r="H59" s="55"/>
      <c r="I59" s="55"/>
      <c r="J59" s="55"/>
    </row>
    <row r="60" customFormat="false" ht="15.75" hidden="false" customHeight="false" outlineLevel="0" collapsed="false">
      <c r="A60" s="87" t="e">
        <v>#NAME?</v>
      </c>
      <c r="B60" s="87" t="e">
        <v>#NAME?</v>
      </c>
      <c r="C60" s="55"/>
      <c r="D60" s="55"/>
      <c r="E60" s="55"/>
      <c r="F60" s="99" t="e">
        <v>#NAME?</v>
      </c>
      <c r="G60" s="98" t="e">
        <v>#NAME?</v>
      </c>
      <c r="H60" s="55"/>
      <c r="I60" s="55"/>
      <c r="J60" s="55"/>
    </row>
    <row r="61" customFormat="false" ht="15.75" hidden="false" customHeight="false" outlineLevel="0" collapsed="false">
      <c r="A61" s="87" t="e">
        <v>#NAME?</v>
      </c>
      <c r="B61" s="87" t="e">
        <v>#NAME?</v>
      </c>
      <c r="C61" s="55"/>
      <c r="D61" s="55"/>
      <c r="E61" s="55"/>
      <c r="F61" s="99" t="e">
        <v>#NAME?</v>
      </c>
      <c r="G61" s="98" t="e">
        <v>#NAME?</v>
      </c>
      <c r="H61" s="55"/>
      <c r="I61" s="55"/>
      <c r="J61" s="55"/>
    </row>
    <row r="62" customFormat="false" ht="15.75" hidden="false" customHeight="false" outlineLevel="0" collapsed="false">
      <c r="A62" s="87" t="e">
        <v>#NAME?</v>
      </c>
      <c r="B62" s="87" t="e">
        <v>#NAME?</v>
      </c>
      <c r="C62" s="55"/>
      <c r="D62" s="55"/>
      <c r="E62" s="55"/>
      <c r="F62" s="99" t="e">
        <v>#NAME?</v>
      </c>
      <c r="G62" s="99" t="e">
        <v>#NAME?</v>
      </c>
      <c r="H62" s="55"/>
      <c r="I62" s="55"/>
      <c r="J62" s="55"/>
    </row>
    <row r="63" customFormat="false" ht="15.75" hidden="false" customHeight="false" outlineLevel="0" collapsed="false">
      <c r="A63" s="87" t="e">
        <v>#NAME?</v>
      </c>
      <c r="B63" s="87" t="e">
        <v>#NAME?</v>
      </c>
      <c r="C63" s="55"/>
      <c r="D63" s="55"/>
      <c r="E63" s="55"/>
      <c r="F63" s="99" t="e">
        <v>#NAME?</v>
      </c>
      <c r="G63" s="99" t="e">
        <v>#NAME?</v>
      </c>
      <c r="H63" s="55"/>
      <c r="I63" s="55"/>
      <c r="J63" s="55"/>
    </row>
    <row r="64" customFormat="false" ht="15.75" hidden="false" customHeight="false" outlineLevel="0" collapsed="false">
      <c r="A64" s="87" t="e">
        <v>#NAME?</v>
      </c>
      <c r="B64" s="87" t="e">
        <v>#NAME?</v>
      </c>
      <c r="C64" s="55"/>
      <c r="D64" s="55"/>
      <c r="E64" s="55"/>
      <c r="F64" s="99" t="e">
        <v>#NAME?</v>
      </c>
      <c r="G64" s="99"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139</v>
      </c>
      <c r="B66" s="101"/>
      <c r="C66" s="55" t="s">
        <v>140</v>
      </c>
      <c r="D66" s="55"/>
      <c r="E66" s="55"/>
      <c r="F66" s="102" t="s">
        <v>141</v>
      </c>
      <c r="G66" s="103"/>
      <c r="H66" s="55" t="s">
        <v>142</v>
      </c>
      <c r="I66" s="55"/>
      <c r="J66" s="55"/>
    </row>
    <row r="67" customFormat="false" ht="15.75" hidden="false" customHeight="false" outlineLevel="0" collapsed="false">
      <c r="A67" s="104" t="e">
        <f aca="false" t="array" ref="A67:B80">IF(B1 = "Character",sort('All Stats'!G50:H63, 1, TRUE()), sort('All Stats'!G50:H63, 2, FALSE()))</f>
        <v>#NAME?</v>
      </c>
      <c r="B67" s="104" t="e">
        <v>#NAME?</v>
      </c>
      <c r="C67" s="55"/>
      <c r="D67" s="55"/>
      <c r="E67" s="55"/>
      <c r="F67" s="105" t="e">
        <f aca="false" t="array" ref="F67:G80">IF(B1 = "Character",sort('All Stats'!I50:J63, 1, TRUE()), sort('All Stats'!I50:J63, 2,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143</v>
      </c>
      <c r="B82" s="53"/>
      <c r="C82" s="55" t="s">
        <v>144</v>
      </c>
      <c r="D82" s="55"/>
      <c r="E82" s="55"/>
      <c r="F82" s="56" t="s">
        <v>145</v>
      </c>
      <c r="G82" s="56"/>
      <c r="H82" s="55" t="s">
        <v>146</v>
      </c>
      <c r="I82" s="55"/>
      <c r="J82" s="55"/>
    </row>
    <row r="83" customFormat="false" ht="15.75" hidden="false" customHeight="false" outlineLevel="0" collapsed="false">
      <c r="A83" s="58" t="e">
        <f aca="false" t="array" ref="A83:B96">IF(B1 = "Character",sort('All Stats'!A65:B78, 1, TRUE()), sort('All Stats'!A65:B78, 2, FALSE()))</f>
        <v>#NAME?</v>
      </c>
      <c r="B83" s="58" t="e">
        <v>#NAME?</v>
      </c>
      <c r="C83" s="55"/>
      <c r="D83" s="55"/>
      <c r="E83" s="55"/>
      <c r="F83" s="59" t="e">
        <f aca="false" t="array" ref="F83:G96">IF(B1 = "Character",sort('All Stats'!C65:D78, 1, TRUE()), sort('All Stats'!C65:D78, 2,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61"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147</v>
      </c>
      <c r="B98" s="64"/>
      <c r="C98" s="55" t="s">
        <v>148</v>
      </c>
      <c r="D98" s="55"/>
      <c r="E98" s="55"/>
      <c r="F98" s="66" t="s">
        <v>149</v>
      </c>
      <c r="G98" s="66"/>
      <c r="H98" s="55" t="s">
        <v>150</v>
      </c>
      <c r="I98" s="55"/>
      <c r="J98" s="55"/>
    </row>
    <row r="99" customFormat="false" ht="15.75" hidden="false" customHeight="false" outlineLevel="0" collapsed="false">
      <c r="A99" s="68" t="e">
        <f aca="false" t="array" ref="A99:B112">IF(B1 = "Character",sort('All Stats'!E65:F78, 1, TRUE()), sort('All Stats'!E65:F78, 2, FALSE()))</f>
        <v>#NAME?</v>
      </c>
      <c r="B99" s="108" t="e">
        <v>#NAME?</v>
      </c>
      <c r="C99" s="55"/>
      <c r="D99" s="55"/>
      <c r="E99" s="55"/>
      <c r="F99" s="69" t="e">
        <f aca="false" t="array" ref="F99:G112">IF(B1 = "Character",sort('All Stats'!G65:H78, 1, TRUE()), sort('All Stats'!G65:H78, 2, FALSE()))</f>
        <v>#NAME?</v>
      </c>
      <c r="G99" s="69" t="e">
        <v>#NAME?</v>
      </c>
      <c r="H99" s="55"/>
      <c r="I99" s="55"/>
      <c r="J99" s="55"/>
    </row>
    <row r="100" customFormat="false" ht="15.75" hidden="false" customHeight="false" outlineLevel="0" collapsed="false">
      <c r="A100" s="68" t="e">
        <v>#NAME?</v>
      </c>
      <c r="B100" s="108" t="e">
        <v>#NAME?</v>
      </c>
      <c r="C100" s="55"/>
      <c r="D100" s="55"/>
      <c r="E100" s="55"/>
      <c r="F100" s="69" t="e">
        <v>#NAME?</v>
      </c>
      <c r="G100" s="69" t="e">
        <v>#NAME?</v>
      </c>
      <c r="H100" s="55"/>
      <c r="I100" s="55"/>
      <c r="J100" s="55"/>
    </row>
    <row r="101" customFormat="false" ht="15.75" hidden="false" customHeight="false" outlineLevel="0" collapsed="false">
      <c r="A101" s="68" t="e">
        <v>#NAME?</v>
      </c>
      <c r="B101" s="108" t="e">
        <v>#NAME?</v>
      </c>
      <c r="C101" s="55"/>
      <c r="D101" s="55"/>
      <c r="E101" s="55"/>
      <c r="F101" s="69" t="e">
        <v>#NAME?</v>
      </c>
      <c r="G101" s="69" t="e">
        <v>#NAME?</v>
      </c>
      <c r="H101" s="55"/>
      <c r="I101" s="55"/>
      <c r="J101" s="55"/>
    </row>
    <row r="102" customFormat="false" ht="15.75" hidden="false" customHeight="false" outlineLevel="0" collapsed="false">
      <c r="A102" s="68" t="e">
        <v>#NAME?</v>
      </c>
      <c r="B102" s="108" t="e">
        <v>#NAME?</v>
      </c>
      <c r="C102" s="55"/>
      <c r="D102" s="55"/>
      <c r="E102" s="55"/>
      <c r="F102" s="69" t="e">
        <v>#NAME?</v>
      </c>
      <c r="G102" s="69" t="e">
        <v>#NAME?</v>
      </c>
      <c r="H102" s="55"/>
      <c r="I102" s="55"/>
      <c r="J102" s="55"/>
    </row>
    <row r="103" customFormat="false" ht="15.75" hidden="false" customHeight="false" outlineLevel="0" collapsed="false">
      <c r="A103" s="68" t="e">
        <v>#NAME?</v>
      </c>
      <c r="B103" s="108" t="e">
        <v>#NAME?</v>
      </c>
      <c r="C103" s="55"/>
      <c r="D103" s="55"/>
      <c r="E103" s="55"/>
      <c r="F103" s="69" t="e">
        <v>#NAME?</v>
      </c>
      <c r="G103" s="69" t="e">
        <v>#NAME?</v>
      </c>
      <c r="H103" s="55"/>
      <c r="I103" s="55"/>
      <c r="J103" s="55"/>
    </row>
    <row r="104" customFormat="false" ht="15.75" hidden="false" customHeight="false" outlineLevel="0" collapsed="false">
      <c r="A104" s="68" t="e">
        <v>#NAME?</v>
      </c>
      <c r="B104" s="108" t="e">
        <v>#NAME?</v>
      </c>
      <c r="C104" s="55"/>
      <c r="D104" s="55"/>
      <c r="E104" s="55"/>
      <c r="F104" s="69" t="e">
        <v>#NAME?</v>
      </c>
      <c r="G104" s="69" t="e">
        <v>#NAME?</v>
      </c>
      <c r="H104" s="55"/>
      <c r="I104" s="55"/>
      <c r="J104" s="55"/>
    </row>
    <row r="105" customFormat="false" ht="15.75" hidden="false" customHeight="false" outlineLevel="0" collapsed="false">
      <c r="A105" s="68" t="e">
        <v>#NAME?</v>
      </c>
      <c r="B105" s="108" t="e">
        <v>#NAME?</v>
      </c>
      <c r="C105" s="55"/>
      <c r="D105" s="55"/>
      <c r="E105" s="55"/>
      <c r="F105" s="69" t="e">
        <v>#NAME?</v>
      </c>
      <c r="G105" s="69" t="e">
        <v>#NAME?</v>
      </c>
      <c r="H105" s="55"/>
      <c r="I105" s="55"/>
      <c r="J105" s="55"/>
    </row>
    <row r="106" customFormat="false" ht="15.75" hidden="false" customHeight="false" outlineLevel="0" collapsed="false">
      <c r="A106" s="68" t="e">
        <v>#NAME?</v>
      </c>
      <c r="B106" s="108" t="e">
        <v>#NAME?</v>
      </c>
      <c r="C106" s="55"/>
      <c r="D106" s="55"/>
      <c r="E106" s="55"/>
      <c r="F106" s="69" t="e">
        <v>#NAME?</v>
      </c>
      <c r="G106" s="69" t="e">
        <v>#NAME?</v>
      </c>
      <c r="H106" s="55"/>
      <c r="I106" s="55"/>
      <c r="J106" s="55"/>
    </row>
    <row r="107" customFormat="false" ht="15.75" hidden="false" customHeight="false" outlineLevel="0" collapsed="false">
      <c r="A107" s="68" t="e">
        <v>#NAME?</v>
      </c>
      <c r="B107" s="108" t="e">
        <v>#NAME?</v>
      </c>
      <c r="C107" s="55"/>
      <c r="D107" s="55"/>
      <c r="E107" s="55"/>
      <c r="F107" s="69" t="e">
        <v>#NAME?</v>
      </c>
      <c r="G107" s="69" t="e">
        <v>#NAME?</v>
      </c>
      <c r="H107" s="55"/>
      <c r="I107" s="55"/>
      <c r="J107" s="55"/>
    </row>
    <row r="108" customFormat="false" ht="15.75" hidden="false" customHeight="false" outlineLevel="0" collapsed="false">
      <c r="A108" s="70" t="e">
        <v>#NAME?</v>
      </c>
      <c r="B108" s="108" t="e">
        <v>#NAME?</v>
      </c>
      <c r="C108" s="55"/>
      <c r="D108" s="55"/>
      <c r="E108" s="55"/>
      <c r="F108" s="71" t="e">
        <v>#NAME?</v>
      </c>
      <c r="G108" s="71" t="e">
        <v>#NAME?</v>
      </c>
      <c r="H108" s="55"/>
      <c r="I108" s="55"/>
      <c r="J108" s="55"/>
    </row>
    <row r="109" customFormat="false" ht="15.75" hidden="false" customHeight="false" outlineLevel="0" collapsed="false">
      <c r="A109" s="70" t="e">
        <v>#NAME?</v>
      </c>
      <c r="B109" s="108" t="e">
        <v>#NAME?</v>
      </c>
      <c r="C109" s="55"/>
      <c r="D109" s="55"/>
      <c r="E109" s="55"/>
      <c r="F109" s="71" t="e">
        <v>#NAME?</v>
      </c>
      <c r="G109" s="71" t="e">
        <v>#NAME?</v>
      </c>
      <c r="H109" s="55"/>
      <c r="I109" s="55"/>
      <c r="J109" s="55"/>
    </row>
    <row r="110" customFormat="false" ht="15.75" hidden="false" customHeight="false" outlineLevel="0" collapsed="false">
      <c r="A110" s="70" t="e">
        <v>#NAME?</v>
      </c>
      <c r="B110" s="108" t="e">
        <v>#NAME?</v>
      </c>
      <c r="C110" s="55"/>
      <c r="D110" s="55"/>
      <c r="E110" s="55"/>
      <c r="F110" s="71" t="e">
        <v>#NAME?</v>
      </c>
      <c r="G110" s="71" t="e">
        <v>#NAME?</v>
      </c>
      <c r="H110" s="55"/>
      <c r="I110" s="55"/>
      <c r="J110" s="55"/>
    </row>
    <row r="111" customFormat="false" ht="15.75" hidden="false" customHeight="false" outlineLevel="0" collapsed="false">
      <c r="A111" s="70" t="e">
        <v>#NAME?</v>
      </c>
      <c r="B111" s="108" t="e">
        <v>#NAME?</v>
      </c>
      <c r="C111" s="55"/>
      <c r="D111" s="55"/>
      <c r="E111" s="55"/>
      <c r="F111" s="71" t="e">
        <v>#NAME?</v>
      </c>
      <c r="G111" s="71" t="e">
        <v>#NAME?</v>
      </c>
      <c r="H111" s="55"/>
      <c r="I111" s="55"/>
      <c r="J111" s="55"/>
    </row>
    <row r="112" customFormat="false" ht="15.75" hidden="false" customHeight="false" outlineLevel="0" collapsed="false">
      <c r="A112" s="70" t="e">
        <v>#NAME?</v>
      </c>
      <c r="B112" s="108" t="e">
        <v>#NAME?</v>
      </c>
      <c r="C112" s="55"/>
      <c r="D112" s="55"/>
      <c r="E112" s="55"/>
      <c r="F112" s="71" t="e">
        <v>#NAME?</v>
      </c>
      <c r="G112" s="71" t="e">
        <v>#NAME?</v>
      </c>
      <c r="H112" s="55"/>
      <c r="I112" s="55"/>
      <c r="J112" s="55"/>
    </row>
    <row r="113" customFormat="false" ht="15.75" hidden="false" customHeight="false" outlineLevel="0" collapsed="false">
      <c r="A113" s="73"/>
      <c r="B113" s="73"/>
      <c r="C113" s="73"/>
      <c r="D113" s="73"/>
      <c r="E113" s="73"/>
      <c r="F113" s="73"/>
      <c r="G113" s="73"/>
      <c r="H113" s="73"/>
      <c r="I113" s="73"/>
      <c r="J113" s="73"/>
    </row>
  </sheetData>
  <mergeCells count="18">
    <mergeCell ref="C1:J1"/>
    <mergeCell ref="A2:B2"/>
    <mergeCell ref="C2:E16"/>
    <mergeCell ref="H2:J16"/>
    <mergeCell ref="C18:E32"/>
    <mergeCell ref="H18:J32"/>
    <mergeCell ref="C34:E48"/>
    <mergeCell ref="F34:G34"/>
    <mergeCell ref="H34:J48"/>
    <mergeCell ref="C50:E64"/>
    <mergeCell ref="F50:G50"/>
    <mergeCell ref="H50:J64"/>
    <mergeCell ref="C66:E80"/>
    <mergeCell ref="H66:J80"/>
    <mergeCell ref="C82:E96"/>
    <mergeCell ref="H82:J96"/>
    <mergeCell ref="C98:E112"/>
    <mergeCell ref="H98:J112"/>
  </mergeCells>
  <conditionalFormatting sqref="B1:B16 A2:A16 C2:D16 F2:G16 A18:G32 A34:J48 A50:J64 A66:J80 A82:J96 A98:J112">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sheetData>
    <row r="1" customFormat="false" ht="15.75" hidden="false" customHeight="false" outlineLevel="0" collapsed="false">
      <c r="A1" s="51" t="s">
        <v>105</v>
      </c>
      <c r="B1" s="52" t="s">
        <v>106</v>
      </c>
      <c r="C1" s="11" t="s">
        <v>151</v>
      </c>
      <c r="D1" s="11"/>
      <c r="E1" s="11"/>
      <c r="F1" s="11"/>
      <c r="G1" s="11"/>
      <c r="H1" s="11"/>
      <c r="I1" s="11"/>
      <c r="J1" s="11"/>
    </row>
    <row r="2" customFormat="false" ht="15.75" hidden="false" customHeight="true" outlineLevel="0" collapsed="false">
      <c r="A2" s="53" t="s">
        <v>152</v>
      </c>
      <c r="B2" s="54"/>
      <c r="C2" s="55" t="s">
        <v>153</v>
      </c>
      <c r="D2" s="55"/>
      <c r="E2" s="55"/>
      <c r="F2" s="56" t="s">
        <v>154</v>
      </c>
      <c r="G2" s="57"/>
      <c r="H2" s="55" t="s">
        <v>155</v>
      </c>
      <c r="I2" s="55"/>
      <c r="J2" s="55"/>
    </row>
    <row r="3" customFormat="false" ht="15.75" hidden="false" customHeight="false" outlineLevel="0" collapsed="false">
      <c r="A3" s="58" t="e">
        <f aca="false" t="array" ref="A3:B16">sort('All Stats'!A81:B94,IF(B1 = "Character", 1, 2), IF(B1 = "Character", TRUE(), FALSE()))</f>
        <v>#NAME?</v>
      </c>
      <c r="B3" s="58" t="e">
        <v>#NAME?</v>
      </c>
      <c r="C3" s="55"/>
      <c r="D3" s="55"/>
      <c r="E3" s="55"/>
      <c r="F3" s="59" t="e">
        <f aca="false" t="array" ref="F3:G16">sort('All Stats'!C81:D94,IF(B1 = "Character", 1, 2), IF(B1 = "Character", TRUE(),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156</v>
      </c>
      <c r="B18" s="65"/>
      <c r="C18" s="55" t="s">
        <v>157</v>
      </c>
      <c r="D18" s="55"/>
      <c r="E18" s="55"/>
      <c r="F18" s="66" t="s">
        <v>158</v>
      </c>
      <c r="G18" s="67"/>
      <c r="H18" s="55" t="s">
        <v>159</v>
      </c>
      <c r="I18" s="55"/>
      <c r="J18" s="55"/>
    </row>
    <row r="19" customFormat="false" ht="15.75" hidden="false" customHeight="false" outlineLevel="0" collapsed="false">
      <c r="A19" s="68" t="e">
        <f aca="false" t="array" ref="A19:B32">sort('All Stats'!E81:F94,IF(B1 = "Character", 1, 2), IF(B1 = "Character", TRUE(), FALSE()))</f>
        <v>#NAME?</v>
      </c>
      <c r="B19" s="68" t="e">
        <v>#NAME?</v>
      </c>
      <c r="C19" s="55"/>
      <c r="D19" s="55"/>
      <c r="E19" s="55"/>
      <c r="F19" s="69" t="e">
        <f aca="false" t="array" ref="F19:G32">sort('All Stats'!G81:H94,IF(B1 = "Character", 1, 2), IF(B1 = "Character", TRUE(), FALSE()))</f>
        <v>#NAME?</v>
      </c>
      <c r="G19" s="109" t="e">
        <v>#NAME?</v>
      </c>
      <c r="H19" s="55"/>
      <c r="I19" s="55"/>
      <c r="J19" s="55"/>
    </row>
    <row r="20" customFormat="false" ht="15.75" hidden="false" customHeight="false" outlineLevel="0" collapsed="false">
      <c r="A20" s="68" t="e">
        <v>#NAME?</v>
      </c>
      <c r="B20" s="68" t="e">
        <v>#NAME?</v>
      </c>
      <c r="C20" s="55"/>
      <c r="D20" s="55"/>
      <c r="E20" s="55"/>
      <c r="F20" s="69" t="e">
        <v>#NAME?</v>
      </c>
      <c r="G20" s="109" t="e">
        <v>#NAME?</v>
      </c>
      <c r="H20" s="55"/>
      <c r="I20" s="55"/>
      <c r="J20" s="55"/>
    </row>
    <row r="21" customFormat="false" ht="15.75" hidden="false" customHeight="false" outlineLevel="0" collapsed="false">
      <c r="A21" s="68" t="e">
        <v>#NAME?</v>
      </c>
      <c r="B21" s="68" t="e">
        <v>#NAME?</v>
      </c>
      <c r="C21" s="55"/>
      <c r="D21" s="55"/>
      <c r="E21" s="55"/>
      <c r="F21" s="69" t="e">
        <v>#NAME?</v>
      </c>
      <c r="G21" s="109" t="e">
        <v>#NAME?</v>
      </c>
      <c r="H21" s="55"/>
      <c r="I21" s="55"/>
      <c r="J21" s="55"/>
    </row>
    <row r="22" customFormat="false" ht="15.75" hidden="false" customHeight="false" outlineLevel="0" collapsed="false">
      <c r="A22" s="68" t="e">
        <v>#NAME?</v>
      </c>
      <c r="B22" s="68" t="e">
        <v>#NAME?</v>
      </c>
      <c r="C22" s="55"/>
      <c r="D22" s="55"/>
      <c r="E22" s="55"/>
      <c r="F22" s="69" t="e">
        <v>#NAME?</v>
      </c>
      <c r="G22" s="109" t="e">
        <v>#NAME?</v>
      </c>
      <c r="H22" s="55"/>
      <c r="I22" s="55"/>
      <c r="J22" s="55"/>
    </row>
    <row r="23" customFormat="false" ht="15.75" hidden="false" customHeight="false" outlineLevel="0" collapsed="false">
      <c r="A23" s="68" t="e">
        <v>#NAME?</v>
      </c>
      <c r="B23" s="68" t="e">
        <v>#NAME?</v>
      </c>
      <c r="C23" s="55"/>
      <c r="D23" s="55"/>
      <c r="E23" s="55"/>
      <c r="F23" s="69" t="e">
        <v>#NAME?</v>
      </c>
      <c r="G23" s="109" t="e">
        <v>#NAME?</v>
      </c>
      <c r="H23" s="55"/>
      <c r="I23" s="55"/>
      <c r="J23" s="55"/>
    </row>
    <row r="24" customFormat="false" ht="15.75" hidden="false" customHeight="false" outlineLevel="0" collapsed="false">
      <c r="A24" s="68" t="e">
        <v>#NAME?</v>
      </c>
      <c r="B24" s="68" t="e">
        <v>#NAME?</v>
      </c>
      <c r="C24" s="55"/>
      <c r="D24" s="55"/>
      <c r="E24" s="55"/>
      <c r="F24" s="69" t="e">
        <v>#NAME?</v>
      </c>
      <c r="G24" s="109" t="e">
        <v>#NAME?</v>
      </c>
      <c r="H24" s="55"/>
      <c r="I24" s="55"/>
      <c r="J24" s="55"/>
    </row>
    <row r="25" customFormat="false" ht="15.75" hidden="false" customHeight="false" outlineLevel="0" collapsed="false">
      <c r="A25" s="68" t="e">
        <v>#NAME?</v>
      </c>
      <c r="B25" s="68" t="e">
        <v>#NAME?</v>
      </c>
      <c r="C25" s="55"/>
      <c r="D25" s="55"/>
      <c r="E25" s="55"/>
      <c r="F25" s="69" t="e">
        <v>#NAME?</v>
      </c>
      <c r="G25" s="109" t="e">
        <v>#NAME?</v>
      </c>
      <c r="H25" s="55"/>
      <c r="I25" s="55"/>
      <c r="J25" s="55"/>
    </row>
    <row r="26" customFormat="false" ht="15.75" hidden="false" customHeight="false" outlineLevel="0" collapsed="false">
      <c r="A26" s="68" t="e">
        <v>#NAME?</v>
      </c>
      <c r="B26" s="68" t="e">
        <v>#NAME?</v>
      </c>
      <c r="C26" s="55"/>
      <c r="D26" s="55"/>
      <c r="E26" s="55"/>
      <c r="F26" s="69" t="e">
        <v>#NAME?</v>
      </c>
      <c r="G26" s="109" t="e">
        <v>#NAME?</v>
      </c>
      <c r="H26" s="55"/>
      <c r="I26" s="55"/>
      <c r="J26" s="55"/>
    </row>
    <row r="27" customFormat="false" ht="15.75" hidden="false" customHeight="false" outlineLevel="0" collapsed="false">
      <c r="A27" s="68" t="e">
        <v>#NAME?</v>
      </c>
      <c r="B27" s="68" t="e">
        <v>#NAME?</v>
      </c>
      <c r="C27" s="55"/>
      <c r="D27" s="55"/>
      <c r="E27" s="55"/>
      <c r="F27" s="69" t="e">
        <v>#NAME?</v>
      </c>
      <c r="G27" s="109" t="e">
        <v>#NAME?</v>
      </c>
      <c r="H27" s="55"/>
      <c r="I27" s="55"/>
      <c r="J27" s="55"/>
    </row>
    <row r="28" customFormat="false" ht="15.75" hidden="false" customHeight="false" outlineLevel="0" collapsed="false">
      <c r="A28" s="70" t="e">
        <v>#NAME?</v>
      </c>
      <c r="B28" s="70" t="e">
        <v>#NAME?</v>
      </c>
      <c r="C28" s="55"/>
      <c r="D28" s="55"/>
      <c r="E28" s="55"/>
      <c r="F28" s="71" t="e">
        <v>#NAME?</v>
      </c>
      <c r="G28" s="109" t="e">
        <v>#NAME?</v>
      </c>
      <c r="H28" s="55"/>
      <c r="I28" s="55"/>
      <c r="J28" s="55"/>
    </row>
    <row r="29" customFormat="false" ht="15.75" hidden="false" customHeight="false" outlineLevel="0" collapsed="false">
      <c r="A29" s="70" t="e">
        <v>#NAME?</v>
      </c>
      <c r="B29" s="70" t="e">
        <v>#NAME?</v>
      </c>
      <c r="C29" s="55"/>
      <c r="D29" s="55"/>
      <c r="E29" s="55"/>
      <c r="F29" s="71" t="e">
        <v>#NAME?</v>
      </c>
      <c r="G29" s="109" t="e">
        <v>#NAME?</v>
      </c>
      <c r="H29" s="55"/>
      <c r="I29" s="55"/>
      <c r="J29" s="55"/>
    </row>
    <row r="30" customFormat="false" ht="15.75" hidden="false" customHeight="false" outlineLevel="0" collapsed="false">
      <c r="A30" s="70" t="e">
        <v>#NAME?</v>
      </c>
      <c r="B30" s="70" t="e">
        <v>#NAME?</v>
      </c>
      <c r="C30" s="55"/>
      <c r="D30" s="55"/>
      <c r="E30" s="55"/>
      <c r="F30" s="71" t="e">
        <v>#NAME?</v>
      </c>
      <c r="G30" s="109" t="e">
        <v>#NAME?</v>
      </c>
      <c r="H30" s="55"/>
      <c r="I30" s="55"/>
      <c r="J30" s="55"/>
    </row>
    <row r="31" customFormat="false" ht="15.75" hidden="false" customHeight="false" outlineLevel="0" collapsed="false">
      <c r="A31" s="70" t="e">
        <v>#NAME?</v>
      </c>
      <c r="B31" s="70" t="e">
        <v>#NAME?</v>
      </c>
      <c r="C31" s="55"/>
      <c r="D31" s="55"/>
      <c r="E31" s="55"/>
      <c r="F31" s="71" t="e">
        <v>#NAME?</v>
      </c>
      <c r="G31" s="109" t="e">
        <v>#NAME?</v>
      </c>
      <c r="H31" s="55"/>
      <c r="I31" s="55"/>
      <c r="J31" s="55"/>
    </row>
    <row r="32" customFormat="false" ht="15.75" hidden="false" customHeight="false" outlineLevel="0" collapsed="false">
      <c r="A32" s="70" t="e">
        <v>#NAME?</v>
      </c>
      <c r="B32" s="70" t="e">
        <v>#NAME?</v>
      </c>
      <c r="C32" s="55"/>
      <c r="D32" s="55"/>
      <c r="E32" s="55"/>
      <c r="F32" s="71" t="e">
        <v>#NAME?</v>
      </c>
      <c r="G32" s="109"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160</v>
      </c>
      <c r="B34" s="75"/>
      <c r="C34" s="55" t="s">
        <v>161</v>
      </c>
      <c r="D34" s="55"/>
      <c r="E34" s="55"/>
      <c r="F34" s="76" t="s">
        <v>162</v>
      </c>
      <c r="G34" s="77"/>
      <c r="H34" s="55" t="s">
        <v>163</v>
      </c>
      <c r="I34" s="55"/>
      <c r="J34" s="55"/>
    </row>
    <row r="35" customFormat="false" ht="15.75" hidden="false" customHeight="false" outlineLevel="0" collapsed="false">
      <c r="A35" s="78" t="e">
        <f aca="false" t="array" ref="A35:B48">sort('All Stats'!I81:J94,IF(B1 = "Character", 1, 2), IF(B1 = "Character", TRUE(), FALSE()))</f>
        <v>#NAME?</v>
      </c>
      <c r="B35" s="93" t="e">
        <v>#NAME?</v>
      </c>
      <c r="C35" s="55"/>
      <c r="D35" s="55"/>
      <c r="E35" s="55"/>
      <c r="F35" s="79" t="e">
        <f aca="false" t="array" ref="F35:G48">sort('All Stats'!A96:B109,IF(B1 = "Character", 1, 2), IF(B1 = "Character", TRUE(), FALSE()))</f>
        <v>#NAME?</v>
      </c>
      <c r="G35" s="79" t="e">
        <v>#NAME?</v>
      </c>
      <c r="H35" s="55"/>
      <c r="I35" s="55"/>
      <c r="J35" s="55"/>
    </row>
    <row r="36" customFormat="false" ht="15.75" hidden="false" customHeight="false" outlineLevel="0" collapsed="false">
      <c r="A36" s="78" t="e">
        <v>#NAME?</v>
      </c>
      <c r="B36" s="93" t="e">
        <v>#NAME?</v>
      </c>
      <c r="C36" s="55"/>
      <c r="D36" s="55"/>
      <c r="E36" s="55"/>
      <c r="F36" s="79" t="e">
        <v>#NAME?</v>
      </c>
      <c r="G36" s="79" t="e">
        <v>#NAME?</v>
      </c>
      <c r="H36" s="55"/>
      <c r="I36" s="55"/>
      <c r="J36" s="55"/>
    </row>
    <row r="37" customFormat="false" ht="15.75" hidden="false" customHeight="false" outlineLevel="0" collapsed="false">
      <c r="A37" s="78" t="e">
        <v>#NAME?</v>
      </c>
      <c r="B37" s="93" t="e">
        <v>#NAME?</v>
      </c>
      <c r="C37" s="55"/>
      <c r="D37" s="55"/>
      <c r="E37" s="55"/>
      <c r="F37" s="79" t="e">
        <v>#NAME?</v>
      </c>
      <c r="G37" s="79" t="e">
        <v>#NAME?</v>
      </c>
      <c r="H37" s="55"/>
      <c r="I37" s="55"/>
      <c r="J37" s="55"/>
    </row>
    <row r="38" customFormat="false" ht="15.75" hidden="false" customHeight="false" outlineLevel="0" collapsed="false">
      <c r="A38" s="78" t="e">
        <v>#NAME?</v>
      </c>
      <c r="B38" s="93" t="e">
        <v>#NAME?</v>
      </c>
      <c r="C38" s="55"/>
      <c r="D38" s="55"/>
      <c r="E38" s="55"/>
      <c r="F38" s="79" t="e">
        <v>#NAME?</v>
      </c>
      <c r="G38" s="79" t="e">
        <v>#NAME?</v>
      </c>
      <c r="H38" s="55"/>
      <c r="I38" s="55"/>
      <c r="J38" s="55"/>
    </row>
    <row r="39" customFormat="false" ht="15.75" hidden="false" customHeight="false" outlineLevel="0" collapsed="false">
      <c r="A39" s="78" t="e">
        <v>#NAME?</v>
      </c>
      <c r="B39" s="93" t="e">
        <v>#NAME?</v>
      </c>
      <c r="C39" s="55"/>
      <c r="D39" s="55"/>
      <c r="E39" s="55"/>
      <c r="F39" s="79" t="e">
        <v>#NAME?</v>
      </c>
      <c r="G39" s="79" t="e">
        <v>#NAME?</v>
      </c>
      <c r="H39" s="55"/>
      <c r="I39" s="55"/>
      <c r="J39" s="55"/>
    </row>
    <row r="40" customFormat="false" ht="15.75" hidden="false" customHeight="false" outlineLevel="0" collapsed="false">
      <c r="A40" s="78" t="e">
        <v>#NAME?</v>
      </c>
      <c r="B40" s="93" t="e">
        <v>#NAME?</v>
      </c>
      <c r="C40" s="55"/>
      <c r="D40" s="55"/>
      <c r="E40" s="55"/>
      <c r="F40" s="79" t="e">
        <v>#NAME?</v>
      </c>
      <c r="G40" s="79" t="e">
        <v>#NAME?</v>
      </c>
      <c r="H40" s="55"/>
      <c r="I40" s="55"/>
      <c r="J40" s="55"/>
    </row>
    <row r="41" customFormat="false" ht="15.75" hidden="false" customHeight="false" outlineLevel="0" collapsed="false">
      <c r="A41" s="78" t="e">
        <v>#NAME?</v>
      </c>
      <c r="B41" s="93" t="e">
        <v>#NAME?</v>
      </c>
      <c r="C41" s="55"/>
      <c r="D41" s="55"/>
      <c r="E41" s="55"/>
      <c r="F41" s="79" t="e">
        <v>#NAME?</v>
      </c>
      <c r="G41" s="79" t="e">
        <v>#NAME?</v>
      </c>
      <c r="H41" s="55"/>
      <c r="I41" s="55"/>
      <c r="J41" s="55"/>
    </row>
    <row r="42" customFormat="false" ht="15.75" hidden="false" customHeight="false" outlineLevel="0" collapsed="false">
      <c r="A42" s="78" t="e">
        <v>#NAME?</v>
      </c>
      <c r="B42" s="93" t="e">
        <v>#NAME?</v>
      </c>
      <c r="C42" s="55"/>
      <c r="D42" s="55"/>
      <c r="E42" s="55"/>
      <c r="F42" s="79" t="e">
        <v>#NAME?</v>
      </c>
      <c r="G42" s="79" t="e">
        <v>#NAME?</v>
      </c>
      <c r="H42" s="55"/>
      <c r="I42" s="55"/>
      <c r="J42" s="55"/>
    </row>
    <row r="43" customFormat="false" ht="15.75" hidden="false" customHeight="false" outlineLevel="0" collapsed="false">
      <c r="A43" s="78" t="e">
        <v>#NAME?</v>
      </c>
      <c r="B43" s="93" t="e">
        <v>#NAME?</v>
      </c>
      <c r="C43" s="55"/>
      <c r="D43" s="55"/>
      <c r="E43" s="55"/>
      <c r="F43" s="79" t="e">
        <v>#NAME?</v>
      </c>
      <c r="G43" s="79" t="e">
        <v>#NAME?</v>
      </c>
      <c r="H43" s="55"/>
      <c r="I43" s="55"/>
      <c r="J43" s="55"/>
    </row>
    <row r="44" customFormat="false" ht="15.75" hidden="false" customHeight="false" outlineLevel="0" collapsed="false">
      <c r="A44" s="81" t="e">
        <v>#NAME?</v>
      </c>
      <c r="B44" s="93" t="e">
        <v>#NAME?</v>
      </c>
      <c r="C44" s="55"/>
      <c r="D44" s="55"/>
      <c r="E44" s="55"/>
      <c r="F44" s="79" t="e">
        <v>#NAME?</v>
      </c>
      <c r="G44" s="82" t="e">
        <v>#NAME?</v>
      </c>
      <c r="H44" s="55"/>
      <c r="I44" s="55"/>
      <c r="J44" s="55"/>
    </row>
    <row r="45" customFormat="false" ht="15.75" hidden="false" customHeight="false" outlineLevel="0" collapsed="false">
      <c r="A45" s="81" t="e">
        <v>#NAME?</v>
      </c>
      <c r="B45" s="93" t="e">
        <v>#NAME?</v>
      </c>
      <c r="C45" s="55"/>
      <c r="D45" s="55"/>
      <c r="E45" s="55"/>
      <c r="F45" s="79" t="e">
        <v>#NAME?</v>
      </c>
      <c r="G45" s="82" t="e">
        <v>#NAME?</v>
      </c>
      <c r="H45" s="55"/>
      <c r="I45" s="55"/>
      <c r="J45" s="55"/>
    </row>
    <row r="46" customFormat="false" ht="15.75" hidden="false" customHeight="false" outlineLevel="0" collapsed="false">
      <c r="A46" s="81" t="e">
        <v>#NAME?</v>
      </c>
      <c r="B46" s="93" t="e">
        <v>#NAME?</v>
      </c>
      <c r="C46" s="55"/>
      <c r="D46" s="55"/>
      <c r="E46" s="55"/>
      <c r="F46" s="79" t="e">
        <v>#NAME?</v>
      </c>
      <c r="G46" s="82" t="e">
        <v>#NAME?</v>
      </c>
      <c r="H46" s="55"/>
      <c r="I46" s="55"/>
      <c r="J46" s="55"/>
    </row>
    <row r="47" customFormat="false" ht="15.75" hidden="false" customHeight="false" outlineLevel="0" collapsed="false">
      <c r="A47" s="81" t="e">
        <v>#NAME?</v>
      </c>
      <c r="B47" s="93" t="e">
        <v>#NAME?</v>
      </c>
      <c r="C47" s="55"/>
      <c r="D47" s="55"/>
      <c r="E47" s="55"/>
      <c r="F47" s="79" t="e">
        <v>#NAME?</v>
      </c>
      <c r="G47" s="82" t="e">
        <v>#NAME?</v>
      </c>
      <c r="H47" s="55"/>
      <c r="I47" s="55"/>
      <c r="J47" s="55"/>
    </row>
    <row r="48" customFormat="false" ht="15.75" hidden="false" customHeight="false" outlineLevel="0" collapsed="false">
      <c r="A48" s="81" t="e">
        <v>#NAME?</v>
      </c>
      <c r="B48" s="93"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83" t="s">
        <v>164</v>
      </c>
      <c r="B50" s="95"/>
      <c r="C50" s="55" t="s">
        <v>165</v>
      </c>
      <c r="D50" s="55"/>
      <c r="E50" s="55"/>
      <c r="F50" s="110" t="s">
        <v>166</v>
      </c>
      <c r="G50" s="111"/>
      <c r="H50" s="55" t="s">
        <v>167</v>
      </c>
      <c r="I50" s="55"/>
      <c r="J50" s="55"/>
    </row>
    <row r="51" customFormat="false" ht="15.75" hidden="false" customHeight="false" outlineLevel="0" collapsed="false">
      <c r="A51" s="86" t="e">
        <f aca="false" t="array" ref="A51:B64">sort('All Stats'!C96:D109,IF(B1 = "Character", 1, 2), IF(B1 = "Character", TRUE(), FALSE()))</f>
        <v>#NAME?</v>
      </c>
      <c r="B51" s="86" t="e">
        <v>#NAME?</v>
      </c>
      <c r="C51" s="55"/>
      <c r="D51" s="55"/>
      <c r="E51" s="55"/>
      <c r="F51" s="97" t="e">
        <f aca="false" t="array" ref="F51:G64">sort('All Stats'!E96:F109,IF(B1 = "Character", 1, 2), IF(B1 = "Character", TRUE(), FALSE()))</f>
        <v>#NAME?</v>
      </c>
      <c r="G51" s="98" t="e">
        <v>#NAME?</v>
      </c>
      <c r="H51" s="55"/>
      <c r="I51" s="55"/>
      <c r="J51" s="55"/>
    </row>
    <row r="52" customFormat="false" ht="15.75" hidden="false" customHeight="false" outlineLevel="0" collapsed="false">
      <c r="A52" s="86" t="e">
        <v>#NAME?</v>
      </c>
      <c r="B52" s="86" t="e">
        <v>#NAME?</v>
      </c>
      <c r="C52" s="55"/>
      <c r="D52" s="55"/>
      <c r="E52" s="55"/>
      <c r="F52" s="97" t="e">
        <v>#NAME?</v>
      </c>
      <c r="G52" s="98" t="e">
        <v>#NAME?</v>
      </c>
      <c r="H52" s="55"/>
      <c r="I52" s="55"/>
      <c r="J52" s="55"/>
    </row>
    <row r="53" customFormat="false" ht="15.75" hidden="false" customHeight="false" outlineLevel="0" collapsed="false">
      <c r="A53" s="86" t="e">
        <v>#NAME?</v>
      </c>
      <c r="B53" s="86" t="e">
        <v>#NAME?</v>
      </c>
      <c r="C53" s="55"/>
      <c r="D53" s="55"/>
      <c r="E53" s="55"/>
      <c r="F53" s="97" t="e">
        <v>#NAME?</v>
      </c>
      <c r="G53" s="98" t="e">
        <v>#NAME?</v>
      </c>
      <c r="H53" s="55"/>
      <c r="I53" s="55"/>
      <c r="J53" s="55"/>
    </row>
    <row r="54" customFormat="false" ht="15.75" hidden="false" customHeight="false" outlineLevel="0" collapsed="false">
      <c r="A54" s="86" t="e">
        <v>#NAME?</v>
      </c>
      <c r="B54" s="86" t="e">
        <v>#NAME?</v>
      </c>
      <c r="C54" s="55"/>
      <c r="D54" s="55"/>
      <c r="E54" s="55"/>
      <c r="F54" s="97" t="e">
        <v>#NAME?</v>
      </c>
      <c r="G54" s="98" t="e">
        <v>#NAME?</v>
      </c>
      <c r="H54" s="55"/>
      <c r="I54" s="55"/>
      <c r="J54" s="55"/>
    </row>
    <row r="55" customFormat="false" ht="15.75" hidden="false" customHeight="false" outlineLevel="0" collapsed="false">
      <c r="A55" s="86" t="e">
        <v>#NAME?</v>
      </c>
      <c r="B55" s="86" t="e">
        <v>#NAME?</v>
      </c>
      <c r="C55" s="55"/>
      <c r="D55" s="55"/>
      <c r="E55" s="55"/>
      <c r="F55" s="97" t="e">
        <v>#NAME?</v>
      </c>
      <c r="G55" s="98" t="e">
        <v>#NAME?</v>
      </c>
      <c r="H55" s="55"/>
      <c r="I55" s="55"/>
      <c r="J55" s="55"/>
    </row>
    <row r="56" customFormat="false" ht="15.75" hidden="false" customHeight="false" outlineLevel="0" collapsed="false">
      <c r="A56" s="86" t="e">
        <v>#NAME?</v>
      </c>
      <c r="B56" s="86" t="e">
        <v>#NAME?</v>
      </c>
      <c r="C56" s="55"/>
      <c r="D56" s="55"/>
      <c r="E56" s="55"/>
      <c r="F56" s="97" t="e">
        <v>#NAME?</v>
      </c>
      <c r="G56" s="98" t="e">
        <v>#NAME?</v>
      </c>
      <c r="H56" s="55"/>
      <c r="I56" s="55"/>
      <c r="J56" s="55"/>
    </row>
    <row r="57" customFormat="false" ht="15.75" hidden="false" customHeight="false" outlineLevel="0" collapsed="false">
      <c r="A57" s="86" t="e">
        <v>#NAME?</v>
      </c>
      <c r="B57" s="86" t="e">
        <v>#NAME?</v>
      </c>
      <c r="C57" s="55"/>
      <c r="D57" s="55"/>
      <c r="E57" s="55"/>
      <c r="F57" s="97" t="e">
        <v>#NAME?</v>
      </c>
      <c r="G57" s="98" t="e">
        <v>#NAME?</v>
      </c>
      <c r="H57" s="55"/>
      <c r="I57" s="55"/>
      <c r="J57" s="55"/>
    </row>
    <row r="58" customFormat="false" ht="15.75" hidden="false" customHeight="false" outlineLevel="0" collapsed="false">
      <c r="A58" s="86" t="e">
        <v>#NAME?</v>
      </c>
      <c r="B58" s="86" t="e">
        <v>#NAME?</v>
      </c>
      <c r="C58" s="55"/>
      <c r="D58" s="55"/>
      <c r="E58" s="55"/>
      <c r="F58" s="97" t="e">
        <v>#NAME?</v>
      </c>
      <c r="G58" s="98" t="e">
        <v>#NAME?</v>
      </c>
      <c r="H58" s="55"/>
      <c r="I58" s="55"/>
      <c r="J58" s="55"/>
    </row>
    <row r="59" customFormat="false" ht="15.75" hidden="false" customHeight="false" outlineLevel="0" collapsed="false">
      <c r="A59" s="86" t="e">
        <v>#NAME?</v>
      </c>
      <c r="B59" s="86" t="e">
        <v>#NAME?</v>
      </c>
      <c r="C59" s="55"/>
      <c r="D59" s="55"/>
      <c r="E59" s="55"/>
      <c r="F59" s="97" t="e">
        <v>#NAME?</v>
      </c>
      <c r="G59" s="98" t="e">
        <v>#NAME?</v>
      </c>
      <c r="H59" s="55"/>
      <c r="I59" s="55"/>
      <c r="J59" s="55"/>
    </row>
    <row r="60" customFormat="false" ht="15.75" hidden="false" customHeight="false" outlineLevel="0" collapsed="false">
      <c r="A60" s="87" t="e">
        <v>#NAME?</v>
      </c>
      <c r="B60" s="87" t="e">
        <v>#NAME?</v>
      </c>
      <c r="C60" s="55"/>
      <c r="D60" s="55"/>
      <c r="E60" s="55"/>
      <c r="F60" s="99" t="e">
        <v>#NAME?</v>
      </c>
      <c r="G60" s="98" t="e">
        <v>#NAME?</v>
      </c>
      <c r="H60" s="55"/>
      <c r="I60" s="55"/>
      <c r="J60" s="55"/>
    </row>
    <row r="61" customFormat="false" ht="15.75" hidden="false" customHeight="false" outlineLevel="0" collapsed="false">
      <c r="A61" s="87" t="e">
        <v>#NAME?</v>
      </c>
      <c r="B61" s="87" t="e">
        <v>#NAME?</v>
      </c>
      <c r="C61" s="55"/>
      <c r="D61" s="55"/>
      <c r="E61" s="55"/>
      <c r="F61" s="99" t="e">
        <v>#NAME?</v>
      </c>
      <c r="G61" s="98" t="e">
        <v>#NAME?</v>
      </c>
      <c r="H61" s="55"/>
      <c r="I61" s="55"/>
      <c r="J61" s="55"/>
    </row>
    <row r="62" customFormat="false" ht="15.75" hidden="false" customHeight="false" outlineLevel="0" collapsed="false">
      <c r="A62" s="87" t="e">
        <v>#NAME?</v>
      </c>
      <c r="B62" s="87" t="e">
        <v>#NAME?</v>
      </c>
      <c r="C62" s="55"/>
      <c r="D62" s="55"/>
      <c r="E62" s="55"/>
      <c r="F62" s="99" t="e">
        <v>#NAME?</v>
      </c>
      <c r="G62" s="98" t="e">
        <v>#NAME?</v>
      </c>
      <c r="H62" s="55"/>
      <c r="I62" s="55"/>
      <c r="J62" s="55"/>
    </row>
    <row r="63" customFormat="false" ht="15.75" hidden="false" customHeight="false" outlineLevel="0" collapsed="false">
      <c r="A63" s="87" t="e">
        <v>#NAME?</v>
      </c>
      <c r="B63" s="87" t="e">
        <v>#NAME?</v>
      </c>
      <c r="C63" s="55"/>
      <c r="D63" s="55"/>
      <c r="E63" s="55"/>
      <c r="F63" s="99" t="e">
        <v>#NAME?</v>
      </c>
      <c r="G63" s="98" t="e">
        <v>#NAME?</v>
      </c>
      <c r="H63" s="55"/>
      <c r="I63" s="55"/>
      <c r="J63" s="55"/>
    </row>
    <row r="64" customFormat="false" ht="15.75" hidden="false" customHeight="false" outlineLevel="0" collapsed="false">
      <c r="A64" s="87" t="e">
        <v>#NAME?</v>
      </c>
      <c r="B64" s="87" t="e">
        <v>#NAME?</v>
      </c>
      <c r="C64" s="55"/>
      <c r="D64" s="55"/>
      <c r="E64" s="55"/>
      <c r="F64" s="99" t="e">
        <v>#NAME?</v>
      </c>
      <c r="G64" s="98"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168</v>
      </c>
      <c r="B66" s="101"/>
      <c r="C66" s="55" t="s">
        <v>169</v>
      </c>
      <c r="D66" s="55"/>
      <c r="E66" s="55"/>
      <c r="F66" s="102" t="s">
        <v>170</v>
      </c>
      <c r="G66" s="112"/>
      <c r="H66" s="55" t="s">
        <v>171</v>
      </c>
      <c r="I66" s="55"/>
      <c r="J66" s="55"/>
    </row>
    <row r="67" customFormat="false" ht="15.75" hidden="false" customHeight="false" outlineLevel="0" collapsed="false">
      <c r="A67" s="104" t="e">
        <f aca="false" t="array" ref="A67:B80">sort('All Stats'!G96:H109,IF(B1 = "Character", 1, 2), IF(B1 = "Character", TRUE(), FALSE()))</f>
        <v>#NAME?</v>
      </c>
      <c r="B67" s="104" t="e">
        <v>#NAME?</v>
      </c>
      <c r="C67" s="55"/>
      <c r="D67" s="55"/>
      <c r="E67" s="55"/>
      <c r="F67" s="105" t="e">
        <f aca="false" t="array" ref="F67:G80">sort('All Stats'!I96:J109,IF(B1 = "Character", 1, 2), IF(B1 = "Character", TRUE(),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172</v>
      </c>
      <c r="B82" s="54"/>
      <c r="C82" s="55" t="s">
        <v>173</v>
      </c>
      <c r="D82" s="55"/>
      <c r="E82" s="55"/>
      <c r="F82" s="56" t="s">
        <v>174</v>
      </c>
      <c r="G82" s="57"/>
      <c r="H82" s="55" t="s">
        <v>175</v>
      </c>
      <c r="I82" s="55"/>
      <c r="J82" s="55"/>
    </row>
    <row r="83" customFormat="false" ht="15.75" hidden="false" customHeight="false" outlineLevel="0" collapsed="false">
      <c r="A83" s="58" t="e">
        <f aca="false" t="array" ref="A83:B96">sort('All Stats'!A111:B124,IF(B1 = "Character", 1, 2), IF(B1 = "Character", TRUE(), FALSE()))</f>
        <v>#NAME?</v>
      </c>
      <c r="B83" s="58" t="e">
        <v>#NAME?</v>
      </c>
      <c r="C83" s="55"/>
      <c r="D83" s="55"/>
      <c r="E83" s="55"/>
      <c r="F83" s="59" t="e">
        <f aca="false" t="array" ref="F83:G96">sort('All Stats'!C111:D124,IF(B1 = "Character", 1, 2), IF(B1 = "Character", TRUE(),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61"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176</v>
      </c>
      <c r="B98" s="65"/>
      <c r="C98" s="55" t="s">
        <v>177</v>
      </c>
      <c r="D98" s="55"/>
      <c r="E98" s="55"/>
      <c r="F98" s="66" t="s">
        <v>178</v>
      </c>
      <c r="G98" s="67"/>
      <c r="H98" s="55" t="s">
        <v>179</v>
      </c>
      <c r="I98" s="55"/>
      <c r="J98" s="55"/>
    </row>
    <row r="99" customFormat="false" ht="15.75" hidden="false" customHeight="false" outlineLevel="0" collapsed="false">
      <c r="A99" s="68" t="e">
        <f aca="false" t="array" ref="A99:B112">sort('All Stats'!E111:F124,IF(B1 = "Character", 1, 2), IF(B1 = "Character", TRUE(), FALSE()))</f>
        <v>#NAME?</v>
      </c>
      <c r="B99" s="68" t="e">
        <v>#NAME?</v>
      </c>
      <c r="C99" s="55"/>
      <c r="D99" s="55"/>
      <c r="E99" s="55"/>
      <c r="F99" s="69" t="e">
        <f aca="false" t="array" ref="F99:G112">sort('All Stats'!G111:H124,IF(B1 = "Character", 1, 2), IF(B1 = "Character", TRUE(), FALSE()))</f>
        <v>#NAME?</v>
      </c>
      <c r="G99" s="69" t="e">
        <v>#NAME?</v>
      </c>
      <c r="H99" s="55"/>
      <c r="I99" s="55"/>
      <c r="J99" s="55"/>
    </row>
    <row r="100" customFormat="false" ht="15.75" hidden="false" customHeight="false" outlineLevel="0" collapsed="false">
      <c r="A100" s="68" t="e">
        <v>#NAME?</v>
      </c>
      <c r="B100" s="68" t="e">
        <v>#NAME?</v>
      </c>
      <c r="C100" s="55"/>
      <c r="D100" s="55"/>
      <c r="E100" s="55"/>
      <c r="F100" s="69" t="e">
        <v>#NAME?</v>
      </c>
      <c r="G100" s="69" t="e">
        <v>#NAME?</v>
      </c>
      <c r="H100" s="55"/>
      <c r="I100" s="55"/>
      <c r="J100" s="55"/>
    </row>
    <row r="101" customFormat="false" ht="15.75" hidden="false" customHeight="false" outlineLevel="0" collapsed="false">
      <c r="A101" s="68" t="e">
        <v>#NAME?</v>
      </c>
      <c r="B101" s="68" t="e">
        <v>#NAME?</v>
      </c>
      <c r="C101" s="55"/>
      <c r="D101" s="55"/>
      <c r="E101" s="55"/>
      <c r="F101" s="69" t="e">
        <v>#NAME?</v>
      </c>
      <c r="G101" s="69" t="e">
        <v>#NAME?</v>
      </c>
      <c r="H101" s="55"/>
      <c r="I101" s="55"/>
      <c r="J101" s="55"/>
    </row>
    <row r="102" customFormat="false" ht="15.75" hidden="false" customHeight="false" outlineLevel="0" collapsed="false">
      <c r="A102" s="68" t="e">
        <v>#NAME?</v>
      </c>
      <c r="B102" s="68" t="e">
        <v>#NAME?</v>
      </c>
      <c r="C102" s="55"/>
      <c r="D102" s="55"/>
      <c r="E102" s="55"/>
      <c r="F102" s="69" t="e">
        <v>#NAME?</v>
      </c>
      <c r="G102" s="69" t="e">
        <v>#NAME?</v>
      </c>
      <c r="H102" s="55"/>
      <c r="I102" s="55"/>
      <c r="J102" s="55"/>
    </row>
    <row r="103" customFormat="false" ht="15.75" hidden="false" customHeight="false" outlineLevel="0" collapsed="false">
      <c r="A103" s="68" t="e">
        <v>#NAME?</v>
      </c>
      <c r="B103" s="68" t="e">
        <v>#NAME?</v>
      </c>
      <c r="C103" s="55"/>
      <c r="D103" s="55"/>
      <c r="E103" s="55"/>
      <c r="F103" s="69" t="e">
        <v>#NAME?</v>
      </c>
      <c r="G103" s="69" t="e">
        <v>#NAME?</v>
      </c>
      <c r="H103" s="55"/>
      <c r="I103" s="55"/>
      <c r="J103" s="55"/>
    </row>
    <row r="104" customFormat="false" ht="15.75" hidden="false" customHeight="false" outlineLevel="0" collapsed="false">
      <c r="A104" s="68" t="e">
        <v>#NAME?</v>
      </c>
      <c r="B104" s="68" t="e">
        <v>#NAME?</v>
      </c>
      <c r="C104" s="55"/>
      <c r="D104" s="55"/>
      <c r="E104" s="55"/>
      <c r="F104" s="69" t="e">
        <v>#NAME?</v>
      </c>
      <c r="G104" s="69" t="e">
        <v>#NAME?</v>
      </c>
      <c r="H104" s="55"/>
      <c r="I104" s="55"/>
      <c r="J104" s="55"/>
    </row>
    <row r="105" customFormat="false" ht="15.75" hidden="false" customHeight="false" outlineLevel="0" collapsed="false">
      <c r="A105" s="68" t="e">
        <v>#NAME?</v>
      </c>
      <c r="B105" s="68" t="e">
        <v>#NAME?</v>
      </c>
      <c r="C105" s="55"/>
      <c r="D105" s="55"/>
      <c r="E105" s="55"/>
      <c r="F105" s="69" t="e">
        <v>#NAME?</v>
      </c>
      <c r="G105" s="69" t="e">
        <v>#NAME?</v>
      </c>
      <c r="H105" s="55"/>
      <c r="I105" s="55"/>
      <c r="J105" s="55"/>
    </row>
    <row r="106" customFormat="false" ht="15.75" hidden="false" customHeight="false" outlineLevel="0" collapsed="false">
      <c r="A106" s="68" t="e">
        <v>#NAME?</v>
      </c>
      <c r="B106" s="68" t="e">
        <v>#NAME?</v>
      </c>
      <c r="C106" s="55"/>
      <c r="D106" s="55"/>
      <c r="E106" s="55"/>
      <c r="F106" s="69" t="e">
        <v>#NAME?</v>
      </c>
      <c r="G106" s="69" t="e">
        <v>#NAME?</v>
      </c>
      <c r="H106" s="55"/>
      <c r="I106" s="55"/>
      <c r="J106" s="55"/>
    </row>
    <row r="107" customFormat="false" ht="15.75" hidden="false" customHeight="false" outlineLevel="0" collapsed="false">
      <c r="A107" s="68" t="e">
        <v>#NAME?</v>
      </c>
      <c r="B107" s="68" t="e">
        <v>#NAME?</v>
      </c>
      <c r="C107" s="55"/>
      <c r="D107" s="55"/>
      <c r="E107" s="55"/>
      <c r="F107" s="69" t="e">
        <v>#NAME?</v>
      </c>
      <c r="G107" s="69" t="e">
        <v>#NAME?</v>
      </c>
      <c r="H107" s="55"/>
      <c r="I107" s="55"/>
      <c r="J107" s="55"/>
    </row>
    <row r="108" customFormat="false" ht="15.75" hidden="false" customHeight="false" outlineLevel="0" collapsed="false">
      <c r="A108" s="70" t="e">
        <v>#NAME?</v>
      </c>
      <c r="B108" s="70" t="e">
        <v>#NAME?</v>
      </c>
      <c r="C108" s="55"/>
      <c r="D108" s="55"/>
      <c r="E108" s="55"/>
      <c r="F108" s="71" t="e">
        <v>#NAME?</v>
      </c>
      <c r="G108" s="71" t="e">
        <v>#NAME?</v>
      </c>
      <c r="H108" s="55"/>
      <c r="I108" s="55"/>
      <c r="J108" s="55"/>
    </row>
    <row r="109" customFormat="false" ht="15.75" hidden="false" customHeight="false" outlineLevel="0" collapsed="false">
      <c r="A109" s="70" t="e">
        <v>#NAME?</v>
      </c>
      <c r="B109" s="70" t="e">
        <v>#NAME?</v>
      </c>
      <c r="C109" s="55"/>
      <c r="D109" s="55"/>
      <c r="E109" s="55"/>
      <c r="F109" s="71" t="e">
        <v>#NAME?</v>
      </c>
      <c r="G109" s="71" t="e">
        <v>#NAME?</v>
      </c>
      <c r="H109" s="55"/>
      <c r="I109" s="55"/>
      <c r="J109" s="55"/>
    </row>
    <row r="110" customFormat="false" ht="15.75" hidden="false" customHeight="false" outlineLevel="0" collapsed="false">
      <c r="A110" s="70" t="e">
        <v>#NAME?</v>
      </c>
      <c r="B110" s="70" t="e">
        <v>#NAME?</v>
      </c>
      <c r="C110" s="55"/>
      <c r="D110" s="55"/>
      <c r="E110" s="55"/>
      <c r="F110" s="71" t="e">
        <v>#NAME?</v>
      </c>
      <c r="G110" s="71" t="e">
        <v>#NAME?</v>
      </c>
      <c r="H110" s="55"/>
      <c r="I110" s="55"/>
      <c r="J110" s="55"/>
    </row>
    <row r="111" customFormat="false" ht="15.75" hidden="false" customHeight="false" outlineLevel="0" collapsed="false">
      <c r="A111" s="70" t="e">
        <v>#NAME?</v>
      </c>
      <c r="B111" s="70" t="e">
        <v>#NAME?</v>
      </c>
      <c r="C111" s="55"/>
      <c r="D111" s="55"/>
      <c r="E111" s="55"/>
      <c r="F111" s="71" t="e">
        <v>#NAME?</v>
      </c>
      <c r="G111" s="71" t="e">
        <v>#NAME?</v>
      </c>
      <c r="H111" s="55"/>
      <c r="I111" s="55"/>
      <c r="J111" s="55"/>
    </row>
    <row r="112" customFormat="false" ht="15.75" hidden="false" customHeight="false" outlineLevel="0" collapsed="false">
      <c r="A112" s="70" t="e">
        <v>#NAME?</v>
      </c>
      <c r="B112" s="70" t="e">
        <v>#NAME?</v>
      </c>
      <c r="C112" s="55"/>
      <c r="D112" s="55"/>
      <c r="E112" s="55"/>
      <c r="F112" s="71" t="e">
        <v>#NAME?</v>
      </c>
      <c r="G112" s="71" t="e">
        <v>#NAME?</v>
      </c>
      <c r="H112" s="55"/>
      <c r="I112" s="55"/>
      <c r="J112" s="55"/>
    </row>
    <row r="113" customFormat="false" ht="15.75" hidden="false" customHeight="false" outlineLevel="0" collapsed="false">
      <c r="A113" s="73"/>
      <c r="B113" s="73"/>
      <c r="C113" s="73"/>
      <c r="D113" s="73"/>
      <c r="E113" s="73"/>
      <c r="F113" s="73"/>
      <c r="G113" s="73"/>
      <c r="H113" s="73"/>
      <c r="I113" s="73"/>
      <c r="J113" s="73"/>
    </row>
    <row r="114" customFormat="false" ht="15.75" hidden="false" customHeight="true" outlineLevel="0" collapsed="false">
      <c r="A114" s="74" t="s">
        <v>180</v>
      </c>
      <c r="B114" s="75"/>
      <c r="C114" s="55" t="s">
        <v>181</v>
      </c>
      <c r="D114" s="55"/>
      <c r="E114" s="55"/>
      <c r="F114" s="76" t="s">
        <v>182</v>
      </c>
      <c r="G114" s="77"/>
      <c r="H114" s="55" t="s">
        <v>183</v>
      </c>
      <c r="I114" s="55"/>
      <c r="J114" s="55"/>
    </row>
    <row r="115" customFormat="false" ht="15.75" hidden="false" customHeight="false" outlineLevel="0" collapsed="false">
      <c r="A115" s="78" t="e">
        <f aca="false" t="array" ref="A115:B128">sort('All Stats'!I111:J124,IF(B1 = "Character", 1, 2), IF(B1 = "Character", TRUE(), FALSE()))</f>
        <v>#NAME?</v>
      </c>
      <c r="B115" s="93" t="e">
        <v>#NAME?</v>
      </c>
      <c r="C115" s="55"/>
      <c r="D115" s="55"/>
      <c r="E115" s="55"/>
      <c r="F115" s="79" t="e">
        <f aca="false" t="array" ref="F115:G128">sort('All Stats'!A126:B139,IF(B1 = "Character", 1, 2), IF(B1 = "Character", TRUE(), FALSE()))</f>
        <v>#NAME?</v>
      </c>
      <c r="G115" s="79" t="e">
        <v>#NAME?</v>
      </c>
      <c r="H115" s="55"/>
      <c r="I115" s="55"/>
      <c r="J115" s="55"/>
    </row>
    <row r="116" customFormat="false" ht="15.75" hidden="false" customHeight="false" outlineLevel="0" collapsed="false">
      <c r="A116" s="78" t="e">
        <v>#NAME?</v>
      </c>
      <c r="B116" s="93" t="e">
        <v>#NAME?</v>
      </c>
      <c r="C116" s="55"/>
      <c r="D116" s="55"/>
      <c r="E116" s="55"/>
      <c r="F116" s="79" t="e">
        <v>#NAME?</v>
      </c>
      <c r="G116" s="79" t="e">
        <v>#NAME?</v>
      </c>
      <c r="H116" s="55"/>
      <c r="I116" s="55"/>
      <c r="J116" s="55"/>
    </row>
    <row r="117" customFormat="false" ht="15.75" hidden="false" customHeight="false" outlineLevel="0" collapsed="false">
      <c r="A117" s="78" t="e">
        <v>#NAME?</v>
      </c>
      <c r="B117" s="93" t="e">
        <v>#NAME?</v>
      </c>
      <c r="C117" s="55"/>
      <c r="D117" s="55"/>
      <c r="E117" s="55"/>
      <c r="F117" s="79" t="e">
        <v>#NAME?</v>
      </c>
      <c r="G117" s="79" t="e">
        <v>#NAME?</v>
      </c>
      <c r="H117" s="55"/>
      <c r="I117" s="55"/>
      <c r="J117" s="55"/>
    </row>
    <row r="118" customFormat="false" ht="15.75" hidden="false" customHeight="false" outlineLevel="0" collapsed="false">
      <c r="A118" s="78" t="e">
        <v>#NAME?</v>
      </c>
      <c r="B118" s="93" t="e">
        <v>#NAME?</v>
      </c>
      <c r="C118" s="55"/>
      <c r="D118" s="55"/>
      <c r="E118" s="55"/>
      <c r="F118" s="79" t="e">
        <v>#NAME?</v>
      </c>
      <c r="G118" s="79" t="e">
        <v>#NAME?</v>
      </c>
      <c r="H118" s="55"/>
      <c r="I118" s="55"/>
      <c r="J118" s="55"/>
    </row>
    <row r="119" customFormat="false" ht="15.75" hidden="false" customHeight="false" outlineLevel="0" collapsed="false">
      <c r="A119" s="78" t="e">
        <v>#NAME?</v>
      </c>
      <c r="B119" s="93" t="e">
        <v>#NAME?</v>
      </c>
      <c r="C119" s="55"/>
      <c r="D119" s="55"/>
      <c r="E119" s="55"/>
      <c r="F119" s="79" t="e">
        <v>#NAME?</v>
      </c>
      <c r="G119" s="79" t="e">
        <v>#NAME?</v>
      </c>
      <c r="H119" s="55"/>
      <c r="I119" s="55"/>
      <c r="J119" s="55"/>
    </row>
    <row r="120" customFormat="false" ht="15.75" hidden="false" customHeight="false" outlineLevel="0" collapsed="false">
      <c r="A120" s="78" t="e">
        <v>#NAME?</v>
      </c>
      <c r="B120" s="93" t="e">
        <v>#NAME?</v>
      </c>
      <c r="C120" s="55"/>
      <c r="D120" s="55"/>
      <c r="E120" s="55"/>
      <c r="F120" s="79" t="e">
        <v>#NAME?</v>
      </c>
      <c r="G120" s="79" t="e">
        <v>#NAME?</v>
      </c>
      <c r="H120" s="55"/>
      <c r="I120" s="55"/>
      <c r="J120" s="55"/>
    </row>
    <row r="121" customFormat="false" ht="15.75" hidden="false" customHeight="false" outlineLevel="0" collapsed="false">
      <c r="A121" s="78" t="e">
        <v>#NAME?</v>
      </c>
      <c r="B121" s="93" t="e">
        <v>#NAME?</v>
      </c>
      <c r="C121" s="55"/>
      <c r="D121" s="55"/>
      <c r="E121" s="55"/>
      <c r="F121" s="79" t="e">
        <v>#NAME?</v>
      </c>
      <c r="G121" s="79" t="e">
        <v>#NAME?</v>
      </c>
      <c r="H121" s="55"/>
      <c r="I121" s="55"/>
      <c r="J121" s="55"/>
    </row>
    <row r="122" customFormat="false" ht="15.75" hidden="false" customHeight="false" outlineLevel="0" collapsed="false">
      <c r="A122" s="78" t="e">
        <v>#NAME?</v>
      </c>
      <c r="B122" s="93" t="e">
        <v>#NAME?</v>
      </c>
      <c r="C122" s="55"/>
      <c r="D122" s="55"/>
      <c r="E122" s="55"/>
      <c r="F122" s="79" t="e">
        <v>#NAME?</v>
      </c>
      <c r="G122" s="79" t="e">
        <v>#NAME?</v>
      </c>
      <c r="H122" s="55"/>
      <c r="I122" s="55"/>
      <c r="J122" s="55"/>
    </row>
    <row r="123" customFormat="false" ht="15.75" hidden="false" customHeight="false" outlineLevel="0" collapsed="false">
      <c r="A123" s="78" t="e">
        <v>#NAME?</v>
      </c>
      <c r="B123" s="93" t="e">
        <v>#NAME?</v>
      </c>
      <c r="C123" s="55"/>
      <c r="D123" s="55"/>
      <c r="E123" s="55"/>
      <c r="F123" s="79" t="e">
        <v>#NAME?</v>
      </c>
      <c r="G123" s="79" t="e">
        <v>#NAME?</v>
      </c>
      <c r="H123" s="55"/>
      <c r="I123" s="55"/>
      <c r="J123" s="55"/>
    </row>
    <row r="124" customFormat="false" ht="15.75" hidden="false" customHeight="false" outlineLevel="0" collapsed="false">
      <c r="A124" s="81" t="e">
        <v>#NAME?</v>
      </c>
      <c r="B124" s="93" t="e">
        <v>#NAME?</v>
      </c>
      <c r="C124" s="55"/>
      <c r="D124" s="55"/>
      <c r="E124" s="55"/>
      <c r="F124" s="79" t="e">
        <v>#NAME?</v>
      </c>
      <c r="G124" s="82" t="e">
        <v>#NAME?</v>
      </c>
      <c r="H124" s="55"/>
      <c r="I124" s="55"/>
      <c r="J124" s="55"/>
    </row>
    <row r="125" customFormat="false" ht="15.75" hidden="false" customHeight="false" outlineLevel="0" collapsed="false">
      <c r="A125" s="81" t="e">
        <v>#NAME?</v>
      </c>
      <c r="B125" s="93" t="e">
        <v>#NAME?</v>
      </c>
      <c r="C125" s="55"/>
      <c r="D125" s="55"/>
      <c r="E125" s="55"/>
      <c r="F125" s="79" t="e">
        <v>#NAME?</v>
      </c>
      <c r="G125" s="82" t="e">
        <v>#NAME?</v>
      </c>
      <c r="H125" s="55"/>
      <c r="I125" s="55"/>
      <c r="J125" s="55"/>
    </row>
    <row r="126" customFormat="false" ht="15.75" hidden="false" customHeight="false" outlineLevel="0" collapsed="false">
      <c r="A126" s="81" t="e">
        <v>#NAME?</v>
      </c>
      <c r="B126" s="93" t="e">
        <v>#NAME?</v>
      </c>
      <c r="C126" s="55"/>
      <c r="D126" s="55"/>
      <c r="E126" s="55"/>
      <c r="F126" s="79" t="e">
        <v>#NAME?</v>
      </c>
      <c r="G126" s="82" t="e">
        <v>#NAME?</v>
      </c>
      <c r="H126" s="55"/>
      <c r="I126" s="55"/>
      <c r="J126" s="55"/>
    </row>
    <row r="127" customFormat="false" ht="15.75" hidden="false" customHeight="false" outlineLevel="0" collapsed="false">
      <c r="A127" s="81" t="e">
        <v>#NAME?</v>
      </c>
      <c r="B127" s="93" t="e">
        <v>#NAME?</v>
      </c>
      <c r="C127" s="55"/>
      <c r="D127" s="55"/>
      <c r="E127" s="55"/>
      <c r="F127" s="79" t="e">
        <v>#NAME?</v>
      </c>
      <c r="G127" s="82" t="e">
        <v>#NAME?</v>
      </c>
      <c r="H127" s="55"/>
      <c r="I127" s="55"/>
      <c r="J127" s="55"/>
    </row>
    <row r="128" customFormat="false" ht="15.75" hidden="false" customHeight="false" outlineLevel="0" collapsed="false">
      <c r="A128" s="81" t="e">
        <v>#NAME?</v>
      </c>
      <c r="B128" s="93" t="e">
        <v>#NAME?</v>
      </c>
      <c r="C128" s="55"/>
      <c r="D128" s="55"/>
      <c r="E128" s="55"/>
      <c r="F128" s="79" t="e">
        <v>#NAME?</v>
      </c>
      <c r="G128" s="82" t="e">
        <v>#NAME?</v>
      </c>
      <c r="H128" s="55"/>
      <c r="I128" s="55"/>
      <c r="J128" s="55"/>
    </row>
    <row r="129" customFormat="false" ht="15.75" hidden="false" customHeight="false" outlineLevel="0" collapsed="false">
      <c r="A129" s="73"/>
      <c r="B129" s="73"/>
      <c r="C129" s="73"/>
      <c r="D129" s="73"/>
      <c r="E129" s="73"/>
      <c r="F129" s="73"/>
      <c r="G129" s="73"/>
      <c r="H129" s="73"/>
      <c r="I129" s="73"/>
      <c r="J129" s="73"/>
    </row>
  </sheetData>
  <mergeCells count="17">
    <mergeCell ref="C1:J1"/>
    <mergeCell ref="C2:E16"/>
    <mergeCell ref="H2:J16"/>
    <mergeCell ref="C18:E32"/>
    <mergeCell ref="H18:J32"/>
    <mergeCell ref="C34:E48"/>
    <mergeCell ref="H34:J48"/>
    <mergeCell ref="C50:E64"/>
    <mergeCell ref="H50:J64"/>
    <mergeCell ref="C66:E80"/>
    <mergeCell ref="H66:J80"/>
    <mergeCell ref="C82:E96"/>
    <mergeCell ref="H82:J96"/>
    <mergeCell ref="C98:E112"/>
    <mergeCell ref="H98:J112"/>
    <mergeCell ref="C114:E128"/>
    <mergeCell ref="H114:J128"/>
  </mergeCells>
  <conditionalFormatting sqref="B1:B129 A2:A129 F2:I129 E17 J17:J129 E65 E81:E129">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sheetData>
    <row r="1" customFormat="false" ht="15.75" hidden="false" customHeight="false" outlineLevel="0" collapsed="false">
      <c r="A1" s="51" t="s">
        <v>105</v>
      </c>
      <c r="B1" s="52" t="s">
        <v>106</v>
      </c>
      <c r="C1" s="113" t="s">
        <v>184</v>
      </c>
      <c r="D1" s="113"/>
      <c r="E1" s="113"/>
      <c r="F1" s="113"/>
      <c r="G1" s="113"/>
      <c r="H1" s="113"/>
      <c r="I1" s="113"/>
      <c r="J1" s="113"/>
    </row>
    <row r="2" customFormat="false" ht="15.75" hidden="false" customHeight="true" outlineLevel="0" collapsed="false">
      <c r="A2" s="53" t="s">
        <v>185</v>
      </c>
      <c r="B2" s="114"/>
      <c r="C2" s="55" t="s">
        <v>186</v>
      </c>
      <c r="D2" s="55"/>
      <c r="E2" s="55"/>
      <c r="F2" s="56" t="s">
        <v>187</v>
      </c>
      <c r="G2" s="57"/>
      <c r="H2" s="55" t="s">
        <v>188</v>
      </c>
      <c r="I2" s="55"/>
      <c r="J2" s="55"/>
    </row>
    <row r="3" customFormat="false" ht="15.75" hidden="false" customHeight="false" outlineLevel="0" collapsed="false">
      <c r="A3" s="58" t="e">
        <f aca="false" t="array" ref="A3:B16">sort('All Stats'!A142:B155,IF(B1 = "Character", 1, 2), IF(B1 = "Character", TRUE(), FALSE()))</f>
        <v>#NAME?</v>
      </c>
      <c r="B3" s="58" t="e">
        <v>#NAME?</v>
      </c>
      <c r="C3" s="55"/>
      <c r="D3" s="55"/>
      <c r="E3" s="55"/>
      <c r="F3" s="59" t="e">
        <f aca="false" t="array" ref="F3:G16">sort('All Stats'!C142:D155,IF(B1 = "Character", 1, 2), IF(B1 = "Character", TRUE(),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189</v>
      </c>
      <c r="B18" s="65"/>
      <c r="C18" s="55" t="s">
        <v>190</v>
      </c>
      <c r="D18" s="55"/>
      <c r="E18" s="55"/>
      <c r="F18" s="66" t="s">
        <v>191</v>
      </c>
      <c r="G18" s="67"/>
      <c r="H18" s="55" t="s">
        <v>192</v>
      </c>
      <c r="I18" s="55"/>
      <c r="J18" s="55"/>
    </row>
    <row r="19" customFormat="false" ht="15.75" hidden="false" customHeight="false" outlineLevel="0" collapsed="false">
      <c r="A19" s="68" t="e">
        <f aca="false" t="array" ref="A19:B32">sort('All Stats'!E142:F155,IF(B1 = "Character", 1, 2), IF(B1 = "Character", TRUE(), FALSE()))</f>
        <v>#NAME?</v>
      </c>
      <c r="B19" s="68" t="e">
        <v>#NAME?</v>
      </c>
      <c r="C19" s="55"/>
      <c r="D19" s="55"/>
      <c r="E19" s="55"/>
      <c r="F19" s="69" t="e">
        <f aca="false" t="array" ref="F19:G32">sort('All Stats'!G142:H155,IF(B1 = "Character", 1, 2), IF(B1 = "Character", TRUE(), FALSE()))</f>
        <v>#NAME?</v>
      </c>
      <c r="G19" s="109" t="e">
        <v>#NAME?</v>
      </c>
      <c r="H19" s="55"/>
      <c r="I19" s="55"/>
      <c r="J19" s="55"/>
    </row>
    <row r="20" customFormat="false" ht="15.75" hidden="false" customHeight="false" outlineLevel="0" collapsed="false">
      <c r="A20" s="68" t="e">
        <v>#NAME?</v>
      </c>
      <c r="B20" s="68" t="e">
        <v>#NAME?</v>
      </c>
      <c r="C20" s="55"/>
      <c r="D20" s="55"/>
      <c r="E20" s="55"/>
      <c r="F20" s="69" t="e">
        <v>#NAME?</v>
      </c>
      <c r="G20" s="109" t="e">
        <v>#NAME?</v>
      </c>
      <c r="H20" s="55"/>
      <c r="I20" s="55"/>
      <c r="J20" s="55"/>
    </row>
    <row r="21" customFormat="false" ht="15.75" hidden="false" customHeight="false" outlineLevel="0" collapsed="false">
      <c r="A21" s="68" t="e">
        <v>#NAME?</v>
      </c>
      <c r="B21" s="68" t="e">
        <v>#NAME?</v>
      </c>
      <c r="C21" s="55"/>
      <c r="D21" s="55"/>
      <c r="E21" s="55"/>
      <c r="F21" s="69" t="e">
        <v>#NAME?</v>
      </c>
      <c r="G21" s="109" t="e">
        <v>#NAME?</v>
      </c>
      <c r="H21" s="55"/>
      <c r="I21" s="55"/>
      <c r="J21" s="55"/>
    </row>
    <row r="22" customFormat="false" ht="15.75" hidden="false" customHeight="false" outlineLevel="0" collapsed="false">
      <c r="A22" s="68" t="e">
        <v>#NAME?</v>
      </c>
      <c r="B22" s="68" t="e">
        <v>#NAME?</v>
      </c>
      <c r="C22" s="55"/>
      <c r="D22" s="55"/>
      <c r="E22" s="55"/>
      <c r="F22" s="69" t="e">
        <v>#NAME?</v>
      </c>
      <c r="G22" s="109" t="e">
        <v>#NAME?</v>
      </c>
      <c r="H22" s="55"/>
      <c r="I22" s="55"/>
      <c r="J22" s="55"/>
    </row>
    <row r="23" customFormat="false" ht="15.75" hidden="false" customHeight="false" outlineLevel="0" collapsed="false">
      <c r="A23" s="68" t="e">
        <v>#NAME?</v>
      </c>
      <c r="B23" s="68" t="e">
        <v>#NAME?</v>
      </c>
      <c r="C23" s="55"/>
      <c r="D23" s="55"/>
      <c r="E23" s="55"/>
      <c r="F23" s="69" t="e">
        <v>#NAME?</v>
      </c>
      <c r="G23" s="109" t="e">
        <v>#NAME?</v>
      </c>
      <c r="H23" s="55"/>
      <c r="I23" s="55"/>
      <c r="J23" s="55"/>
    </row>
    <row r="24" customFormat="false" ht="15.75" hidden="false" customHeight="false" outlineLevel="0" collapsed="false">
      <c r="A24" s="68" t="e">
        <v>#NAME?</v>
      </c>
      <c r="B24" s="68" t="e">
        <v>#NAME?</v>
      </c>
      <c r="C24" s="55"/>
      <c r="D24" s="55"/>
      <c r="E24" s="55"/>
      <c r="F24" s="69" t="e">
        <v>#NAME?</v>
      </c>
      <c r="G24" s="109" t="e">
        <v>#NAME?</v>
      </c>
      <c r="H24" s="55"/>
      <c r="I24" s="55"/>
      <c r="J24" s="55"/>
    </row>
    <row r="25" customFormat="false" ht="15.75" hidden="false" customHeight="false" outlineLevel="0" collapsed="false">
      <c r="A25" s="68" t="e">
        <v>#NAME?</v>
      </c>
      <c r="B25" s="68" t="e">
        <v>#NAME?</v>
      </c>
      <c r="C25" s="55"/>
      <c r="D25" s="55"/>
      <c r="E25" s="55"/>
      <c r="F25" s="69" t="e">
        <v>#NAME?</v>
      </c>
      <c r="G25" s="109" t="e">
        <v>#NAME?</v>
      </c>
      <c r="H25" s="55"/>
      <c r="I25" s="55"/>
      <c r="J25" s="55"/>
    </row>
    <row r="26" customFormat="false" ht="15.75" hidden="false" customHeight="false" outlineLevel="0" collapsed="false">
      <c r="A26" s="68" t="e">
        <v>#NAME?</v>
      </c>
      <c r="B26" s="68" t="e">
        <v>#NAME?</v>
      </c>
      <c r="C26" s="55"/>
      <c r="D26" s="55"/>
      <c r="E26" s="55"/>
      <c r="F26" s="69" t="e">
        <v>#NAME?</v>
      </c>
      <c r="G26" s="109" t="e">
        <v>#NAME?</v>
      </c>
      <c r="H26" s="55"/>
      <c r="I26" s="55"/>
      <c r="J26" s="55"/>
    </row>
    <row r="27" customFormat="false" ht="15.75" hidden="false" customHeight="false" outlineLevel="0" collapsed="false">
      <c r="A27" s="68" t="e">
        <v>#NAME?</v>
      </c>
      <c r="B27" s="68" t="e">
        <v>#NAME?</v>
      </c>
      <c r="C27" s="55"/>
      <c r="D27" s="55"/>
      <c r="E27" s="55"/>
      <c r="F27" s="69" t="e">
        <v>#NAME?</v>
      </c>
      <c r="G27" s="109" t="e">
        <v>#NAME?</v>
      </c>
      <c r="H27" s="55"/>
      <c r="I27" s="55"/>
      <c r="J27" s="55"/>
    </row>
    <row r="28" customFormat="false" ht="15.75" hidden="false" customHeight="false" outlineLevel="0" collapsed="false">
      <c r="A28" s="70" t="e">
        <v>#NAME?</v>
      </c>
      <c r="B28" s="70" t="e">
        <v>#NAME?</v>
      </c>
      <c r="C28" s="55"/>
      <c r="D28" s="55"/>
      <c r="E28" s="55"/>
      <c r="F28" s="71" t="e">
        <v>#NAME?</v>
      </c>
      <c r="G28" s="109" t="e">
        <v>#NAME?</v>
      </c>
      <c r="H28" s="55"/>
      <c r="I28" s="55"/>
      <c r="J28" s="55"/>
    </row>
    <row r="29" customFormat="false" ht="15.75" hidden="false" customHeight="false" outlineLevel="0" collapsed="false">
      <c r="A29" s="70" t="e">
        <v>#NAME?</v>
      </c>
      <c r="B29" s="70" t="e">
        <v>#NAME?</v>
      </c>
      <c r="C29" s="55"/>
      <c r="D29" s="55"/>
      <c r="E29" s="55"/>
      <c r="F29" s="71" t="e">
        <v>#NAME?</v>
      </c>
      <c r="G29" s="109" t="e">
        <v>#NAME?</v>
      </c>
      <c r="H29" s="55"/>
      <c r="I29" s="55"/>
      <c r="J29" s="55"/>
    </row>
    <row r="30" customFormat="false" ht="15.75" hidden="false" customHeight="false" outlineLevel="0" collapsed="false">
      <c r="A30" s="70" t="e">
        <v>#NAME?</v>
      </c>
      <c r="B30" s="70" t="e">
        <v>#NAME?</v>
      </c>
      <c r="C30" s="55"/>
      <c r="D30" s="55"/>
      <c r="E30" s="55"/>
      <c r="F30" s="71" t="e">
        <v>#NAME?</v>
      </c>
      <c r="G30" s="109" t="e">
        <v>#NAME?</v>
      </c>
      <c r="H30" s="55"/>
      <c r="I30" s="55"/>
      <c r="J30" s="55"/>
    </row>
    <row r="31" customFormat="false" ht="15.75" hidden="false" customHeight="false" outlineLevel="0" collapsed="false">
      <c r="A31" s="70" t="e">
        <v>#NAME?</v>
      </c>
      <c r="B31" s="70" t="e">
        <v>#NAME?</v>
      </c>
      <c r="C31" s="55"/>
      <c r="D31" s="55"/>
      <c r="E31" s="55"/>
      <c r="F31" s="71" t="e">
        <v>#NAME?</v>
      </c>
      <c r="G31" s="109" t="e">
        <v>#NAME?</v>
      </c>
      <c r="H31" s="55"/>
      <c r="I31" s="55"/>
      <c r="J31" s="55"/>
    </row>
    <row r="32" customFormat="false" ht="15.75" hidden="false" customHeight="false" outlineLevel="0" collapsed="false">
      <c r="A32" s="70" t="e">
        <v>#NAME?</v>
      </c>
      <c r="B32" s="70" t="e">
        <v>#NAME?</v>
      </c>
      <c r="C32" s="55"/>
      <c r="D32" s="55"/>
      <c r="E32" s="55"/>
      <c r="F32" s="71" t="e">
        <v>#NAME?</v>
      </c>
      <c r="G32" s="109"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193</v>
      </c>
      <c r="B34" s="75"/>
      <c r="C34" s="55" t="s">
        <v>192</v>
      </c>
      <c r="D34" s="55"/>
      <c r="E34" s="55"/>
      <c r="F34" s="76" t="s">
        <v>194</v>
      </c>
      <c r="G34" s="77"/>
      <c r="H34" s="55" t="s">
        <v>192</v>
      </c>
      <c r="I34" s="55"/>
      <c r="J34" s="55"/>
    </row>
    <row r="35" customFormat="false" ht="15.75" hidden="false" customHeight="false" outlineLevel="0" collapsed="false">
      <c r="A35" s="78" t="e">
        <f aca="false" t="array" ref="A35:B48">sort('All Stats'!I142:J155,IF(B1 = "Character", 1, 2), IF(B1 = "Character", TRUE(), FALSE()))</f>
        <v>#NAME?</v>
      </c>
      <c r="B35" s="78" t="e">
        <v>#NAME?</v>
      </c>
      <c r="C35" s="55"/>
      <c r="D35" s="55"/>
      <c r="E35" s="55"/>
      <c r="F35" s="79" t="e">
        <f aca="false" t="array" ref="F35:G48">sort('All Stats'!A157:B170,IF(B1 = "Character", 1, 2), IF(B1 = "Character", TRUE(), FALSE()))</f>
        <v>#NAME?</v>
      </c>
      <c r="G35" s="79" t="e">
        <v>#NAME?</v>
      </c>
      <c r="H35" s="55"/>
      <c r="I35" s="55"/>
      <c r="J35" s="55"/>
    </row>
    <row r="36" customFormat="false" ht="15.75" hidden="false" customHeight="false" outlineLevel="0" collapsed="false">
      <c r="A36" s="78" t="e">
        <v>#NAME?</v>
      </c>
      <c r="B36" s="78" t="e">
        <v>#NAME?</v>
      </c>
      <c r="C36" s="55"/>
      <c r="D36" s="55"/>
      <c r="E36" s="55"/>
      <c r="F36" s="79" t="e">
        <v>#NAME?</v>
      </c>
      <c r="G36" s="79" t="e">
        <v>#NAME?</v>
      </c>
      <c r="H36" s="55"/>
      <c r="I36" s="55"/>
      <c r="J36" s="55"/>
    </row>
    <row r="37" customFormat="false" ht="15.75" hidden="false" customHeight="false" outlineLevel="0" collapsed="false">
      <c r="A37" s="78" t="e">
        <v>#NAME?</v>
      </c>
      <c r="B37" s="78" t="e">
        <v>#NAME?</v>
      </c>
      <c r="C37" s="55"/>
      <c r="D37" s="55"/>
      <c r="E37" s="55"/>
      <c r="F37" s="79" t="e">
        <v>#NAME?</v>
      </c>
      <c r="G37" s="79" t="e">
        <v>#NAME?</v>
      </c>
      <c r="H37" s="55"/>
      <c r="I37" s="55"/>
      <c r="J37" s="55"/>
    </row>
    <row r="38" customFormat="false" ht="15.75" hidden="false" customHeight="false" outlineLevel="0" collapsed="false">
      <c r="A38" s="78" t="e">
        <v>#NAME?</v>
      </c>
      <c r="B38" s="78" t="e">
        <v>#NAME?</v>
      </c>
      <c r="C38" s="55"/>
      <c r="D38" s="55"/>
      <c r="E38" s="55"/>
      <c r="F38" s="79" t="e">
        <v>#NAME?</v>
      </c>
      <c r="G38" s="79" t="e">
        <v>#NAME?</v>
      </c>
      <c r="H38" s="55"/>
      <c r="I38" s="55"/>
      <c r="J38" s="55"/>
    </row>
    <row r="39" customFormat="false" ht="15.75" hidden="false" customHeight="false" outlineLevel="0" collapsed="false">
      <c r="A39" s="78" t="e">
        <v>#NAME?</v>
      </c>
      <c r="B39" s="78" t="e">
        <v>#NAME?</v>
      </c>
      <c r="C39" s="55"/>
      <c r="D39" s="55"/>
      <c r="E39" s="55"/>
      <c r="F39" s="79" t="e">
        <v>#NAME?</v>
      </c>
      <c r="G39" s="79" t="e">
        <v>#NAME?</v>
      </c>
      <c r="H39" s="55"/>
      <c r="I39" s="55"/>
      <c r="J39" s="55"/>
    </row>
    <row r="40" customFormat="false" ht="15.75" hidden="false" customHeight="false" outlineLevel="0" collapsed="false">
      <c r="A40" s="78" t="e">
        <v>#NAME?</v>
      </c>
      <c r="B40" s="78" t="e">
        <v>#NAME?</v>
      </c>
      <c r="C40" s="55"/>
      <c r="D40" s="55"/>
      <c r="E40" s="55"/>
      <c r="F40" s="79" t="e">
        <v>#NAME?</v>
      </c>
      <c r="G40" s="79" t="e">
        <v>#NAME?</v>
      </c>
      <c r="H40" s="55"/>
      <c r="I40" s="55"/>
      <c r="J40" s="55"/>
    </row>
    <row r="41" customFormat="false" ht="15.75" hidden="false" customHeight="false" outlineLevel="0" collapsed="false">
      <c r="A41" s="78" t="e">
        <v>#NAME?</v>
      </c>
      <c r="B41" s="78" t="e">
        <v>#NAME?</v>
      </c>
      <c r="C41" s="55"/>
      <c r="D41" s="55"/>
      <c r="E41" s="55"/>
      <c r="F41" s="79" t="e">
        <v>#NAME?</v>
      </c>
      <c r="G41" s="79" t="e">
        <v>#NAME?</v>
      </c>
      <c r="H41" s="55"/>
      <c r="I41" s="55"/>
      <c r="J41" s="55"/>
    </row>
    <row r="42" customFormat="false" ht="15.75" hidden="false" customHeight="false" outlineLevel="0" collapsed="false">
      <c r="A42" s="78" t="e">
        <v>#NAME?</v>
      </c>
      <c r="B42" s="78" t="e">
        <v>#NAME?</v>
      </c>
      <c r="C42" s="55"/>
      <c r="D42" s="55"/>
      <c r="E42" s="55"/>
      <c r="F42" s="79" t="e">
        <v>#NAME?</v>
      </c>
      <c r="G42" s="79" t="e">
        <v>#NAME?</v>
      </c>
      <c r="H42" s="55"/>
      <c r="I42" s="55"/>
      <c r="J42" s="55"/>
    </row>
    <row r="43" customFormat="false" ht="15.75" hidden="false" customHeight="false" outlineLevel="0" collapsed="false">
      <c r="A43" s="78" t="e">
        <v>#NAME?</v>
      </c>
      <c r="B43" s="78" t="e">
        <v>#NAME?</v>
      </c>
      <c r="C43" s="55"/>
      <c r="D43" s="55"/>
      <c r="E43" s="55"/>
      <c r="F43" s="79" t="e">
        <v>#NAME?</v>
      </c>
      <c r="G43" s="79" t="e">
        <v>#NAME?</v>
      </c>
      <c r="H43" s="55"/>
      <c r="I43" s="55"/>
      <c r="J43" s="55"/>
    </row>
    <row r="44" customFormat="false" ht="15.75" hidden="false" customHeight="false" outlineLevel="0" collapsed="false">
      <c r="A44" s="81" t="e">
        <v>#NAME?</v>
      </c>
      <c r="B44" s="81" t="e">
        <v>#NAME?</v>
      </c>
      <c r="C44" s="55"/>
      <c r="D44" s="55"/>
      <c r="E44" s="55"/>
      <c r="F44" s="79" t="e">
        <v>#NAME?</v>
      </c>
      <c r="G44" s="82" t="e">
        <v>#NAME?</v>
      </c>
      <c r="H44" s="55"/>
      <c r="I44" s="55"/>
      <c r="J44" s="55"/>
    </row>
    <row r="45" customFormat="false" ht="15.75" hidden="false" customHeight="false" outlineLevel="0" collapsed="false">
      <c r="A45" s="81" t="e">
        <v>#NAME?</v>
      </c>
      <c r="B45" s="81" t="e">
        <v>#NAME?</v>
      </c>
      <c r="C45" s="55"/>
      <c r="D45" s="55"/>
      <c r="E45" s="55"/>
      <c r="F45" s="79" t="e">
        <v>#NAME?</v>
      </c>
      <c r="G45" s="82" t="e">
        <v>#NAME?</v>
      </c>
      <c r="H45" s="55"/>
      <c r="I45" s="55"/>
      <c r="J45" s="55"/>
    </row>
    <row r="46" customFormat="false" ht="15.75" hidden="false" customHeight="false" outlineLevel="0" collapsed="false">
      <c r="A46" s="81" t="e">
        <v>#NAME?</v>
      </c>
      <c r="B46" s="81" t="e">
        <v>#NAME?</v>
      </c>
      <c r="C46" s="55"/>
      <c r="D46" s="55"/>
      <c r="E46" s="55"/>
      <c r="F46" s="79" t="e">
        <v>#NAME?</v>
      </c>
      <c r="G46" s="82" t="e">
        <v>#NAME?</v>
      </c>
      <c r="H46" s="55"/>
      <c r="I46" s="55"/>
      <c r="J46" s="55"/>
    </row>
    <row r="47" customFormat="false" ht="15.75" hidden="false" customHeight="false" outlineLevel="0" collapsed="false">
      <c r="A47" s="81" t="e">
        <v>#NAME?</v>
      </c>
      <c r="B47" s="81" t="e">
        <v>#NAME?</v>
      </c>
      <c r="C47" s="55"/>
      <c r="D47" s="55"/>
      <c r="E47" s="55"/>
      <c r="F47" s="79" t="e">
        <v>#NAME?</v>
      </c>
      <c r="G47" s="82" t="e">
        <v>#NAME?</v>
      </c>
      <c r="H47" s="55"/>
      <c r="I47" s="55"/>
      <c r="J47" s="55"/>
    </row>
    <row r="48" customFormat="false" ht="15.75" hidden="false" customHeight="false" outlineLevel="0" collapsed="false">
      <c r="A48" s="81" t="e">
        <v>#NAME?</v>
      </c>
      <c r="B48" s="81"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83" t="s">
        <v>195</v>
      </c>
      <c r="B50" s="84"/>
      <c r="C50" s="55" t="s">
        <v>192</v>
      </c>
      <c r="D50" s="55"/>
      <c r="E50" s="55"/>
      <c r="F50" s="110" t="s">
        <v>196</v>
      </c>
      <c r="G50" s="111"/>
      <c r="H50" s="55" t="s">
        <v>197</v>
      </c>
      <c r="I50" s="55"/>
      <c r="J50" s="55"/>
    </row>
    <row r="51" customFormat="false" ht="15.75" hidden="false" customHeight="false" outlineLevel="0" collapsed="false">
      <c r="A51" s="86" t="e">
        <f aca="false" t="array" ref="A51:B64">sort('All Stats'!C157:D170,IF(B1 = "Character", 1, 2), IF(B1 = "Character", TRUE(), FALSE()))</f>
        <v>#NAME?</v>
      </c>
      <c r="B51" s="86" t="e">
        <v>#NAME?</v>
      </c>
      <c r="C51" s="55"/>
      <c r="D51" s="55"/>
      <c r="E51" s="55"/>
      <c r="F51" s="97" t="e">
        <f aca="false" t="array" ref="F51:G64">sort('All Stats'!E157:F170,IF(B1 = "Character", 1, 2), IF(B1 = "Character", TRUE(), FALSE()))</f>
        <v>#NAME?</v>
      </c>
      <c r="G51" s="97" t="e">
        <v>#NAME?</v>
      </c>
      <c r="H51" s="55"/>
      <c r="I51" s="55"/>
      <c r="J51" s="55"/>
    </row>
    <row r="52" customFormat="false" ht="15.75" hidden="false" customHeight="false" outlineLevel="0" collapsed="false">
      <c r="A52" s="86" t="e">
        <v>#NAME?</v>
      </c>
      <c r="B52" s="86" t="e">
        <v>#NAME?</v>
      </c>
      <c r="C52" s="55"/>
      <c r="D52" s="55"/>
      <c r="E52" s="55"/>
      <c r="F52" s="97" t="e">
        <v>#NAME?</v>
      </c>
      <c r="G52" s="97" t="e">
        <v>#NAME?</v>
      </c>
      <c r="H52" s="55"/>
      <c r="I52" s="55"/>
      <c r="J52" s="55"/>
    </row>
    <row r="53" customFormat="false" ht="15.75" hidden="false" customHeight="false" outlineLevel="0" collapsed="false">
      <c r="A53" s="86" t="e">
        <v>#NAME?</v>
      </c>
      <c r="B53" s="86" t="e">
        <v>#NAME?</v>
      </c>
      <c r="C53" s="55"/>
      <c r="D53" s="55"/>
      <c r="E53" s="55"/>
      <c r="F53" s="97" t="e">
        <v>#NAME?</v>
      </c>
      <c r="G53" s="97" t="e">
        <v>#NAME?</v>
      </c>
      <c r="H53" s="55"/>
      <c r="I53" s="55"/>
      <c r="J53" s="55"/>
    </row>
    <row r="54" customFormat="false" ht="15.75" hidden="false" customHeight="false" outlineLevel="0" collapsed="false">
      <c r="A54" s="86" t="e">
        <v>#NAME?</v>
      </c>
      <c r="B54" s="86" t="e">
        <v>#NAME?</v>
      </c>
      <c r="C54" s="55"/>
      <c r="D54" s="55"/>
      <c r="E54" s="55"/>
      <c r="F54" s="97" t="e">
        <v>#NAME?</v>
      </c>
      <c r="G54" s="97" t="e">
        <v>#NAME?</v>
      </c>
      <c r="H54" s="55"/>
      <c r="I54" s="55"/>
      <c r="J54" s="55"/>
    </row>
    <row r="55" customFormat="false" ht="15.75" hidden="false" customHeight="false" outlineLevel="0" collapsed="false">
      <c r="A55" s="86" t="e">
        <v>#NAME?</v>
      </c>
      <c r="B55" s="86" t="e">
        <v>#NAME?</v>
      </c>
      <c r="C55" s="55"/>
      <c r="D55" s="55"/>
      <c r="E55" s="55"/>
      <c r="F55" s="97" t="e">
        <v>#NAME?</v>
      </c>
      <c r="G55" s="97" t="e">
        <v>#NAME?</v>
      </c>
      <c r="H55" s="55"/>
      <c r="I55" s="55"/>
      <c r="J55" s="55"/>
    </row>
    <row r="56" customFormat="false" ht="15.75" hidden="false" customHeight="false" outlineLevel="0" collapsed="false">
      <c r="A56" s="86" t="e">
        <v>#NAME?</v>
      </c>
      <c r="B56" s="86" t="e">
        <v>#NAME?</v>
      </c>
      <c r="C56" s="55"/>
      <c r="D56" s="55"/>
      <c r="E56" s="55"/>
      <c r="F56" s="97" t="e">
        <v>#NAME?</v>
      </c>
      <c r="G56" s="97" t="e">
        <v>#NAME?</v>
      </c>
      <c r="H56" s="55"/>
      <c r="I56" s="55"/>
      <c r="J56" s="55"/>
    </row>
    <row r="57" customFormat="false" ht="15.75" hidden="false" customHeight="false" outlineLevel="0" collapsed="false">
      <c r="A57" s="86" t="e">
        <v>#NAME?</v>
      </c>
      <c r="B57" s="86" t="e">
        <v>#NAME?</v>
      </c>
      <c r="C57" s="55"/>
      <c r="D57" s="55"/>
      <c r="E57" s="55"/>
      <c r="F57" s="97" t="e">
        <v>#NAME?</v>
      </c>
      <c r="G57" s="97" t="e">
        <v>#NAME?</v>
      </c>
      <c r="H57" s="55"/>
      <c r="I57" s="55"/>
      <c r="J57" s="55"/>
    </row>
    <row r="58" customFormat="false" ht="15.75" hidden="false" customHeight="false" outlineLevel="0" collapsed="false">
      <c r="A58" s="86" t="e">
        <v>#NAME?</v>
      </c>
      <c r="B58" s="86" t="e">
        <v>#NAME?</v>
      </c>
      <c r="C58" s="55"/>
      <c r="D58" s="55"/>
      <c r="E58" s="55"/>
      <c r="F58" s="97" t="e">
        <v>#NAME?</v>
      </c>
      <c r="G58" s="97" t="e">
        <v>#NAME?</v>
      </c>
      <c r="H58" s="55"/>
      <c r="I58" s="55"/>
      <c r="J58" s="55"/>
    </row>
    <row r="59" customFormat="false" ht="15.75" hidden="false" customHeight="false" outlineLevel="0" collapsed="false">
      <c r="A59" s="86" t="e">
        <v>#NAME?</v>
      </c>
      <c r="B59" s="86" t="e">
        <v>#NAME?</v>
      </c>
      <c r="C59" s="55"/>
      <c r="D59" s="55"/>
      <c r="E59" s="55"/>
      <c r="F59" s="97" t="e">
        <v>#NAME?</v>
      </c>
      <c r="G59" s="97" t="e">
        <v>#NAME?</v>
      </c>
      <c r="H59" s="55"/>
      <c r="I59" s="55"/>
      <c r="J59" s="55"/>
    </row>
    <row r="60" customFormat="false" ht="15.75" hidden="false" customHeight="false" outlineLevel="0" collapsed="false">
      <c r="A60" s="87" t="e">
        <v>#NAME?</v>
      </c>
      <c r="B60" s="87" t="e">
        <v>#NAME?</v>
      </c>
      <c r="C60" s="55"/>
      <c r="D60" s="55"/>
      <c r="E60" s="55"/>
      <c r="F60" s="99" t="e">
        <v>#NAME?</v>
      </c>
      <c r="G60" s="99" t="e">
        <v>#NAME?</v>
      </c>
      <c r="H60" s="55"/>
      <c r="I60" s="55"/>
      <c r="J60" s="55"/>
    </row>
    <row r="61" customFormat="false" ht="15.75" hidden="false" customHeight="false" outlineLevel="0" collapsed="false">
      <c r="A61" s="87" t="e">
        <v>#NAME?</v>
      </c>
      <c r="B61" s="87" t="e">
        <v>#NAME?</v>
      </c>
      <c r="C61" s="55"/>
      <c r="D61" s="55"/>
      <c r="E61" s="55"/>
      <c r="F61" s="99" t="e">
        <v>#NAME?</v>
      </c>
      <c r="G61" s="99" t="e">
        <v>#NAME?</v>
      </c>
      <c r="H61" s="55"/>
      <c r="I61" s="55"/>
      <c r="J61" s="55"/>
    </row>
    <row r="62" customFormat="false" ht="15.75" hidden="false" customHeight="false" outlineLevel="0" collapsed="false">
      <c r="A62" s="87" t="e">
        <v>#NAME?</v>
      </c>
      <c r="B62" s="87" t="e">
        <v>#NAME?</v>
      </c>
      <c r="C62" s="55"/>
      <c r="D62" s="55"/>
      <c r="E62" s="55"/>
      <c r="F62" s="99" t="e">
        <v>#NAME?</v>
      </c>
      <c r="G62" s="99" t="e">
        <v>#NAME?</v>
      </c>
      <c r="H62" s="55"/>
      <c r="I62" s="55"/>
      <c r="J62" s="55"/>
    </row>
    <row r="63" customFormat="false" ht="15.75" hidden="false" customHeight="false" outlineLevel="0" collapsed="false">
      <c r="A63" s="87" t="e">
        <v>#NAME?</v>
      </c>
      <c r="B63" s="87" t="e">
        <v>#NAME?</v>
      </c>
      <c r="C63" s="55"/>
      <c r="D63" s="55"/>
      <c r="E63" s="55"/>
      <c r="F63" s="99" t="e">
        <v>#NAME?</v>
      </c>
      <c r="G63" s="99" t="e">
        <v>#NAME?</v>
      </c>
      <c r="H63" s="55"/>
      <c r="I63" s="55"/>
      <c r="J63" s="55"/>
    </row>
    <row r="64" customFormat="false" ht="15.75" hidden="false" customHeight="false" outlineLevel="0" collapsed="false">
      <c r="A64" s="87" t="e">
        <v>#NAME?</v>
      </c>
      <c r="B64" s="87" t="e">
        <v>#NAME?</v>
      </c>
      <c r="C64" s="55"/>
      <c r="D64" s="55"/>
      <c r="E64" s="55"/>
      <c r="F64" s="99" t="e">
        <v>#NAME?</v>
      </c>
      <c r="G64" s="99"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198</v>
      </c>
      <c r="B66" s="101"/>
      <c r="C66" s="55" t="s">
        <v>199</v>
      </c>
      <c r="D66" s="55"/>
      <c r="E66" s="55"/>
      <c r="F66" s="102" t="s">
        <v>200</v>
      </c>
      <c r="G66" s="112"/>
      <c r="H66" s="55" t="s">
        <v>201</v>
      </c>
      <c r="I66" s="55"/>
      <c r="J66" s="55"/>
    </row>
    <row r="67" customFormat="false" ht="15.75" hidden="false" customHeight="false" outlineLevel="0" collapsed="false">
      <c r="A67" s="104" t="e">
        <f aca="false" t="array" ref="A67:B80">sort('All Stats'!G157:H170,IF(B1 = "Character", 1, 2), IF(B1 = "Character", TRUE(), FALSE()))</f>
        <v>#NAME?</v>
      </c>
      <c r="B67" s="104" t="e">
        <v>#NAME?</v>
      </c>
      <c r="C67" s="55"/>
      <c r="D67" s="55"/>
      <c r="E67" s="55"/>
      <c r="F67" s="105" t="e">
        <f aca="false" t="array" ref="F67:G80">sort('All Stats'!I157:J170,IF(B1 = "Character", 1, 2), IF(B1 = "Character", TRUE(),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202</v>
      </c>
      <c r="B82" s="54"/>
      <c r="C82" s="55" t="s">
        <v>203</v>
      </c>
      <c r="D82" s="55"/>
      <c r="E82" s="55"/>
      <c r="F82" s="56" t="s">
        <v>204</v>
      </c>
      <c r="G82" s="57"/>
      <c r="H82" s="55" t="s">
        <v>205</v>
      </c>
      <c r="I82" s="55"/>
      <c r="J82" s="55"/>
    </row>
    <row r="83" customFormat="false" ht="15.75" hidden="false" customHeight="false" outlineLevel="0" collapsed="false">
      <c r="A83" s="58" t="e">
        <f aca="false" t="array" ref="A83:B96">sort('All Stats'!A172:B185,IF(B1 = "Character", 1, 2), IF(B1 = "Character", TRUE(), FALSE()))</f>
        <v>#NAME?</v>
      </c>
      <c r="B83" s="58" t="e">
        <v>#NAME?</v>
      </c>
      <c r="C83" s="55"/>
      <c r="D83" s="55"/>
      <c r="E83" s="55"/>
      <c r="F83" s="59" t="e">
        <f aca="false" t="array" ref="F83:G96">sort('All Stats'!C172:D185,IF(B1 = "Character", 1, 2), IF(B1 = "Character", TRUE(),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59"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206</v>
      </c>
      <c r="B98" s="65"/>
      <c r="C98" s="55" t="s">
        <v>207</v>
      </c>
      <c r="D98" s="55"/>
      <c r="E98" s="55"/>
      <c r="F98" s="73"/>
      <c r="G98" s="73"/>
      <c r="H98" s="73"/>
      <c r="I98" s="73"/>
      <c r="J98" s="73"/>
    </row>
    <row r="99" customFormat="false" ht="15.75" hidden="false" customHeight="false" outlineLevel="0" collapsed="false">
      <c r="A99" s="68" t="e">
        <f aca="false" t="array" ref="A99:B112">sort('All Stats'!E172:F185,IF(B1 = "Character", 1, 2), IF(B1 = "Character", TRUE(), FALSE()))</f>
        <v>#NAME?</v>
      </c>
      <c r="B99" s="108" t="e">
        <v>#NAME?</v>
      </c>
      <c r="C99" s="55"/>
      <c r="D99" s="55"/>
      <c r="E99" s="55"/>
      <c r="F99" s="73"/>
      <c r="G99" s="73"/>
      <c r="H99" s="73"/>
      <c r="I99" s="73"/>
      <c r="J99" s="73"/>
    </row>
    <row r="100" customFormat="false" ht="15.75" hidden="false" customHeight="false" outlineLevel="0" collapsed="false">
      <c r="A100" s="68" t="e">
        <v>#NAME?</v>
      </c>
      <c r="B100" s="108" t="e">
        <v>#NAME?</v>
      </c>
      <c r="C100" s="55"/>
      <c r="D100" s="55"/>
      <c r="E100" s="55"/>
      <c r="F100" s="73"/>
      <c r="G100" s="73"/>
      <c r="H100" s="73"/>
      <c r="I100" s="73"/>
      <c r="J100" s="73"/>
    </row>
    <row r="101" customFormat="false" ht="15.75" hidden="false" customHeight="false" outlineLevel="0" collapsed="false">
      <c r="A101" s="68" t="e">
        <v>#NAME?</v>
      </c>
      <c r="B101" s="108" t="e">
        <v>#NAME?</v>
      </c>
      <c r="C101" s="55"/>
      <c r="D101" s="55"/>
      <c r="E101" s="55"/>
      <c r="F101" s="73"/>
      <c r="G101" s="73"/>
      <c r="H101" s="73"/>
      <c r="I101" s="73"/>
      <c r="J101" s="73"/>
    </row>
    <row r="102" customFormat="false" ht="15.75" hidden="false" customHeight="false" outlineLevel="0" collapsed="false">
      <c r="A102" s="68" t="e">
        <v>#NAME?</v>
      </c>
      <c r="B102" s="108" t="e">
        <v>#NAME?</v>
      </c>
      <c r="C102" s="55"/>
      <c r="D102" s="55"/>
      <c r="E102" s="55"/>
      <c r="F102" s="73"/>
      <c r="G102" s="73"/>
      <c r="H102" s="73"/>
      <c r="I102" s="73"/>
      <c r="J102" s="73"/>
    </row>
    <row r="103" customFormat="false" ht="15.75" hidden="false" customHeight="false" outlineLevel="0" collapsed="false">
      <c r="A103" s="68" t="e">
        <v>#NAME?</v>
      </c>
      <c r="B103" s="108" t="e">
        <v>#NAME?</v>
      </c>
      <c r="C103" s="55"/>
      <c r="D103" s="55"/>
      <c r="E103" s="55"/>
      <c r="F103" s="73"/>
      <c r="G103" s="73"/>
      <c r="H103" s="73"/>
      <c r="I103" s="73"/>
      <c r="J103" s="73"/>
    </row>
    <row r="104" customFormat="false" ht="15.75" hidden="false" customHeight="false" outlineLevel="0" collapsed="false">
      <c r="A104" s="68" t="e">
        <v>#NAME?</v>
      </c>
      <c r="B104" s="108" t="e">
        <v>#NAME?</v>
      </c>
      <c r="C104" s="55"/>
      <c r="D104" s="55"/>
      <c r="E104" s="55"/>
      <c r="F104" s="73"/>
      <c r="G104" s="73"/>
      <c r="H104" s="73"/>
      <c r="I104" s="73"/>
      <c r="J104" s="73"/>
    </row>
    <row r="105" customFormat="false" ht="15.75" hidden="false" customHeight="false" outlineLevel="0" collapsed="false">
      <c r="A105" s="68" t="e">
        <v>#NAME?</v>
      </c>
      <c r="B105" s="108" t="e">
        <v>#NAME?</v>
      </c>
      <c r="C105" s="55"/>
      <c r="D105" s="55"/>
      <c r="E105" s="55"/>
      <c r="F105" s="73"/>
      <c r="G105" s="73"/>
      <c r="H105" s="73"/>
      <c r="I105" s="73"/>
      <c r="J105" s="73"/>
    </row>
    <row r="106" customFormat="false" ht="15.75" hidden="false" customHeight="false" outlineLevel="0" collapsed="false">
      <c r="A106" s="68" t="e">
        <v>#NAME?</v>
      </c>
      <c r="B106" s="108" t="e">
        <v>#NAME?</v>
      </c>
      <c r="C106" s="55"/>
      <c r="D106" s="55"/>
      <c r="E106" s="55"/>
      <c r="F106" s="73"/>
      <c r="G106" s="73"/>
      <c r="H106" s="73"/>
      <c r="I106" s="73"/>
      <c r="J106" s="73"/>
    </row>
    <row r="107" customFormat="false" ht="15.75" hidden="false" customHeight="false" outlineLevel="0" collapsed="false">
      <c r="A107" s="68" t="e">
        <v>#NAME?</v>
      </c>
      <c r="B107" s="108" t="e">
        <v>#NAME?</v>
      </c>
      <c r="C107" s="55"/>
      <c r="D107" s="55"/>
      <c r="E107" s="55"/>
      <c r="F107" s="73"/>
      <c r="G107" s="73"/>
      <c r="H107" s="73"/>
      <c r="I107" s="73"/>
      <c r="J107" s="73"/>
    </row>
    <row r="108" customFormat="false" ht="15.75" hidden="false" customHeight="false" outlineLevel="0" collapsed="false">
      <c r="A108" s="70" t="e">
        <v>#NAME?</v>
      </c>
      <c r="B108" s="108" t="e">
        <v>#NAME?</v>
      </c>
      <c r="C108" s="55"/>
      <c r="D108" s="55"/>
      <c r="E108" s="55"/>
      <c r="F108" s="73"/>
      <c r="G108" s="73"/>
      <c r="H108" s="73"/>
      <c r="I108" s="73"/>
      <c r="J108" s="73"/>
    </row>
    <row r="109" customFormat="false" ht="15.75" hidden="false" customHeight="false" outlineLevel="0" collapsed="false">
      <c r="A109" s="70" t="e">
        <v>#NAME?</v>
      </c>
      <c r="B109" s="108" t="e">
        <v>#NAME?</v>
      </c>
      <c r="C109" s="55"/>
      <c r="D109" s="55"/>
      <c r="E109" s="55"/>
      <c r="F109" s="73"/>
      <c r="G109" s="73"/>
      <c r="H109" s="73"/>
      <c r="I109" s="73"/>
      <c r="J109" s="73"/>
    </row>
    <row r="110" customFormat="false" ht="15.75" hidden="false" customHeight="false" outlineLevel="0" collapsed="false">
      <c r="A110" s="70" t="e">
        <v>#NAME?</v>
      </c>
      <c r="B110" s="108" t="e">
        <v>#NAME?</v>
      </c>
      <c r="C110" s="55"/>
      <c r="D110" s="55"/>
      <c r="E110" s="55"/>
      <c r="F110" s="73"/>
      <c r="G110" s="73"/>
      <c r="H110" s="73"/>
      <c r="I110" s="73"/>
      <c r="J110" s="73"/>
    </row>
    <row r="111" customFormat="false" ht="15.75" hidden="false" customHeight="false" outlineLevel="0" collapsed="false">
      <c r="A111" s="70" t="e">
        <v>#NAME?</v>
      </c>
      <c r="B111" s="108" t="e">
        <v>#NAME?</v>
      </c>
      <c r="C111" s="55"/>
      <c r="D111" s="55"/>
      <c r="E111" s="55"/>
      <c r="F111" s="73"/>
      <c r="G111" s="73"/>
      <c r="H111" s="73"/>
      <c r="I111" s="73"/>
      <c r="J111" s="73"/>
    </row>
    <row r="112" customFormat="false" ht="15.75" hidden="false" customHeight="false" outlineLevel="0" collapsed="false">
      <c r="A112" s="70" t="e">
        <v>#NAME?</v>
      </c>
      <c r="B112" s="108" t="e">
        <v>#NAME?</v>
      </c>
      <c r="C112" s="55"/>
      <c r="D112" s="55"/>
      <c r="E112" s="55"/>
      <c r="F112" s="73"/>
      <c r="G112" s="73"/>
      <c r="H112" s="73"/>
      <c r="I112" s="73"/>
      <c r="J112" s="73"/>
    </row>
    <row r="113" customFormat="false" ht="15.75" hidden="false" customHeight="false" outlineLevel="0" collapsed="false">
      <c r="A113" s="73"/>
      <c r="B113" s="73"/>
      <c r="C113" s="73"/>
      <c r="D113" s="73"/>
      <c r="E113" s="73"/>
      <c r="F113" s="73"/>
      <c r="G113" s="73"/>
      <c r="H113" s="73"/>
      <c r="I113" s="73"/>
      <c r="J113" s="73"/>
    </row>
  </sheetData>
  <mergeCells count="13">
    <mergeCell ref="C2:E16"/>
    <mergeCell ref="H2:J16"/>
    <mergeCell ref="C18:E32"/>
    <mergeCell ref="H18:J32"/>
    <mergeCell ref="C34:E48"/>
    <mergeCell ref="H34:J48"/>
    <mergeCell ref="C50:E64"/>
    <mergeCell ref="H50:J64"/>
    <mergeCell ref="C66:E80"/>
    <mergeCell ref="H66:J80"/>
    <mergeCell ref="C82:E96"/>
    <mergeCell ref="H82:J96"/>
    <mergeCell ref="C98:E112"/>
  </mergeCells>
  <conditionalFormatting sqref="B1:B16 A2:A16 C2:D16 F2:G16 A18:G32 A34:J48 A50:J64 A66:B80 F66:G80 A82:B96 F82:G96 A98:J112">
    <cfRule type="expression" priority="2" aboveAverage="0" equalAverage="0" bottom="0" percent="0" rank="0" text="" dxfId="0">
      <formula>FIND(TRIM($A$1),#REF! )</formula>
    </cfRule>
  </conditionalFormatting>
  <dataValidations count="2">
    <dataValidation allowBlank="true" errorStyle="stop" operator="between" prompt="Select a sort order." showDropDown="false" showErrorMessage="false" showInputMessage="true" sqref="B1" type="list">
      <formula1>"Character,Value"</formula1>
      <formula2>0</formula2>
    </dataValidation>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5.86"/>
    <col collapsed="false" customWidth="true" hidden="false" outlineLevel="0" max="3" min="3" style="0" width="101.29"/>
    <col collapsed="false" customWidth="false" hidden="true" outlineLevel="0" max="22" min="4" style="0" width="14.43"/>
  </cols>
  <sheetData>
    <row r="1" customFormat="false" ht="15.75" hidden="false" customHeight="false" outlineLevel="0" collapsed="false">
      <c r="A1" s="115" t="s">
        <v>208</v>
      </c>
      <c r="B1" s="116"/>
    </row>
    <row r="2" customFormat="false" ht="15.75" hidden="false" customHeight="false" outlineLevel="0" collapsed="false">
      <c r="A2" s="117" t="s">
        <v>209</v>
      </c>
      <c r="B2" s="86" t="s">
        <v>210</v>
      </c>
      <c r="C2" s="51" t="s">
        <v>211</v>
      </c>
    </row>
    <row r="3" customFormat="false" ht="15.75" hidden="false" customHeight="false" outlineLevel="0" collapsed="false">
      <c r="B3" s="116"/>
    </row>
    <row r="4" customFormat="false" ht="15.75" hidden="false" customHeight="false" outlineLevel="0" collapsed="false">
      <c r="A4" s="118" t="s">
        <v>212</v>
      </c>
      <c r="B4" s="116"/>
    </row>
    <row r="5" customFormat="false" ht="15.75" hidden="false" customHeight="false" outlineLevel="0" collapsed="false">
      <c r="A5" s="119" t="s">
        <v>213</v>
      </c>
      <c r="B5" s="104" t="s">
        <v>214</v>
      </c>
      <c r="C5" s="120" t="s">
        <v>215</v>
      </c>
    </row>
    <row r="6" customFormat="false" ht="15.75" hidden="false" customHeight="false" outlineLevel="0" collapsed="false">
      <c r="B6" s="116"/>
    </row>
    <row r="7" customFormat="false" ht="15.75" hidden="false" customHeight="false" outlineLevel="0" collapsed="false">
      <c r="A7" s="121" t="s">
        <v>216</v>
      </c>
      <c r="B7" s="116"/>
    </row>
    <row r="8" customFormat="false" ht="15.75" hidden="false" customHeight="false" outlineLevel="0" collapsed="false">
      <c r="A8" s="122" t="s">
        <v>217</v>
      </c>
      <c r="B8" s="59" t="s">
        <v>218</v>
      </c>
      <c r="C8" s="51" t="s">
        <v>219</v>
      </c>
    </row>
    <row r="9" customFormat="false" ht="15.75" hidden="false" customHeight="false" outlineLevel="0" collapsed="false">
      <c r="A9" s="122" t="s">
        <v>220</v>
      </c>
      <c r="B9" s="59" t="s">
        <v>221</v>
      </c>
      <c r="C9" s="51" t="s">
        <v>222</v>
      </c>
    </row>
    <row r="10" customFormat="false" ht="15.75" hidden="false" customHeight="false" outlineLevel="0" collapsed="false">
      <c r="A10" s="122" t="s">
        <v>223</v>
      </c>
      <c r="B10" s="59" t="s">
        <v>224</v>
      </c>
      <c r="C10" s="123" t="s">
        <v>225</v>
      </c>
    </row>
    <row r="11" customFormat="false" ht="15.75" hidden="false" customHeight="false" outlineLevel="0" collapsed="false">
      <c r="A11" s="122" t="s">
        <v>226</v>
      </c>
      <c r="B11" s="59" t="s">
        <v>227</v>
      </c>
    </row>
    <row r="12" customFormat="false" ht="15.75" hidden="false" customHeight="false" outlineLevel="0" collapsed="false">
      <c r="A12" s="122" t="s">
        <v>228</v>
      </c>
      <c r="B12" s="59" t="s">
        <v>229</v>
      </c>
    </row>
    <row r="13" customFormat="false" ht="15.75" hidden="false" customHeight="false" outlineLevel="0" collapsed="false">
      <c r="A13" s="122" t="s">
        <v>230</v>
      </c>
      <c r="B13" s="59" t="s">
        <v>231</v>
      </c>
    </row>
    <row r="14" customFormat="false" ht="15.75" hidden="false" customHeight="false" outlineLevel="0" collapsed="false">
      <c r="A14" s="122" t="s">
        <v>232</v>
      </c>
      <c r="B14" s="59" t="s">
        <v>233</v>
      </c>
    </row>
    <row r="15" customFormat="false" ht="15.75" hidden="false" customHeight="false" outlineLevel="0" collapsed="false">
      <c r="A15" s="122" t="s">
        <v>234</v>
      </c>
      <c r="B15" s="59" t="s">
        <v>235</v>
      </c>
    </row>
    <row r="16" customFormat="false" ht="15.75" hidden="false" customHeight="false" outlineLevel="0" collapsed="false">
      <c r="A16" s="122" t="s">
        <v>236</v>
      </c>
      <c r="B16" s="59" t="s">
        <v>237</v>
      </c>
    </row>
    <row r="17" customFormat="false" ht="15.75" hidden="false" customHeight="false" outlineLevel="0" collapsed="false">
      <c r="A17" s="122" t="s">
        <v>238</v>
      </c>
      <c r="B17" s="59" t="s">
        <v>239</v>
      </c>
    </row>
    <row r="18" customFormat="false" ht="15.75" hidden="false" customHeight="false" outlineLevel="0" collapsed="false">
      <c r="A18" s="122" t="s">
        <v>240</v>
      </c>
      <c r="B18" s="59" t="s">
        <v>221</v>
      </c>
    </row>
    <row r="19" customFormat="false" ht="15.75" hidden="false" customHeight="false" outlineLevel="0" collapsed="false">
      <c r="A19" s="122" t="s">
        <v>241</v>
      </c>
      <c r="B19" s="59" t="s">
        <v>242</v>
      </c>
    </row>
    <row r="20" customFormat="false" ht="15.75" hidden="false" customHeight="false" outlineLevel="0" collapsed="false">
      <c r="B20" s="116"/>
    </row>
    <row r="21" customFormat="false" ht="15.75" hidden="false" customHeight="false" outlineLevel="0" collapsed="false">
      <c r="A21" s="124" t="s">
        <v>243</v>
      </c>
      <c r="B21" s="116"/>
    </row>
    <row r="22" customFormat="false" ht="15.75" hidden="false" customHeight="false" outlineLevel="0" collapsed="false">
      <c r="A22" s="125" t="s">
        <v>244</v>
      </c>
      <c r="B22" s="69" t="s">
        <v>245</v>
      </c>
      <c r="C22" s="51" t="s">
        <v>246</v>
      </c>
    </row>
    <row r="23" customFormat="false" ht="15.75" hidden="false" customHeight="false" outlineLevel="0" collapsed="false">
      <c r="A23" s="125" t="s">
        <v>247</v>
      </c>
      <c r="B23" s="69" t="s">
        <v>248</v>
      </c>
      <c r="C23" s="51" t="s">
        <v>249</v>
      </c>
    </row>
    <row r="24" customFormat="false" ht="15.75" hidden="false" customHeight="false" outlineLevel="0" collapsed="false">
      <c r="A24" s="125" t="s">
        <v>250</v>
      </c>
      <c r="B24" s="69" t="s">
        <v>251</v>
      </c>
      <c r="C24" s="51" t="s">
        <v>252</v>
      </c>
    </row>
    <row r="25" customFormat="false" ht="15.75" hidden="false" customHeight="false" outlineLevel="0" collapsed="false">
      <c r="A25" s="125" t="s">
        <v>253</v>
      </c>
      <c r="B25" s="69" t="s">
        <v>254</v>
      </c>
      <c r="C25" s="51" t="s">
        <v>255</v>
      </c>
    </row>
    <row r="26" customFormat="false" ht="15.75" hidden="false" customHeight="false" outlineLevel="0" collapsed="false">
      <c r="B26" s="126"/>
    </row>
    <row r="27" customFormat="false" ht="15.75" hidden="false" customHeight="false" outlineLevel="0" collapsed="false">
      <c r="A27" s="127" t="s">
        <v>256</v>
      </c>
      <c r="B27" s="126"/>
    </row>
    <row r="28" customFormat="false" ht="15.75" hidden="false" customHeight="false" outlineLevel="0" collapsed="false">
      <c r="A28" s="128" t="s">
        <v>257</v>
      </c>
      <c r="B28" s="129" t="s">
        <v>258</v>
      </c>
      <c r="C28" s="120" t="s">
        <v>259</v>
      </c>
    </row>
    <row r="29" customFormat="false" ht="15.75" hidden="false" customHeight="false" outlineLevel="0" collapsed="false">
      <c r="B29" s="126"/>
    </row>
    <row r="30" customFormat="false" ht="15.75" hidden="false" customHeight="false" outlineLevel="0" collapsed="false">
      <c r="A30" s="130" t="s">
        <v>260</v>
      </c>
      <c r="B30" s="126"/>
    </row>
    <row r="31" customFormat="false" ht="15.75" hidden="false" customHeight="false" outlineLevel="0" collapsed="false">
      <c r="A31" s="131" t="s">
        <v>261</v>
      </c>
      <c r="B31" s="58" t="s">
        <v>262</v>
      </c>
      <c r="C31" s="51" t="s">
        <v>263</v>
      </c>
    </row>
    <row r="32" customFormat="false" ht="15.75" hidden="false" customHeight="false" outlineLevel="0" collapsed="false">
      <c r="B32" s="126"/>
    </row>
    <row r="33" customFormat="false" ht="15.75" hidden="false" customHeight="false" outlineLevel="0" collapsed="false">
      <c r="A33" s="132" t="s">
        <v>264</v>
      </c>
      <c r="B33" s="116"/>
    </row>
    <row r="34" customFormat="false" ht="15.75" hidden="false" customHeight="false" outlineLevel="0" collapsed="false">
      <c r="A34" s="133" t="s">
        <v>265</v>
      </c>
      <c r="B34" s="79" t="s">
        <v>266</v>
      </c>
      <c r="C34" s="51" t="s">
        <v>267</v>
      </c>
    </row>
    <row r="35" customFormat="false" ht="15.75" hidden="false" customHeight="false" outlineLevel="0" collapsed="false">
      <c r="A35" s="133" t="s">
        <v>268</v>
      </c>
      <c r="B35" s="79" t="s">
        <v>269</v>
      </c>
      <c r="C35" s="51" t="s">
        <v>270</v>
      </c>
    </row>
    <row r="36" customFormat="false" ht="15.75" hidden="true" customHeight="false" outlineLevel="0" collapsed="false">
      <c r="B36" s="116"/>
    </row>
    <row r="37" customFormat="false" ht="15.75" hidden="true" customHeight="false" outlineLevel="0" collapsed="false">
      <c r="B37" s="116"/>
    </row>
    <row r="38" customFormat="false" ht="15.75" hidden="true" customHeight="false" outlineLevel="0" collapsed="false">
      <c r="B38" s="116"/>
    </row>
    <row r="39" customFormat="false" ht="15.75" hidden="true" customHeight="false" outlineLevel="0" collapsed="false">
      <c r="B39" s="116"/>
    </row>
    <row r="40" customFormat="false" ht="15.75" hidden="true" customHeight="false" outlineLevel="0" collapsed="false">
      <c r="B40" s="116"/>
    </row>
    <row r="41" customFormat="false" ht="15.75" hidden="true" customHeight="false" outlineLevel="0" collapsed="false">
      <c r="B41" s="116"/>
    </row>
    <row r="42" customFormat="false" ht="15.75" hidden="true" customHeight="false" outlineLevel="0" collapsed="false">
      <c r="B42" s="116"/>
    </row>
    <row r="43" customFormat="false" ht="15.75" hidden="true" customHeight="false" outlineLevel="0" collapsed="false">
      <c r="B43" s="116"/>
    </row>
    <row r="44" customFormat="false" ht="15.75" hidden="true" customHeight="false" outlineLevel="0" collapsed="false">
      <c r="B44" s="116"/>
    </row>
    <row r="45" customFormat="false" ht="15.75" hidden="true" customHeight="false" outlineLevel="0" collapsed="false">
      <c r="B45" s="116"/>
    </row>
    <row r="46" customFormat="false" ht="15.75" hidden="true" customHeight="false" outlineLevel="0" collapsed="false">
      <c r="B46" s="116"/>
    </row>
    <row r="47" customFormat="false" ht="15.75" hidden="true" customHeight="false" outlineLevel="0" collapsed="false">
      <c r="B47" s="116"/>
    </row>
    <row r="48" customFormat="false" ht="15.75" hidden="true" customHeight="false" outlineLevel="0" collapsed="false">
      <c r="B48" s="116"/>
    </row>
    <row r="49" customFormat="false" ht="15.75" hidden="true" customHeight="false" outlineLevel="0" collapsed="false">
      <c r="B49" s="116"/>
    </row>
    <row r="50" customFormat="false" ht="15.75" hidden="true" customHeight="false" outlineLevel="0" collapsed="false">
      <c r="B50" s="116"/>
    </row>
    <row r="51" customFormat="false" ht="15.75" hidden="true" customHeight="false" outlineLevel="0" collapsed="false">
      <c r="B51" s="116"/>
    </row>
    <row r="52" customFormat="false" ht="15.75" hidden="true" customHeight="false" outlineLevel="0" collapsed="false">
      <c r="B52" s="116"/>
    </row>
    <row r="53" customFormat="false" ht="15.75" hidden="true" customHeight="false" outlineLevel="0" collapsed="false">
      <c r="B53" s="116"/>
    </row>
    <row r="54" customFormat="false" ht="15.75" hidden="true" customHeight="false" outlineLevel="0" collapsed="false">
      <c r="B54" s="116"/>
    </row>
    <row r="55" customFormat="false" ht="15.75" hidden="true" customHeight="false" outlineLevel="0" collapsed="false">
      <c r="B55" s="116"/>
    </row>
    <row r="56" customFormat="false" ht="15.75" hidden="true" customHeight="false" outlineLevel="0" collapsed="false">
      <c r="B56" s="116"/>
    </row>
    <row r="57" customFormat="false" ht="15.75" hidden="true" customHeight="false" outlineLevel="0" collapsed="false">
      <c r="B57" s="116"/>
    </row>
    <row r="58" customFormat="false" ht="15.75" hidden="true" customHeight="false" outlineLevel="0" collapsed="false">
      <c r="B58" s="116"/>
    </row>
    <row r="59" customFormat="false" ht="15.75" hidden="true" customHeight="false" outlineLevel="0" collapsed="false">
      <c r="B59" s="116"/>
    </row>
    <row r="60" customFormat="false" ht="15.75" hidden="true" customHeight="false" outlineLevel="0" collapsed="false">
      <c r="B60" s="116"/>
    </row>
    <row r="61" customFormat="false" ht="15.75" hidden="true" customHeight="false" outlineLevel="0" collapsed="false">
      <c r="B61" s="116"/>
    </row>
    <row r="62" customFormat="false" ht="15.75" hidden="true" customHeight="false" outlineLevel="0" collapsed="false">
      <c r="B62" s="116"/>
    </row>
    <row r="63" customFormat="false" ht="15.75" hidden="true" customHeight="false" outlineLevel="0" collapsed="false">
      <c r="B63" s="116"/>
    </row>
    <row r="64" customFormat="false" ht="15.75" hidden="true" customHeight="false" outlineLevel="0" collapsed="false">
      <c r="B64" s="116"/>
    </row>
    <row r="65" customFormat="false" ht="15.75" hidden="true" customHeight="false" outlineLevel="0" collapsed="false">
      <c r="B65" s="116"/>
    </row>
    <row r="66" customFormat="false" ht="15.75" hidden="true" customHeight="false" outlineLevel="0" collapsed="false">
      <c r="B66" s="116"/>
    </row>
    <row r="67" customFormat="false" ht="15.75" hidden="true" customHeight="false" outlineLevel="0" collapsed="false">
      <c r="B67" s="116"/>
    </row>
    <row r="68" customFormat="false" ht="15.75" hidden="true" customHeight="false" outlineLevel="0" collapsed="false">
      <c r="B68" s="116"/>
    </row>
    <row r="69" customFormat="false" ht="15.75" hidden="true" customHeight="false" outlineLevel="0" collapsed="false">
      <c r="B69" s="116"/>
    </row>
    <row r="70" customFormat="false" ht="15.75" hidden="true" customHeight="false" outlineLevel="0" collapsed="false">
      <c r="B70" s="116"/>
    </row>
    <row r="71" customFormat="false" ht="15.75" hidden="true" customHeight="false" outlineLevel="0" collapsed="false">
      <c r="B71" s="116"/>
    </row>
    <row r="72" customFormat="false" ht="15.75" hidden="true" customHeight="false" outlineLevel="0" collapsed="false">
      <c r="B72" s="116"/>
    </row>
    <row r="73" customFormat="false" ht="15.75" hidden="true" customHeight="false" outlineLevel="0" collapsed="false">
      <c r="B73" s="116"/>
    </row>
    <row r="74" customFormat="false" ht="15.75" hidden="true" customHeight="false" outlineLevel="0" collapsed="false">
      <c r="B74" s="116"/>
    </row>
    <row r="75" customFormat="false" ht="15.75" hidden="true" customHeight="false" outlineLevel="0" collapsed="false">
      <c r="B75" s="116"/>
    </row>
    <row r="76" customFormat="false" ht="15.75" hidden="true" customHeight="false" outlineLevel="0" collapsed="false">
      <c r="B76" s="116"/>
    </row>
    <row r="77" customFormat="false" ht="15.75" hidden="true" customHeight="false" outlineLevel="0" collapsed="false">
      <c r="B77" s="116"/>
    </row>
    <row r="78" customFormat="false" ht="15.75" hidden="true" customHeight="false" outlineLevel="0" collapsed="false">
      <c r="B78" s="116"/>
    </row>
    <row r="79" customFormat="false" ht="15.75" hidden="true" customHeight="false" outlineLevel="0" collapsed="false">
      <c r="B79" s="116"/>
    </row>
    <row r="80" customFormat="false" ht="15.75" hidden="true" customHeight="false" outlineLevel="0" collapsed="false">
      <c r="B80" s="116"/>
    </row>
    <row r="81" customFormat="false" ht="15.75" hidden="true" customHeight="false" outlineLevel="0" collapsed="false">
      <c r="B81" s="116"/>
    </row>
    <row r="82" customFormat="false" ht="15.75" hidden="true" customHeight="false" outlineLevel="0" collapsed="false">
      <c r="B82" s="116"/>
    </row>
    <row r="83" customFormat="false" ht="15.75" hidden="true" customHeight="false" outlineLevel="0" collapsed="false">
      <c r="B83" s="116"/>
    </row>
    <row r="84" customFormat="false" ht="15.75" hidden="true" customHeight="false" outlineLevel="0" collapsed="false">
      <c r="B84" s="116"/>
    </row>
    <row r="85" customFormat="false" ht="15.75" hidden="true" customHeight="false" outlineLevel="0" collapsed="false">
      <c r="B85" s="116"/>
    </row>
    <row r="86" customFormat="false" ht="15.75" hidden="true" customHeight="false" outlineLevel="0" collapsed="false">
      <c r="B86" s="116"/>
    </row>
    <row r="87" customFormat="false" ht="15.75" hidden="true" customHeight="false" outlineLevel="0" collapsed="false">
      <c r="B87" s="116"/>
    </row>
    <row r="88" customFormat="false" ht="15.75" hidden="true" customHeight="false" outlineLevel="0" collapsed="false">
      <c r="B88" s="116"/>
    </row>
    <row r="89" customFormat="false" ht="15.75" hidden="true" customHeight="false" outlineLevel="0" collapsed="false">
      <c r="B89" s="116"/>
    </row>
    <row r="90" customFormat="false" ht="15.75" hidden="true" customHeight="false" outlineLevel="0" collapsed="false">
      <c r="B90" s="116"/>
    </row>
    <row r="91" customFormat="false" ht="15.75" hidden="true" customHeight="false" outlineLevel="0" collapsed="false">
      <c r="B91" s="116"/>
    </row>
    <row r="92" customFormat="false" ht="15.75" hidden="true" customHeight="false" outlineLevel="0" collapsed="false">
      <c r="B92" s="116"/>
    </row>
    <row r="93" customFormat="false" ht="15.75" hidden="true" customHeight="false" outlineLevel="0" collapsed="false">
      <c r="B93" s="116"/>
    </row>
    <row r="94" customFormat="false" ht="15.75" hidden="true" customHeight="false" outlineLevel="0" collapsed="false">
      <c r="B94" s="116"/>
    </row>
    <row r="95" customFormat="false" ht="15.75" hidden="true" customHeight="false" outlineLevel="0" collapsed="false">
      <c r="B95" s="116"/>
    </row>
    <row r="96" customFormat="false" ht="15.75" hidden="true" customHeight="false" outlineLevel="0" collapsed="false">
      <c r="B96" s="116"/>
    </row>
    <row r="97" customFormat="false" ht="15.75" hidden="true" customHeight="false" outlineLevel="0" collapsed="false">
      <c r="B97" s="116"/>
    </row>
    <row r="98" customFormat="false" ht="15.75" hidden="true" customHeight="false" outlineLevel="0" collapsed="false">
      <c r="B98" s="116"/>
    </row>
    <row r="99" customFormat="false" ht="15.75" hidden="true" customHeight="false" outlineLevel="0" collapsed="false">
      <c r="B99" s="116"/>
    </row>
    <row r="100" customFormat="false" ht="15.75" hidden="true" customHeight="false" outlineLevel="0" collapsed="false">
      <c r="B100" s="116"/>
    </row>
    <row r="101" customFormat="false" ht="15.75" hidden="true" customHeight="false" outlineLevel="0" collapsed="false">
      <c r="B101" s="116"/>
    </row>
    <row r="102" customFormat="false" ht="15.75" hidden="true" customHeight="false" outlineLevel="0" collapsed="false">
      <c r="B102" s="116"/>
    </row>
    <row r="103" customFormat="false" ht="15.75" hidden="true" customHeight="false" outlineLevel="0" collapsed="false">
      <c r="B103" s="116"/>
    </row>
    <row r="104" customFormat="false" ht="15.75" hidden="true" customHeight="false" outlineLevel="0" collapsed="false">
      <c r="B104" s="116"/>
    </row>
    <row r="105" customFormat="false" ht="15.75" hidden="true" customHeight="false" outlineLevel="0" collapsed="false">
      <c r="B105" s="116"/>
    </row>
    <row r="106" customFormat="false" ht="15.75" hidden="true" customHeight="false" outlineLevel="0" collapsed="false">
      <c r="B106" s="116"/>
    </row>
    <row r="107" customFormat="false" ht="15.75" hidden="true" customHeight="false" outlineLevel="0" collapsed="false">
      <c r="B107" s="116"/>
    </row>
    <row r="108" customFormat="false" ht="15.75" hidden="true" customHeight="false" outlineLevel="0" collapsed="false">
      <c r="B108" s="116"/>
    </row>
    <row r="109" customFormat="false" ht="15.75" hidden="true" customHeight="false" outlineLevel="0" collapsed="false">
      <c r="B109" s="116"/>
    </row>
    <row r="110" customFormat="false" ht="15.75" hidden="true" customHeight="false" outlineLevel="0" collapsed="false">
      <c r="B110" s="116"/>
    </row>
    <row r="111" customFormat="false" ht="15.75" hidden="true" customHeight="false" outlineLevel="0" collapsed="false">
      <c r="B111" s="116"/>
    </row>
    <row r="112" customFormat="false" ht="15.75" hidden="true" customHeight="false" outlineLevel="0" collapsed="false">
      <c r="B112" s="116"/>
    </row>
    <row r="113" customFormat="false" ht="15.75" hidden="true" customHeight="false" outlineLevel="0" collapsed="false">
      <c r="B113" s="116"/>
    </row>
    <row r="114" customFormat="false" ht="15.75" hidden="true" customHeight="false" outlineLevel="0" collapsed="false">
      <c r="B114" s="116"/>
    </row>
    <row r="115" customFormat="false" ht="15.75" hidden="true" customHeight="false" outlineLevel="0" collapsed="false">
      <c r="B115" s="116"/>
    </row>
    <row r="116" customFormat="false" ht="15.75" hidden="true" customHeight="false" outlineLevel="0" collapsed="false">
      <c r="B116" s="116"/>
    </row>
    <row r="117" customFormat="false" ht="15.75" hidden="true" customHeight="false" outlineLevel="0" collapsed="false">
      <c r="B117" s="116"/>
    </row>
    <row r="118" customFormat="false" ht="15.75" hidden="true" customHeight="false" outlineLevel="0" collapsed="false">
      <c r="B118" s="116"/>
    </row>
    <row r="119" customFormat="false" ht="15.75" hidden="true" customHeight="false" outlineLevel="0" collapsed="false">
      <c r="B119" s="116"/>
    </row>
    <row r="120" customFormat="false" ht="15.75" hidden="true" customHeight="false" outlineLevel="0" collapsed="false">
      <c r="B120" s="116"/>
    </row>
    <row r="121" customFormat="false" ht="15.75" hidden="true" customHeight="false" outlineLevel="0" collapsed="false">
      <c r="B121" s="116"/>
    </row>
    <row r="122" customFormat="false" ht="15.75" hidden="true" customHeight="false" outlineLevel="0" collapsed="false">
      <c r="B122" s="116"/>
    </row>
    <row r="123" customFormat="false" ht="15.75" hidden="true" customHeight="false" outlineLevel="0" collapsed="false">
      <c r="B123" s="116"/>
    </row>
    <row r="124" customFormat="false" ht="15.75" hidden="true" customHeight="false" outlineLevel="0" collapsed="false">
      <c r="B124" s="116"/>
    </row>
    <row r="125" customFormat="false" ht="15.75" hidden="true" customHeight="false" outlineLevel="0" collapsed="false">
      <c r="B125" s="116"/>
    </row>
    <row r="126" customFormat="false" ht="15.75" hidden="true" customHeight="false" outlineLevel="0" collapsed="false">
      <c r="B126" s="116"/>
    </row>
    <row r="127" customFormat="false" ht="15.75" hidden="true" customHeight="false" outlineLevel="0" collapsed="false">
      <c r="B127" s="116"/>
    </row>
    <row r="128" customFormat="false" ht="15.75" hidden="true" customHeight="false" outlineLevel="0" collapsed="false">
      <c r="B128" s="116"/>
    </row>
    <row r="129" customFormat="false" ht="15.75" hidden="true" customHeight="false" outlineLevel="0" collapsed="false">
      <c r="B129" s="116"/>
    </row>
    <row r="130" customFormat="false" ht="15.75" hidden="true" customHeight="false" outlineLevel="0" collapsed="false">
      <c r="B130" s="116"/>
    </row>
    <row r="131" customFormat="false" ht="15.75" hidden="true" customHeight="false" outlineLevel="0" collapsed="false">
      <c r="B131" s="116"/>
    </row>
    <row r="132" customFormat="false" ht="15.75" hidden="true" customHeight="false" outlineLevel="0" collapsed="false">
      <c r="B132" s="116"/>
    </row>
    <row r="133" customFormat="false" ht="15.75" hidden="true" customHeight="false" outlineLevel="0" collapsed="false">
      <c r="B133" s="116"/>
    </row>
    <row r="134" customFormat="false" ht="15.75" hidden="true" customHeight="false" outlineLevel="0" collapsed="false">
      <c r="B134" s="116"/>
    </row>
    <row r="135" customFormat="false" ht="15.75" hidden="true" customHeight="false" outlineLevel="0" collapsed="false">
      <c r="B135" s="116"/>
    </row>
    <row r="136" customFormat="false" ht="15.75" hidden="true" customHeight="false" outlineLevel="0" collapsed="false">
      <c r="B136" s="116"/>
    </row>
    <row r="137" customFormat="false" ht="15.75" hidden="true" customHeight="false" outlineLevel="0" collapsed="false">
      <c r="B137" s="116"/>
    </row>
    <row r="138" customFormat="false" ht="15.75" hidden="true" customHeight="false" outlineLevel="0" collapsed="false">
      <c r="B138" s="116"/>
    </row>
    <row r="139" customFormat="false" ht="15.75" hidden="true" customHeight="false" outlineLevel="0" collapsed="false">
      <c r="B139" s="116"/>
    </row>
    <row r="140" customFormat="false" ht="15.75" hidden="true" customHeight="false" outlineLevel="0" collapsed="false">
      <c r="B140" s="116"/>
    </row>
    <row r="141" customFormat="false" ht="15.75" hidden="true" customHeight="false" outlineLevel="0" collapsed="false">
      <c r="B141" s="116"/>
    </row>
    <row r="142" customFormat="false" ht="15.75" hidden="true" customHeight="false" outlineLevel="0" collapsed="false">
      <c r="B142" s="116"/>
    </row>
    <row r="143" customFormat="false" ht="15.75" hidden="true" customHeight="false" outlineLevel="0" collapsed="false">
      <c r="B143" s="116"/>
    </row>
    <row r="144" customFormat="false" ht="15.75" hidden="true" customHeight="false" outlineLevel="0" collapsed="false">
      <c r="B144" s="116"/>
    </row>
    <row r="145" customFormat="false" ht="15.75" hidden="true" customHeight="false" outlineLevel="0" collapsed="false">
      <c r="B145" s="116"/>
    </row>
    <row r="146" customFormat="false" ht="15.75" hidden="true" customHeight="false" outlineLevel="0" collapsed="false">
      <c r="B146" s="116"/>
    </row>
    <row r="147" customFormat="false" ht="15.75" hidden="true" customHeight="false" outlineLevel="0" collapsed="false">
      <c r="B147" s="116"/>
    </row>
    <row r="148" customFormat="false" ht="15.75" hidden="true" customHeight="false" outlineLevel="0" collapsed="false">
      <c r="B148" s="116"/>
    </row>
    <row r="149" customFormat="false" ht="15.75" hidden="true" customHeight="false" outlineLevel="0" collapsed="false">
      <c r="B149" s="116"/>
    </row>
    <row r="150" customFormat="false" ht="15.75" hidden="true" customHeight="false" outlineLevel="0" collapsed="false">
      <c r="B150" s="116"/>
    </row>
    <row r="151" customFormat="false" ht="15.75" hidden="true" customHeight="false" outlineLevel="0" collapsed="false">
      <c r="B151" s="116"/>
    </row>
    <row r="152" customFormat="false" ht="15.75" hidden="true" customHeight="false" outlineLevel="0" collapsed="false">
      <c r="B152" s="116"/>
    </row>
    <row r="153" customFormat="false" ht="15.75" hidden="true" customHeight="false" outlineLevel="0" collapsed="false">
      <c r="B153" s="116"/>
    </row>
    <row r="154" customFormat="false" ht="15.75" hidden="true" customHeight="false" outlineLevel="0" collapsed="false">
      <c r="B154" s="116"/>
    </row>
    <row r="155" customFormat="false" ht="15.75" hidden="true" customHeight="false" outlineLevel="0" collapsed="false">
      <c r="B155" s="116"/>
    </row>
    <row r="156" customFormat="false" ht="15.75" hidden="true" customHeight="false" outlineLevel="0" collapsed="false">
      <c r="B156" s="116"/>
    </row>
    <row r="157" customFormat="false" ht="15.75" hidden="true" customHeight="false" outlineLevel="0" collapsed="false">
      <c r="B157" s="116"/>
    </row>
    <row r="158" customFormat="false" ht="15.75" hidden="true" customHeight="false" outlineLevel="0" collapsed="false">
      <c r="B158" s="116"/>
    </row>
    <row r="159" customFormat="false" ht="15.75" hidden="true" customHeight="false" outlineLevel="0" collapsed="false">
      <c r="B159" s="116"/>
    </row>
    <row r="160" customFormat="false" ht="15.75" hidden="true" customHeight="false" outlineLevel="0" collapsed="false">
      <c r="B160" s="116"/>
    </row>
    <row r="161" customFormat="false" ht="15.75" hidden="true" customHeight="false" outlineLevel="0" collapsed="false">
      <c r="B161" s="116"/>
    </row>
    <row r="162" customFormat="false" ht="15.75" hidden="true" customHeight="false" outlineLevel="0" collapsed="false">
      <c r="B162" s="116"/>
    </row>
    <row r="163" customFormat="false" ht="15.75" hidden="true" customHeight="false" outlineLevel="0" collapsed="false">
      <c r="B163" s="116"/>
    </row>
    <row r="164" customFormat="false" ht="15.75" hidden="true" customHeight="false" outlineLevel="0" collapsed="false">
      <c r="B164" s="116"/>
    </row>
    <row r="165" customFormat="false" ht="15.75" hidden="true" customHeight="false" outlineLevel="0" collapsed="false">
      <c r="B165" s="116"/>
    </row>
    <row r="166" customFormat="false" ht="15.75" hidden="true" customHeight="false" outlineLevel="0" collapsed="false">
      <c r="B166" s="116"/>
    </row>
    <row r="167" customFormat="false" ht="15.75" hidden="true" customHeight="false" outlineLevel="0" collapsed="false">
      <c r="B167" s="116"/>
    </row>
    <row r="168" customFormat="false" ht="15.75" hidden="true" customHeight="false" outlineLevel="0" collapsed="false">
      <c r="B168" s="116"/>
    </row>
    <row r="169" customFormat="false" ht="15.75" hidden="true" customHeight="false" outlineLevel="0" collapsed="false">
      <c r="B169" s="116"/>
    </row>
    <row r="170" customFormat="false" ht="15.75" hidden="true" customHeight="false" outlineLevel="0" collapsed="false">
      <c r="B170" s="116"/>
    </row>
    <row r="171" customFormat="false" ht="15.75" hidden="true" customHeight="false" outlineLevel="0" collapsed="false">
      <c r="B171" s="116"/>
    </row>
    <row r="172" customFormat="false" ht="15.75" hidden="true" customHeight="false" outlineLevel="0" collapsed="false">
      <c r="B172" s="116"/>
    </row>
    <row r="173" customFormat="false" ht="15.75" hidden="true" customHeight="false" outlineLevel="0" collapsed="false">
      <c r="B173" s="116"/>
    </row>
    <row r="174" customFormat="false" ht="15.75" hidden="true" customHeight="false" outlineLevel="0" collapsed="false">
      <c r="B174" s="116"/>
    </row>
    <row r="175" customFormat="false" ht="15.75" hidden="true" customHeight="false" outlineLevel="0" collapsed="false">
      <c r="B175" s="116"/>
    </row>
    <row r="176" customFormat="false" ht="15.75" hidden="true" customHeight="false" outlineLevel="0" collapsed="false">
      <c r="B176" s="116"/>
    </row>
    <row r="177" customFormat="false" ht="15.75" hidden="true" customHeight="false" outlineLevel="0" collapsed="false">
      <c r="B177" s="116"/>
    </row>
    <row r="178" customFormat="false" ht="15.75" hidden="true" customHeight="false" outlineLevel="0" collapsed="false">
      <c r="B178" s="116"/>
    </row>
    <row r="179" customFormat="false" ht="15.75" hidden="true" customHeight="false" outlineLevel="0" collapsed="false">
      <c r="B179" s="116"/>
    </row>
    <row r="180" customFormat="false" ht="15.75" hidden="true" customHeight="false" outlineLevel="0" collapsed="false">
      <c r="B180" s="116"/>
    </row>
    <row r="181" customFormat="false" ht="15.75" hidden="true" customHeight="false" outlineLevel="0" collapsed="false">
      <c r="B181" s="116"/>
    </row>
    <row r="182" customFormat="false" ht="15.75" hidden="true" customHeight="false" outlineLevel="0" collapsed="false">
      <c r="B182" s="116"/>
    </row>
    <row r="183" customFormat="false" ht="15.75" hidden="true" customHeight="false" outlineLevel="0" collapsed="false">
      <c r="B183" s="116"/>
    </row>
    <row r="184" customFormat="false" ht="15.75" hidden="true" customHeight="false" outlineLevel="0" collapsed="false">
      <c r="B184" s="116"/>
    </row>
    <row r="185" customFormat="false" ht="15.75" hidden="true" customHeight="false" outlineLevel="0" collapsed="false">
      <c r="B185" s="116"/>
    </row>
    <row r="186" customFormat="false" ht="15.75" hidden="true" customHeight="false" outlineLevel="0" collapsed="false">
      <c r="B186" s="116"/>
    </row>
    <row r="187" customFormat="false" ht="15.75" hidden="true" customHeight="false" outlineLevel="0" collapsed="false">
      <c r="B187" s="116"/>
    </row>
    <row r="188" customFormat="false" ht="15.75" hidden="true" customHeight="false" outlineLevel="0" collapsed="false">
      <c r="B188" s="116"/>
    </row>
    <row r="189" customFormat="false" ht="15.75" hidden="true" customHeight="false" outlineLevel="0" collapsed="false">
      <c r="B189" s="116"/>
    </row>
    <row r="190" customFormat="false" ht="15.75" hidden="true" customHeight="false" outlineLevel="0" collapsed="false">
      <c r="B190" s="116"/>
    </row>
    <row r="191" customFormat="false" ht="15.75" hidden="true" customHeight="false" outlineLevel="0" collapsed="false">
      <c r="B191" s="116"/>
    </row>
    <row r="192" customFormat="false" ht="15.75" hidden="true" customHeight="false" outlineLevel="0" collapsed="false">
      <c r="B192" s="116"/>
    </row>
    <row r="193" customFormat="false" ht="15.75" hidden="true" customHeight="false" outlineLevel="0" collapsed="false">
      <c r="B193" s="116"/>
    </row>
    <row r="194" customFormat="false" ht="15.75" hidden="true" customHeight="false" outlineLevel="0" collapsed="false">
      <c r="B194" s="116"/>
    </row>
    <row r="195" customFormat="false" ht="15.75" hidden="true" customHeight="false" outlineLevel="0" collapsed="false">
      <c r="B195" s="116"/>
    </row>
    <row r="196" customFormat="false" ht="15.75" hidden="true" customHeight="false" outlineLevel="0" collapsed="false">
      <c r="B196" s="116"/>
    </row>
    <row r="197" customFormat="false" ht="15.75" hidden="true" customHeight="false" outlineLevel="0" collapsed="false">
      <c r="B197" s="116"/>
    </row>
    <row r="198" customFormat="false" ht="15.75" hidden="true" customHeight="false" outlineLevel="0" collapsed="false">
      <c r="B198" s="116"/>
    </row>
    <row r="199" customFormat="false" ht="15.75" hidden="true" customHeight="false" outlineLevel="0" collapsed="false">
      <c r="B199" s="116"/>
    </row>
    <row r="200" customFormat="false" ht="15.75" hidden="true" customHeight="false" outlineLevel="0" collapsed="false">
      <c r="B200" s="116"/>
    </row>
    <row r="201" customFormat="false" ht="15.75" hidden="true" customHeight="false" outlineLevel="0" collapsed="false">
      <c r="B201" s="116"/>
    </row>
    <row r="202" customFormat="false" ht="15.75" hidden="true" customHeight="false" outlineLevel="0" collapsed="false">
      <c r="B202" s="116"/>
    </row>
    <row r="203" customFormat="false" ht="15.75" hidden="true" customHeight="false" outlineLevel="0" collapsed="false">
      <c r="B203" s="116"/>
    </row>
    <row r="204" customFormat="false" ht="15.75" hidden="true" customHeight="false" outlineLevel="0" collapsed="false">
      <c r="B204" s="116"/>
    </row>
    <row r="205" customFormat="false" ht="15.75" hidden="true" customHeight="false" outlineLevel="0" collapsed="false">
      <c r="B205" s="116"/>
    </row>
    <row r="206" customFormat="false" ht="15.75" hidden="true" customHeight="false" outlineLevel="0" collapsed="false">
      <c r="B206" s="116"/>
    </row>
    <row r="207" customFormat="false" ht="15.75" hidden="true" customHeight="false" outlineLevel="0" collapsed="false">
      <c r="B207" s="116"/>
    </row>
    <row r="208" customFormat="false" ht="15.75" hidden="true" customHeight="false" outlineLevel="0" collapsed="false">
      <c r="B208" s="116"/>
    </row>
    <row r="209" customFormat="false" ht="15.75" hidden="true" customHeight="false" outlineLevel="0" collapsed="false">
      <c r="B209" s="116"/>
    </row>
    <row r="210" customFormat="false" ht="15.75" hidden="true" customHeight="false" outlineLevel="0" collapsed="false">
      <c r="B210" s="116"/>
    </row>
    <row r="211" customFormat="false" ht="15.75" hidden="true" customHeight="false" outlineLevel="0" collapsed="false">
      <c r="B211" s="116"/>
    </row>
    <row r="212" customFormat="false" ht="15.75" hidden="true" customHeight="false" outlineLevel="0" collapsed="false">
      <c r="B212" s="116"/>
    </row>
    <row r="213" customFormat="false" ht="15.75" hidden="true" customHeight="false" outlineLevel="0" collapsed="false">
      <c r="B213" s="116"/>
    </row>
    <row r="214" customFormat="false" ht="15.75" hidden="true" customHeight="false" outlineLevel="0" collapsed="false">
      <c r="B214" s="116"/>
    </row>
    <row r="215" customFormat="false" ht="15.75" hidden="true" customHeight="false" outlineLevel="0" collapsed="false">
      <c r="B215" s="116"/>
    </row>
    <row r="216" customFormat="false" ht="15.75" hidden="true" customHeight="false" outlineLevel="0" collapsed="false">
      <c r="B216" s="116"/>
    </row>
    <row r="217" customFormat="false" ht="15.75" hidden="true" customHeight="false" outlineLevel="0" collapsed="false">
      <c r="B217" s="116"/>
    </row>
    <row r="218" customFormat="false" ht="15.75" hidden="true" customHeight="false" outlineLevel="0" collapsed="false">
      <c r="B218" s="116"/>
    </row>
    <row r="219" customFormat="false" ht="15.75" hidden="true" customHeight="false" outlineLevel="0" collapsed="false">
      <c r="B219" s="116"/>
    </row>
    <row r="220" customFormat="false" ht="15.75" hidden="true" customHeight="false" outlineLevel="0" collapsed="false">
      <c r="B220" s="116"/>
    </row>
    <row r="221" customFormat="false" ht="15.75" hidden="true" customHeight="false" outlineLevel="0" collapsed="false">
      <c r="B221" s="116"/>
    </row>
    <row r="222" customFormat="false" ht="15.75" hidden="true" customHeight="false" outlineLevel="0" collapsed="false">
      <c r="B222" s="116"/>
    </row>
    <row r="223" customFormat="false" ht="15.75" hidden="true" customHeight="false" outlineLevel="0" collapsed="false">
      <c r="B223" s="116"/>
    </row>
    <row r="224" customFormat="false" ht="15.75" hidden="true" customHeight="false" outlineLevel="0" collapsed="false">
      <c r="B224" s="116"/>
    </row>
    <row r="225" customFormat="false" ht="15.75" hidden="true" customHeight="false" outlineLevel="0" collapsed="false">
      <c r="B225" s="116"/>
    </row>
    <row r="226" customFormat="false" ht="15.75" hidden="true" customHeight="false" outlineLevel="0" collapsed="false">
      <c r="B226" s="116"/>
    </row>
    <row r="227" customFormat="false" ht="15.75" hidden="true" customHeight="false" outlineLevel="0" collapsed="false">
      <c r="B227" s="116"/>
    </row>
    <row r="228" customFormat="false" ht="15.75" hidden="true" customHeight="false" outlineLevel="0" collapsed="false">
      <c r="B228" s="116"/>
    </row>
    <row r="229" customFormat="false" ht="15.75" hidden="true" customHeight="false" outlineLevel="0" collapsed="false">
      <c r="B229" s="116"/>
    </row>
    <row r="230" customFormat="false" ht="15.75" hidden="true" customHeight="false" outlineLevel="0" collapsed="false">
      <c r="B230" s="116"/>
    </row>
    <row r="231" customFormat="false" ht="15.75" hidden="true" customHeight="false" outlineLevel="0" collapsed="false">
      <c r="B231" s="116"/>
    </row>
    <row r="232" customFormat="false" ht="15.75" hidden="true" customHeight="false" outlineLevel="0" collapsed="false">
      <c r="B232" s="116"/>
    </row>
    <row r="233" customFormat="false" ht="15.75" hidden="true" customHeight="false" outlineLevel="0" collapsed="false">
      <c r="B233" s="116"/>
    </row>
    <row r="234" customFormat="false" ht="15.75" hidden="true" customHeight="false" outlineLevel="0" collapsed="false">
      <c r="B234" s="116"/>
    </row>
    <row r="235" customFormat="false" ht="15.75" hidden="true" customHeight="false" outlineLevel="0" collapsed="false">
      <c r="B235" s="116"/>
    </row>
    <row r="236" customFormat="false" ht="15.75" hidden="true" customHeight="false" outlineLevel="0" collapsed="false">
      <c r="B236" s="116"/>
    </row>
    <row r="237" customFormat="false" ht="15.75" hidden="true" customHeight="false" outlineLevel="0" collapsed="false">
      <c r="B237" s="116"/>
    </row>
    <row r="238" customFormat="false" ht="15.75" hidden="true" customHeight="false" outlineLevel="0" collapsed="false">
      <c r="B238" s="116"/>
    </row>
    <row r="239" customFormat="false" ht="15.75" hidden="true" customHeight="false" outlineLevel="0" collapsed="false">
      <c r="B239" s="116"/>
    </row>
    <row r="240" customFormat="false" ht="15.75" hidden="true" customHeight="false" outlineLevel="0" collapsed="false">
      <c r="B240" s="116"/>
    </row>
    <row r="241" customFormat="false" ht="15.75" hidden="true" customHeight="false" outlineLevel="0" collapsed="false">
      <c r="B241" s="116"/>
    </row>
    <row r="242" customFormat="false" ht="15.75" hidden="true" customHeight="false" outlineLevel="0" collapsed="false">
      <c r="B242" s="116"/>
    </row>
    <row r="243" customFormat="false" ht="15.75" hidden="true" customHeight="false" outlineLevel="0" collapsed="false">
      <c r="B243" s="116"/>
    </row>
    <row r="244" customFormat="false" ht="15.75" hidden="true" customHeight="false" outlineLevel="0" collapsed="false">
      <c r="B244" s="116"/>
    </row>
    <row r="245" customFormat="false" ht="15.75" hidden="true" customHeight="false" outlineLevel="0" collapsed="false">
      <c r="B245" s="116"/>
    </row>
    <row r="246" customFormat="false" ht="15.75" hidden="true" customHeight="false" outlineLevel="0" collapsed="false">
      <c r="B246" s="116"/>
    </row>
    <row r="247" customFormat="false" ht="15.75" hidden="true" customHeight="false" outlineLevel="0" collapsed="false">
      <c r="B247" s="116"/>
    </row>
    <row r="248" customFormat="false" ht="15.75" hidden="true" customHeight="false" outlineLevel="0" collapsed="false">
      <c r="B248" s="116"/>
    </row>
    <row r="249" customFormat="false" ht="15.75" hidden="true" customHeight="false" outlineLevel="0" collapsed="false">
      <c r="B249" s="116"/>
    </row>
    <row r="250" customFormat="false" ht="15.75" hidden="true" customHeight="false" outlineLevel="0" collapsed="false">
      <c r="B250" s="116"/>
    </row>
    <row r="251" customFormat="false" ht="15.75" hidden="true" customHeight="false" outlineLevel="0" collapsed="false">
      <c r="B251" s="116"/>
    </row>
    <row r="252" customFormat="false" ht="15.75" hidden="true" customHeight="false" outlineLevel="0" collapsed="false">
      <c r="B252" s="116"/>
    </row>
    <row r="253" customFormat="false" ht="15.75" hidden="true" customHeight="false" outlineLevel="0" collapsed="false">
      <c r="B253" s="116"/>
    </row>
    <row r="254" customFormat="false" ht="15.75" hidden="true" customHeight="false" outlineLevel="0" collapsed="false">
      <c r="B254" s="116"/>
    </row>
    <row r="255" customFormat="false" ht="15.75" hidden="true" customHeight="false" outlineLevel="0" collapsed="false">
      <c r="B255" s="116"/>
    </row>
    <row r="256" customFormat="false" ht="15.75" hidden="true" customHeight="false" outlineLevel="0" collapsed="false">
      <c r="B256" s="116"/>
    </row>
    <row r="257" customFormat="false" ht="15.75" hidden="true" customHeight="false" outlineLevel="0" collapsed="false">
      <c r="B257" s="116"/>
    </row>
    <row r="258" customFormat="false" ht="15.75" hidden="true" customHeight="false" outlineLevel="0" collapsed="false">
      <c r="B258" s="116"/>
    </row>
    <row r="259" customFormat="false" ht="15.75" hidden="true" customHeight="false" outlineLevel="0" collapsed="false">
      <c r="B259" s="116"/>
    </row>
    <row r="260" customFormat="false" ht="15.75" hidden="true" customHeight="false" outlineLevel="0" collapsed="false">
      <c r="B260" s="116"/>
    </row>
    <row r="261" customFormat="false" ht="15.75" hidden="true" customHeight="false" outlineLevel="0" collapsed="false">
      <c r="B261" s="116"/>
    </row>
    <row r="262" customFormat="false" ht="15.75" hidden="true" customHeight="false" outlineLevel="0" collapsed="false">
      <c r="B262" s="116"/>
    </row>
    <row r="263" customFormat="false" ht="15.75" hidden="true" customHeight="false" outlineLevel="0" collapsed="false">
      <c r="B263" s="116"/>
    </row>
    <row r="264" customFormat="false" ht="15.75" hidden="true" customHeight="false" outlineLevel="0" collapsed="false">
      <c r="B264" s="116"/>
    </row>
    <row r="265" customFormat="false" ht="15.75" hidden="true" customHeight="false" outlineLevel="0" collapsed="false">
      <c r="B265" s="116"/>
    </row>
    <row r="266" customFormat="false" ht="15.75" hidden="true" customHeight="false" outlineLevel="0" collapsed="false">
      <c r="B266" s="116"/>
    </row>
    <row r="267" customFormat="false" ht="15.75" hidden="true" customHeight="false" outlineLevel="0" collapsed="false">
      <c r="B267" s="116"/>
    </row>
    <row r="268" customFormat="false" ht="15.75" hidden="true" customHeight="false" outlineLevel="0" collapsed="false">
      <c r="B268" s="116"/>
    </row>
    <row r="269" customFormat="false" ht="15.75" hidden="true" customHeight="false" outlineLevel="0" collapsed="false">
      <c r="B269" s="116"/>
    </row>
    <row r="270" customFormat="false" ht="15.75" hidden="true" customHeight="false" outlineLevel="0" collapsed="false">
      <c r="B270" s="116"/>
    </row>
    <row r="271" customFormat="false" ht="15.75" hidden="true" customHeight="false" outlineLevel="0" collapsed="false">
      <c r="B271" s="116"/>
    </row>
    <row r="272" customFormat="false" ht="15.75" hidden="true" customHeight="false" outlineLevel="0" collapsed="false">
      <c r="B272" s="116"/>
    </row>
    <row r="273" customFormat="false" ht="15.75" hidden="true" customHeight="false" outlineLevel="0" collapsed="false">
      <c r="B273" s="116"/>
    </row>
    <row r="274" customFormat="false" ht="15.75" hidden="true" customHeight="false" outlineLevel="0" collapsed="false">
      <c r="B274" s="116"/>
    </row>
    <row r="275" customFormat="false" ht="15.75" hidden="true" customHeight="false" outlineLevel="0" collapsed="false">
      <c r="B275" s="116"/>
    </row>
    <row r="276" customFormat="false" ht="15.75" hidden="true" customHeight="false" outlineLevel="0" collapsed="false">
      <c r="B276" s="116"/>
    </row>
    <row r="277" customFormat="false" ht="15.75" hidden="true" customHeight="false" outlineLevel="0" collapsed="false">
      <c r="B277" s="116"/>
    </row>
    <row r="278" customFormat="false" ht="15.75" hidden="true" customHeight="false" outlineLevel="0" collapsed="false">
      <c r="B278" s="116"/>
    </row>
    <row r="279" customFormat="false" ht="15.75" hidden="true" customHeight="false" outlineLevel="0" collapsed="false">
      <c r="B279" s="116"/>
    </row>
    <row r="280" customFormat="false" ht="15.75" hidden="true" customHeight="false" outlineLevel="0" collapsed="false">
      <c r="B280" s="116"/>
    </row>
    <row r="281" customFormat="false" ht="15.75" hidden="true" customHeight="false" outlineLevel="0" collapsed="false">
      <c r="B281" s="116"/>
    </row>
    <row r="282" customFormat="false" ht="15.75" hidden="true" customHeight="false" outlineLevel="0" collapsed="false">
      <c r="B282" s="116"/>
    </row>
    <row r="283" customFormat="false" ht="15.75" hidden="true" customHeight="false" outlineLevel="0" collapsed="false">
      <c r="B283" s="116"/>
    </row>
    <row r="284" customFormat="false" ht="15.75" hidden="true" customHeight="false" outlineLevel="0" collapsed="false">
      <c r="B284" s="116"/>
    </row>
    <row r="285" customFormat="false" ht="15.75" hidden="true" customHeight="false" outlineLevel="0" collapsed="false">
      <c r="B285" s="116"/>
    </row>
    <row r="286" customFormat="false" ht="15.75" hidden="true" customHeight="false" outlineLevel="0" collapsed="false">
      <c r="B286" s="116"/>
    </row>
    <row r="287" customFormat="false" ht="15.75" hidden="true" customHeight="false" outlineLevel="0" collapsed="false">
      <c r="B287" s="116"/>
    </row>
    <row r="288" customFormat="false" ht="15.75" hidden="true" customHeight="false" outlineLevel="0" collapsed="false">
      <c r="B288" s="116"/>
    </row>
    <row r="289" customFormat="false" ht="15.75" hidden="true" customHeight="false" outlineLevel="0" collapsed="false">
      <c r="B289" s="116"/>
    </row>
    <row r="290" customFormat="false" ht="15.75" hidden="true" customHeight="false" outlineLevel="0" collapsed="false">
      <c r="B290" s="116"/>
    </row>
    <row r="291" customFormat="false" ht="15.75" hidden="true" customHeight="false" outlineLevel="0" collapsed="false">
      <c r="B291" s="116"/>
    </row>
    <row r="292" customFormat="false" ht="15.75" hidden="true" customHeight="false" outlineLevel="0" collapsed="false">
      <c r="B292" s="116"/>
    </row>
    <row r="293" customFormat="false" ht="15.75" hidden="true" customHeight="false" outlineLevel="0" collapsed="false">
      <c r="B293" s="116"/>
    </row>
    <row r="294" customFormat="false" ht="15.75" hidden="true" customHeight="false" outlineLevel="0" collapsed="false">
      <c r="B294" s="116"/>
    </row>
    <row r="295" customFormat="false" ht="15.75" hidden="true" customHeight="false" outlineLevel="0" collapsed="false">
      <c r="B295" s="116"/>
    </row>
    <row r="296" customFormat="false" ht="15.75" hidden="true" customHeight="false" outlineLevel="0" collapsed="false">
      <c r="B296" s="116"/>
    </row>
    <row r="297" customFormat="false" ht="15.75" hidden="true" customHeight="false" outlineLevel="0" collapsed="false">
      <c r="B297" s="116"/>
    </row>
    <row r="298" customFormat="false" ht="15.75" hidden="true" customHeight="false" outlineLevel="0" collapsed="false">
      <c r="B298" s="116"/>
    </row>
    <row r="299" customFormat="false" ht="15.75" hidden="true" customHeight="false" outlineLevel="0" collapsed="false">
      <c r="B299" s="116"/>
    </row>
    <row r="300" customFormat="false" ht="15.75" hidden="true" customHeight="false" outlineLevel="0" collapsed="false">
      <c r="B300" s="116"/>
    </row>
    <row r="301" customFormat="false" ht="15.75" hidden="true" customHeight="false" outlineLevel="0" collapsed="false">
      <c r="B301" s="116"/>
    </row>
    <row r="302" customFormat="false" ht="15.75" hidden="true" customHeight="false" outlineLevel="0" collapsed="false">
      <c r="B302" s="116"/>
    </row>
    <row r="303" customFormat="false" ht="15.75" hidden="true" customHeight="false" outlineLevel="0" collapsed="false">
      <c r="B303" s="116"/>
    </row>
    <row r="304" customFormat="false" ht="15.75" hidden="true" customHeight="false" outlineLevel="0" collapsed="false">
      <c r="B304" s="116"/>
    </row>
    <row r="305" customFormat="false" ht="15.75" hidden="true" customHeight="false" outlineLevel="0" collapsed="false">
      <c r="B305" s="116"/>
    </row>
    <row r="306" customFormat="false" ht="15.75" hidden="true" customHeight="false" outlineLevel="0" collapsed="false">
      <c r="B306" s="116"/>
    </row>
    <row r="307" customFormat="false" ht="15.75" hidden="true" customHeight="false" outlineLevel="0" collapsed="false">
      <c r="B307" s="116"/>
    </row>
    <row r="308" customFormat="false" ht="15.75" hidden="true" customHeight="false" outlineLevel="0" collapsed="false">
      <c r="B308" s="116"/>
    </row>
    <row r="309" customFormat="false" ht="15.75" hidden="true" customHeight="false" outlineLevel="0" collapsed="false">
      <c r="B309" s="116"/>
    </row>
    <row r="310" customFormat="false" ht="15.75" hidden="true" customHeight="false" outlineLevel="0" collapsed="false">
      <c r="B310" s="116"/>
    </row>
    <row r="311" customFormat="false" ht="15.75" hidden="true" customHeight="false" outlineLevel="0" collapsed="false">
      <c r="B311" s="116"/>
    </row>
    <row r="312" customFormat="false" ht="15.75" hidden="true" customHeight="false" outlineLevel="0" collapsed="false">
      <c r="B312" s="116"/>
    </row>
    <row r="313" customFormat="false" ht="15.75" hidden="true" customHeight="false" outlineLevel="0" collapsed="false">
      <c r="B313" s="116"/>
    </row>
    <row r="314" customFormat="false" ht="15.75" hidden="true" customHeight="false" outlineLevel="0" collapsed="false">
      <c r="B314" s="116"/>
    </row>
    <row r="315" customFormat="false" ht="15.75" hidden="true" customHeight="false" outlineLevel="0" collapsed="false">
      <c r="B315" s="116"/>
    </row>
    <row r="316" customFormat="false" ht="15.75" hidden="true" customHeight="false" outlineLevel="0" collapsed="false">
      <c r="B316" s="116"/>
    </row>
    <row r="317" customFormat="false" ht="15.75" hidden="true" customHeight="false" outlineLevel="0" collapsed="false">
      <c r="B317" s="116"/>
    </row>
    <row r="318" customFormat="false" ht="15.75" hidden="true" customHeight="false" outlineLevel="0" collapsed="false">
      <c r="B318" s="116"/>
    </row>
    <row r="319" customFormat="false" ht="15.75" hidden="true" customHeight="false" outlineLevel="0" collapsed="false">
      <c r="B319" s="116"/>
    </row>
    <row r="320" customFormat="false" ht="15.75" hidden="true" customHeight="false" outlineLevel="0" collapsed="false">
      <c r="B320" s="116"/>
    </row>
    <row r="321" customFormat="false" ht="15.75" hidden="true" customHeight="false" outlineLevel="0" collapsed="false">
      <c r="B321" s="116"/>
    </row>
    <row r="322" customFormat="false" ht="15.75" hidden="true" customHeight="false" outlineLevel="0" collapsed="false">
      <c r="B322" s="116"/>
    </row>
    <row r="323" customFormat="false" ht="15.75" hidden="true" customHeight="false" outlineLevel="0" collapsed="false">
      <c r="B323" s="116"/>
    </row>
    <row r="324" customFormat="false" ht="15.75" hidden="true" customHeight="false" outlineLevel="0" collapsed="false">
      <c r="B324" s="116"/>
    </row>
    <row r="325" customFormat="false" ht="15.75" hidden="true" customHeight="false" outlineLevel="0" collapsed="false">
      <c r="B325" s="116"/>
    </row>
    <row r="326" customFormat="false" ht="15.75" hidden="true" customHeight="false" outlineLevel="0" collapsed="false">
      <c r="B326" s="116"/>
    </row>
    <row r="327" customFormat="false" ht="15.75" hidden="true" customHeight="false" outlineLevel="0" collapsed="false">
      <c r="B327" s="116"/>
    </row>
    <row r="328" customFormat="false" ht="15.75" hidden="true" customHeight="false" outlineLevel="0" collapsed="false">
      <c r="B328" s="116"/>
    </row>
    <row r="329" customFormat="false" ht="15.75" hidden="true" customHeight="false" outlineLevel="0" collapsed="false">
      <c r="B329" s="116"/>
    </row>
    <row r="330" customFormat="false" ht="15.75" hidden="true" customHeight="false" outlineLevel="0" collapsed="false">
      <c r="B330" s="116"/>
    </row>
    <row r="331" customFormat="false" ht="15.75" hidden="true" customHeight="false" outlineLevel="0" collapsed="false">
      <c r="B331" s="116"/>
    </row>
    <row r="332" customFormat="false" ht="15.75" hidden="true" customHeight="false" outlineLevel="0" collapsed="false">
      <c r="B332" s="116"/>
    </row>
    <row r="333" customFormat="false" ht="15.75" hidden="true" customHeight="false" outlineLevel="0" collapsed="false">
      <c r="B333" s="116"/>
    </row>
    <row r="334" customFormat="false" ht="15.75" hidden="true" customHeight="false" outlineLevel="0" collapsed="false">
      <c r="B334" s="116"/>
    </row>
    <row r="335" customFormat="false" ht="15.75" hidden="true" customHeight="false" outlineLevel="0" collapsed="false">
      <c r="B335" s="116"/>
    </row>
    <row r="336" customFormat="false" ht="15.75" hidden="true" customHeight="false" outlineLevel="0" collapsed="false">
      <c r="B336" s="116"/>
    </row>
    <row r="337" customFormat="false" ht="15.75" hidden="true" customHeight="false" outlineLevel="0" collapsed="false">
      <c r="B337" s="116"/>
    </row>
    <row r="338" customFormat="false" ht="15.75" hidden="true" customHeight="false" outlineLevel="0" collapsed="false">
      <c r="B338" s="116"/>
    </row>
    <row r="339" customFormat="false" ht="15.75" hidden="true" customHeight="false" outlineLevel="0" collapsed="false">
      <c r="B339" s="116"/>
    </row>
    <row r="340" customFormat="false" ht="15.75" hidden="true" customHeight="false" outlineLevel="0" collapsed="false">
      <c r="B340" s="116"/>
    </row>
    <row r="341" customFormat="false" ht="15.75" hidden="true" customHeight="false" outlineLevel="0" collapsed="false">
      <c r="B341" s="116"/>
    </row>
    <row r="342" customFormat="false" ht="15.75" hidden="true" customHeight="false" outlineLevel="0" collapsed="false">
      <c r="B342" s="116"/>
    </row>
    <row r="343" customFormat="false" ht="15.75" hidden="true" customHeight="false" outlineLevel="0" collapsed="false">
      <c r="B343" s="116"/>
    </row>
    <row r="344" customFormat="false" ht="15.75" hidden="true" customHeight="false" outlineLevel="0" collapsed="false">
      <c r="B344" s="116"/>
    </row>
    <row r="345" customFormat="false" ht="15.75" hidden="true" customHeight="false" outlineLevel="0" collapsed="false">
      <c r="B345" s="116"/>
    </row>
    <row r="346" customFormat="false" ht="15.75" hidden="true" customHeight="false" outlineLevel="0" collapsed="false">
      <c r="B346" s="116"/>
    </row>
    <row r="347" customFormat="false" ht="15.75" hidden="true" customHeight="false" outlineLevel="0" collapsed="false">
      <c r="B347" s="116"/>
    </row>
    <row r="348" customFormat="false" ht="15.75" hidden="true" customHeight="false" outlineLevel="0" collapsed="false">
      <c r="B348" s="116"/>
    </row>
    <row r="349" customFormat="false" ht="15.75" hidden="true" customHeight="false" outlineLevel="0" collapsed="false">
      <c r="B349" s="116"/>
    </row>
    <row r="350" customFormat="false" ht="15.75" hidden="true" customHeight="false" outlineLevel="0" collapsed="false">
      <c r="B350" s="116"/>
    </row>
    <row r="351" customFormat="false" ht="15.75" hidden="true" customHeight="false" outlineLevel="0" collapsed="false">
      <c r="B351" s="116"/>
    </row>
    <row r="352" customFormat="false" ht="15.75" hidden="true" customHeight="false" outlineLevel="0" collapsed="false">
      <c r="B352" s="116"/>
    </row>
    <row r="353" customFormat="false" ht="15.75" hidden="true" customHeight="false" outlineLevel="0" collapsed="false">
      <c r="B353" s="116"/>
    </row>
    <row r="354" customFormat="false" ht="15.75" hidden="true" customHeight="false" outlineLevel="0" collapsed="false">
      <c r="B354" s="116"/>
    </row>
    <row r="355" customFormat="false" ht="15.75" hidden="true" customHeight="false" outlineLevel="0" collapsed="false">
      <c r="B355" s="116"/>
    </row>
    <row r="356" customFormat="false" ht="15.75" hidden="true" customHeight="false" outlineLevel="0" collapsed="false">
      <c r="B356" s="116"/>
    </row>
    <row r="357" customFormat="false" ht="15.75" hidden="true" customHeight="false" outlineLevel="0" collapsed="false">
      <c r="B357" s="116"/>
    </row>
    <row r="358" customFormat="false" ht="15.75" hidden="true" customHeight="false" outlineLevel="0" collapsed="false">
      <c r="B358" s="116"/>
    </row>
    <row r="359" customFormat="false" ht="15.75" hidden="true" customHeight="false" outlineLevel="0" collapsed="false">
      <c r="B359" s="116"/>
    </row>
    <row r="360" customFormat="false" ht="15.75" hidden="true" customHeight="false" outlineLevel="0" collapsed="false">
      <c r="B360" s="116"/>
    </row>
    <row r="361" customFormat="false" ht="15.75" hidden="true" customHeight="false" outlineLevel="0" collapsed="false">
      <c r="B361" s="116"/>
    </row>
    <row r="362" customFormat="false" ht="15.75" hidden="true" customHeight="false" outlineLevel="0" collapsed="false">
      <c r="B362" s="116"/>
    </row>
    <row r="363" customFormat="false" ht="15.75" hidden="true" customHeight="false" outlineLevel="0" collapsed="false">
      <c r="B363" s="116"/>
    </row>
    <row r="364" customFormat="false" ht="15.75" hidden="true" customHeight="false" outlineLevel="0" collapsed="false">
      <c r="B364" s="116"/>
    </row>
    <row r="365" customFormat="false" ht="15.75" hidden="true" customHeight="false" outlineLevel="0" collapsed="false">
      <c r="B365" s="116"/>
    </row>
    <row r="366" customFormat="false" ht="15.75" hidden="true" customHeight="false" outlineLevel="0" collapsed="false">
      <c r="B366" s="116"/>
    </row>
    <row r="367" customFormat="false" ht="15.75" hidden="true" customHeight="false" outlineLevel="0" collapsed="false">
      <c r="B367" s="116"/>
    </row>
    <row r="368" customFormat="false" ht="15.75" hidden="true" customHeight="false" outlineLevel="0" collapsed="false">
      <c r="B368" s="116"/>
    </row>
    <row r="369" customFormat="false" ht="15.75" hidden="true" customHeight="false" outlineLevel="0" collapsed="false">
      <c r="B369" s="116"/>
    </row>
    <row r="370" customFormat="false" ht="15.75" hidden="true" customHeight="false" outlineLevel="0" collapsed="false">
      <c r="B370" s="116"/>
    </row>
    <row r="371" customFormat="false" ht="15.75" hidden="true" customHeight="false" outlineLevel="0" collapsed="false">
      <c r="B371" s="116"/>
    </row>
    <row r="372" customFormat="false" ht="15.75" hidden="true" customHeight="false" outlineLevel="0" collapsed="false">
      <c r="B372" s="116"/>
    </row>
    <row r="373" customFormat="false" ht="15.75" hidden="true" customHeight="false" outlineLevel="0" collapsed="false">
      <c r="B373" s="116"/>
    </row>
    <row r="374" customFormat="false" ht="15.75" hidden="true" customHeight="false" outlineLevel="0" collapsed="false">
      <c r="B374" s="116"/>
    </row>
    <row r="375" customFormat="false" ht="15.75" hidden="true" customHeight="false" outlineLevel="0" collapsed="false">
      <c r="B375" s="116"/>
    </row>
    <row r="376" customFormat="false" ht="15.75" hidden="true" customHeight="false" outlineLevel="0" collapsed="false">
      <c r="B376" s="116"/>
    </row>
    <row r="377" customFormat="false" ht="15.75" hidden="true" customHeight="false" outlineLevel="0" collapsed="false">
      <c r="B377" s="116"/>
    </row>
    <row r="378" customFormat="false" ht="15.75" hidden="true" customHeight="false" outlineLevel="0" collapsed="false">
      <c r="B378" s="116"/>
    </row>
    <row r="379" customFormat="false" ht="15.75" hidden="true" customHeight="false" outlineLevel="0" collapsed="false">
      <c r="B379" s="116"/>
    </row>
    <row r="380" customFormat="false" ht="15.75" hidden="true" customHeight="false" outlineLevel="0" collapsed="false">
      <c r="B380" s="116"/>
    </row>
    <row r="381" customFormat="false" ht="15.75" hidden="true" customHeight="false" outlineLevel="0" collapsed="false">
      <c r="B381" s="116"/>
    </row>
    <row r="382" customFormat="false" ht="15.75" hidden="true" customHeight="false" outlineLevel="0" collapsed="false">
      <c r="B382" s="116"/>
    </row>
    <row r="383" customFormat="false" ht="15.75" hidden="true" customHeight="false" outlineLevel="0" collapsed="false">
      <c r="B383" s="116"/>
    </row>
    <row r="384" customFormat="false" ht="15.75" hidden="true" customHeight="false" outlineLevel="0" collapsed="false">
      <c r="B384" s="116"/>
    </row>
    <row r="385" customFormat="false" ht="15.75" hidden="true" customHeight="false" outlineLevel="0" collapsed="false">
      <c r="B385" s="116"/>
    </row>
    <row r="386" customFormat="false" ht="15.75" hidden="true" customHeight="false" outlineLevel="0" collapsed="false">
      <c r="B386" s="116"/>
    </row>
    <row r="387" customFormat="false" ht="15.75" hidden="true" customHeight="false" outlineLevel="0" collapsed="false">
      <c r="B387" s="116"/>
    </row>
    <row r="388" customFormat="false" ht="15.75" hidden="true" customHeight="false" outlineLevel="0" collapsed="false">
      <c r="B388" s="116"/>
    </row>
    <row r="389" customFormat="false" ht="15.75" hidden="true" customHeight="false" outlineLevel="0" collapsed="false">
      <c r="B389" s="116"/>
    </row>
    <row r="390" customFormat="false" ht="15.75" hidden="true" customHeight="false" outlineLevel="0" collapsed="false">
      <c r="B390" s="116"/>
    </row>
    <row r="391" customFormat="false" ht="15.75" hidden="true" customHeight="false" outlineLevel="0" collapsed="false">
      <c r="B391" s="116"/>
    </row>
    <row r="392" customFormat="false" ht="15.75" hidden="true" customHeight="false" outlineLevel="0" collapsed="false">
      <c r="B392" s="116"/>
    </row>
    <row r="393" customFormat="false" ht="15.75" hidden="true" customHeight="false" outlineLevel="0" collapsed="false">
      <c r="B393" s="116"/>
    </row>
    <row r="394" customFormat="false" ht="15.75" hidden="true" customHeight="false" outlineLevel="0" collapsed="false">
      <c r="B394" s="116"/>
    </row>
    <row r="395" customFormat="false" ht="15.75" hidden="true" customHeight="false" outlineLevel="0" collapsed="false">
      <c r="B395" s="116"/>
    </row>
    <row r="396" customFormat="false" ht="15.75" hidden="true" customHeight="false" outlineLevel="0" collapsed="false">
      <c r="B396" s="116"/>
    </row>
    <row r="397" customFormat="false" ht="15.75" hidden="true" customHeight="false" outlineLevel="0" collapsed="false">
      <c r="B397" s="116"/>
    </row>
    <row r="398" customFormat="false" ht="15.75" hidden="true" customHeight="false" outlineLevel="0" collapsed="false">
      <c r="B398" s="116"/>
    </row>
    <row r="399" customFormat="false" ht="15.75" hidden="true" customHeight="false" outlineLevel="0" collapsed="false">
      <c r="B399" s="116"/>
    </row>
    <row r="400" customFormat="false" ht="15.75" hidden="true" customHeight="false" outlineLevel="0" collapsed="false">
      <c r="B400" s="116"/>
    </row>
    <row r="401" customFormat="false" ht="15.75" hidden="true" customHeight="false" outlineLevel="0" collapsed="false">
      <c r="B401" s="116"/>
    </row>
    <row r="402" customFormat="false" ht="15.75" hidden="true" customHeight="false" outlineLevel="0" collapsed="false">
      <c r="B402" s="116"/>
    </row>
    <row r="403" customFormat="false" ht="15.75" hidden="true" customHeight="false" outlineLevel="0" collapsed="false">
      <c r="B403" s="116"/>
    </row>
    <row r="404" customFormat="false" ht="15.75" hidden="true" customHeight="false" outlineLevel="0" collapsed="false">
      <c r="B404" s="116"/>
    </row>
    <row r="405" customFormat="false" ht="15.75" hidden="true" customHeight="false" outlineLevel="0" collapsed="false">
      <c r="B405" s="116"/>
    </row>
    <row r="406" customFormat="false" ht="15.75" hidden="true" customHeight="false" outlineLevel="0" collapsed="false">
      <c r="B406" s="116"/>
    </row>
    <row r="407" customFormat="false" ht="15.75" hidden="true" customHeight="false" outlineLevel="0" collapsed="false">
      <c r="B407" s="116"/>
    </row>
    <row r="408" customFormat="false" ht="15.75" hidden="true" customHeight="false" outlineLevel="0" collapsed="false">
      <c r="B408" s="116"/>
    </row>
    <row r="409" customFormat="false" ht="15.75" hidden="true" customHeight="false" outlineLevel="0" collapsed="false">
      <c r="B409" s="116"/>
    </row>
    <row r="410" customFormat="false" ht="15.75" hidden="true" customHeight="false" outlineLevel="0" collapsed="false">
      <c r="B410" s="116"/>
    </row>
    <row r="411" customFormat="false" ht="15.75" hidden="true" customHeight="false" outlineLevel="0" collapsed="false">
      <c r="B411" s="116"/>
    </row>
    <row r="412" customFormat="false" ht="15.75" hidden="true" customHeight="false" outlineLevel="0" collapsed="false">
      <c r="B412" s="116"/>
    </row>
    <row r="413" customFormat="false" ht="15.75" hidden="true" customHeight="false" outlineLevel="0" collapsed="false">
      <c r="B413" s="116"/>
    </row>
    <row r="414" customFormat="false" ht="15.75" hidden="true" customHeight="false" outlineLevel="0" collapsed="false">
      <c r="B414" s="116"/>
    </row>
    <row r="415" customFormat="false" ht="15.75" hidden="true" customHeight="false" outlineLevel="0" collapsed="false">
      <c r="B415" s="116"/>
    </row>
    <row r="416" customFormat="false" ht="15.75" hidden="true" customHeight="false" outlineLevel="0" collapsed="false">
      <c r="B416" s="116"/>
    </row>
    <row r="417" customFormat="false" ht="15.75" hidden="true" customHeight="false" outlineLevel="0" collapsed="false">
      <c r="B417" s="116"/>
    </row>
    <row r="418" customFormat="false" ht="15.75" hidden="true" customHeight="false" outlineLevel="0" collapsed="false">
      <c r="B418" s="116"/>
    </row>
    <row r="419" customFormat="false" ht="15.75" hidden="true" customHeight="false" outlineLevel="0" collapsed="false">
      <c r="B419" s="116"/>
    </row>
    <row r="420" customFormat="false" ht="15.75" hidden="true" customHeight="false" outlineLevel="0" collapsed="false">
      <c r="B420" s="116"/>
    </row>
    <row r="421" customFormat="false" ht="15.75" hidden="true" customHeight="false" outlineLevel="0" collapsed="false">
      <c r="B421" s="116"/>
    </row>
    <row r="422" customFormat="false" ht="15.75" hidden="true" customHeight="false" outlineLevel="0" collapsed="false">
      <c r="B422" s="116"/>
    </row>
    <row r="423" customFormat="false" ht="15.75" hidden="true" customHeight="false" outlineLevel="0" collapsed="false">
      <c r="B423" s="116"/>
    </row>
    <row r="424" customFormat="false" ht="15.75" hidden="true" customHeight="false" outlineLevel="0" collapsed="false">
      <c r="B424" s="116"/>
    </row>
    <row r="425" customFormat="false" ht="15.75" hidden="true" customHeight="false" outlineLevel="0" collapsed="false">
      <c r="B425" s="116"/>
    </row>
    <row r="426" customFormat="false" ht="15.75" hidden="true" customHeight="false" outlineLevel="0" collapsed="false">
      <c r="B426" s="116"/>
    </row>
    <row r="427" customFormat="false" ht="15.75" hidden="true" customHeight="false" outlineLevel="0" collapsed="false">
      <c r="B427" s="116"/>
    </row>
    <row r="428" customFormat="false" ht="15.75" hidden="true" customHeight="false" outlineLevel="0" collapsed="false">
      <c r="B428" s="116"/>
    </row>
    <row r="429" customFormat="false" ht="15.75" hidden="true" customHeight="false" outlineLevel="0" collapsed="false">
      <c r="B429" s="116"/>
    </row>
    <row r="430" customFormat="false" ht="15.75" hidden="true" customHeight="false" outlineLevel="0" collapsed="false">
      <c r="B430" s="116"/>
    </row>
    <row r="431" customFormat="false" ht="15.75" hidden="true" customHeight="false" outlineLevel="0" collapsed="false">
      <c r="B431" s="116"/>
    </row>
    <row r="432" customFormat="false" ht="15.75" hidden="true" customHeight="false" outlineLevel="0" collapsed="false">
      <c r="B432" s="116"/>
    </row>
    <row r="433" customFormat="false" ht="15.75" hidden="true" customHeight="false" outlineLevel="0" collapsed="false">
      <c r="B433" s="116"/>
    </row>
    <row r="434" customFormat="false" ht="15.75" hidden="true" customHeight="false" outlineLevel="0" collapsed="false">
      <c r="B434" s="116"/>
    </row>
    <row r="435" customFormat="false" ht="15.75" hidden="true" customHeight="false" outlineLevel="0" collapsed="false">
      <c r="B435" s="116"/>
    </row>
    <row r="436" customFormat="false" ht="15.75" hidden="true" customHeight="false" outlineLevel="0" collapsed="false">
      <c r="B436" s="116"/>
    </row>
    <row r="437" customFormat="false" ht="15.75" hidden="true" customHeight="false" outlineLevel="0" collapsed="false">
      <c r="B437" s="116"/>
    </row>
    <row r="438" customFormat="false" ht="15.75" hidden="true" customHeight="false" outlineLevel="0" collapsed="false">
      <c r="B438" s="116"/>
    </row>
    <row r="439" customFormat="false" ht="15.75" hidden="true" customHeight="false" outlineLevel="0" collapsed="false">
      <c r="B439" s="116"/>
    </row>
    <row r="440" customFormat="false" ht="15.75" hidden="true" customHeight="false" outlineLevel="0" collapsed="false">
      <c r="B440" s="116"/>
    </row>
    <row r="441" customFormat="false" ht="15.75" hidden="true" customHeight="false" outlineLevel="0" collapsed="false">
      <c r="B441" s="116"/>
    </row>
    <row r="442" customFormat="false" ht="15.75" hidden="true" customHeight="false" outlineLevel="0" collapsed="false">
      <c r="B442" s="116"/>
    </row>
    <row r="443" customFormat="false" ht="15.75" hidden="true" customHeight="false" outlineLevel="0" collapsed="false">
      <c r="B443" s="116"/>
    </row>
    <row r="444" customFormat="false" ht="15.75" hidden="true" customHeight="false" outlineLevel="0" collapsed="false">
      <c r="B444" s="116"/>
    </row>
    <row r="445" customFormat="false" ht="15.75" hidden="true" customHeight="false" outlineLevel="0" collapsed="false">
      <c r="B445" s="116"/>
    </row>
    <row r="446" customFormat="false" ht="15.75" hidden="true" customHeight="false" outlineLevel="0" collapsed="false">
      <c r="B446" s="116"/>
    </row>
    <row r="447" customFormat="false" ht="15.75" hidden="true" customHeight="false" outlineLevel="0" collapsed="false">
      <c r="B447" s="116"/>
    </row>
    <row r="448" customFormat="false" ht="15.75" hidden="true" customHeight="false" outlineLevel="0" collapsed="false">
      <c r="B448" s="116"/>
    </row>
    <row r="449" customFormat="false" ht="15.75" hidden="true" customHeight="false" outlineLevel="0" collapsed="false">
      <c r="B449" s="116"/>
    </row>
    <row r="450" customFormat="false" ht="15.75" hidden="true" customHeight="false" outlineLevel="0" collapsed="false">
      <c r="B450" s="116"/>
    </row>
    <row r="451" customFormat="false" ht="15.75" hidden="true" customHeight="false" outlineLevel="0" collapsed="false">
      <c r="B451" s="116"/>
    </row>
    <row r="452" customFormat="false" ht="15.75" hidden="true" customHeight="false" outlineLevel="0" collapsed="false">
      <c r="B452" s="116"/>
    </row>
    <row r="453" customFormat="false" ht="15.75" hidden="true" customHeight="false" outlineLevel="0" collapsed="false">
      <c r="B453" s="116"/>
    </row>
    <row r="454" customFormat="false" ht="15.75" hidden="true" customHeight="false" outlineLevel="0" collapsed="false">
      <c r="B454" s="116"/>
    </row>
    <row r="455" customFormat="false" ht="15.75" hidden="true" customHeight="false" outlineLevel="0" collapsed="false">
      <c r="B455" s="116"/>
    </row>
    <row r="456" customFormat="false" ht="15.75" hidden="true" customHeight="false" outlineLevel="0" collapsed="false">
      <c r="B456" s="116"/>
    </row>
    <row r="457" customFormat="false" ht="15.75" hidden="true" customHeight="false" outlineLevel="0" collapsed="false">
      <c r="B457" s="116"/>
    </row>
    <row r="458" customFormat="false" ht="15.75" hidden="true" customHeight="false" outlineLevel="0" collapsed="false">
      <c r="B458" s="116"/>
    </row>
    <row r="459" customFormat="false" ht="15.75" hidden="true" customHeight="false" outlineLevel="0" collapsed="false">
      <c r="B459" s="116"/>
    </row>
    <row r="460" customFormat="false" ht="15.75" hidden="true" customHeight="false" outlineLevel="0" collapsed="false">
      <c r="B460" s="116"/>
    </row>
    <row r="461" customFormat="false" ht="15.75" hidden="true" customHeight="false" outlineLevel="0" collapsed="false">
      <c r="B461" s="116"/>
    </row>
    <row r="462" customFormat="false" ht="15.75" hidden="true" customHeight="false" outlineLevel="0" collapsed="false">
      <c r="B462" s="116"/>
    </row>
    <row r="463" customFormat="false" ht="15.75" hidden="true" customHeight="false" outlineLevel="0" collapsed="false">
      <c r="B463" s="116"/>
    </row>
    <row r="464" customFormat="false" ht="15.75" hidden="true" customHeight="false" outlineLevel="0" collapsed="false">
      <c r="B464" s="116"/>
    </row>
    <row r="465" customFormat="false" ht="15.75" hidden="true" customHeight="false" outlineLevel="0" collapsed="false">
      <c r="B465" s="116"/>
    </row>
    <row r="466" customFormat="false" ht="15.75" hidden="true" customHeight="false" outlineLevel="0" collapsed="false">
      <c r="B466" s="116"/>
    </row>
    <row r="467" customFormat="false" ht="15.75" hidden="true" customHeight="false" outlineLevel="0" collapsed="false">
      <c r="B467" s="116"/>
    </row>
    <row r="468" customFormat="false" ht="15.75" hidden="true" customHeight="false" outlineLevel="0" collapsed="false">
      <c r="B468" s="116"/>
    </row>
    <row r="469" customFormat="false" ht="15.75" hidden="true" customHeight="false" outlineLevel="0" collapsed="false">
      <c r="B469" s="116"/>
    </row>
    <row r="470" customFormat="false" ht="15.75" hidden="true" customHeight="false" outlineLevel="0" collapsed="false">
      <c r="B470" s="116"/>
    </row>
    <row r="471" customFormat="false" ht="15.75" hidden="true" customHeight="false" outlineLevel="0" collapsed="false">
      <c r="B471" s="116"/>
    </row>
    <row r="472" customFormat="false" ht="15.75" hidden="true" customHeight="false" outlineLevel="0" collapsed="false">
      <c r="B472" s="116"/>
    </row>
    <row r="473" customFormat="false" ht="15.75" hidden="true" customHeight="false" outlineLevel="0" collapsed="false">
      <c r="B473" s="116"/>
    </row>
    <row r="474" customFormat="false" ht="15.75" hidden="true" customHeight="false" outlineLevel="0" collapsed="false">
      <c r="B474" s="116"/>
    </row>
    <row r="475" customFormat="false" ht="15.75" hidden="true" customHeight="false" outlineLevel="0" collapsed="false">
      <c r="B475" s="116"/>
    </row>
    <row r="476" customFormat="false" ht="15.75" hidden="true" customHeight="false" outlineLevel="0" collapsed="false">
      <c r="B476" s="116"/>
    </row>
    <row r="477" customFormat="false" ht="15.75" hidden="true" customHeight="false" outlineLevel="0" collapsed="false">
      <c r="B477" s="116"/>
    </row>
    <row r="478" customFormat="false" ht="15.75" hidden="true" customHeight="false" outlineLevel="0" collapsed="false">
      <c r="B478" s="116"/>
    </row>
    <row r="479" customFormat="false" ht="15.75" hidden="true" customHeight="false" outlineLevel="0" collapsed="false">
      <c r="B479" s="116"/>
    </row>
    <row r="480" customFormat="false" ht="15.75" hidden="true" customHeight="false" outlineLevel="0" collapsed="false">
      <c r="B480" s="116"/>
    </row>
    <row r="481" customFormat="false" ht="15.75" hidden="true" customHeight="false" outlineLevel="0" collapsed="false">
      <c r="B481" s="116"/>
    </row>
    <row r="482" customFormat="false" ht="15.75" hidden="true" customHeight="false" outlineLevel="0" collapsed="false">
      <c r="B482" s="116"/>
    </row>
    <row r="483" customFormat="false" ht="15.75" hidden="true" customHeight="false" outlineLevel="0" collapsed="false">
      <c r="B483" s="116"/>
    </row>
    <row r="484" customFormat="false" ht="15.75" hidden="true" customHeight="false" outlineLevel="0" collapsed="false">
      <c r="B484" s="116"/>
    </row>
    <row r="485" customFormat="false" ht="15.75" hidden="true" customHeight="false" outlineLevel="0" collapsed="false">
      <c r="B485" s="116"/>
    </row>
    <row r="486" customFormat="false" ht="15.75" hidden="true" customHeight="false" outlineLevel="0" collapsed="false">
      <c r="B486" s="116"/>
    </row>
    <row r="487" customFormat="false" ht="15.75" hidden="true" customHeight="false" outlineLevel="0" collapsed="false">
      <c r="B487" s="116"/>
    </row>
    <row r="488" customFormat="false" ht="15.75" hidden="true" customHeight="false" outlineLevel="0" collapsed="false">
      <c r="B488" s="116"/>
    </row>
    <row r="489" customFormat="false" ht="15.75" hidden="true" customHeight="false" outlineLevel="0" collapsed="false">
      <c r="B489" s="116"/>
    </row>
    <row r="490" customFormat="false" ht="15.75" hidden="true" customHeight="false" outlineLevel="0" collapsed="false">
      <c r="B490" s="116"/>
    </row>
    <row r="491" customFormat="false" ht="15.75" hidden="true" customHeight="false" outlineLevel="0" collapsed="false">
      <c r="B491" s="116"/>
    </row>
    <row r="492" customFormat="false" ht="15.75" hidden="true" customHeight="false" outlineLevel="0" collapsed="false">
      <c r="B492" s="116"/>
    </row>
    <row r="493" customFormat="false" ht="15.75" hidden="true" customHeight="false" outlineLevel="0" collapsed="false">
      <c r="B493" s="116"/>
    </row>
    <row r="494" customFormat="false" ht="15.75" hidden="true" customHeight="false" outlineLevel="0" collapsed="false">
      <c r="B494" s="116"/>
    </row>
    <row r="495" customFormat="false" ht="15.75" hidden="true" customHeight="false" outlineLevel="0" collapsed="false">
      <c r="B495" s="116"/>
    </row>
    <row r="496" customFormat="false" ht="15.75" hidden="true" customHeight="false" outlineLevel="0" collapsed="false">
      <c r="B496" s="116"/>
    </row>
    <row r="497" customFormat="false" ht="15.75" hidden="true" customHeight="false" outlineLevel="0" collapsed="false">
      <c r="B497" s="116"/>
    </row>
    <row r="498" customFormat="false" ht="15.75" hidden="true" customHeight="false" outlineLevel="0" collapsed="false">
      <c r="B498" s="116"/>
    </row>
    <row r="499" customFormat="false" ht="15.75" hidden="true" customHeight="false" outlineLevel="0" collapsed="false">
      <c r="B499" s="116"/>
    </row>
    <row r="500" customFormat="false" ht="15.75" hidden="true" customHeight="false" outlineLevel="0" collapsed="false">
      <c r="B500" s="116"/>
    </row>
    <row r="501" customFormat="false" ht="15.75" hidden="true" customHeight="false" outlineLevel="0" collapsed="false">
      <c r="B501" s="116"/>
    </row>
    <row r="502" customFormat="false" ht="15.75" hidden="true" customHeight="false" outlineLevel="0" collapsed="false">
      <c r="B502" s="116"/>
    </row>
    <row r="503" customFormat="false" ht="15.75" hidden="true" customHeight="false" outlineLevel="0" collapsed="false">
      <c r="B503" s="116"/>
    </row>
    <row r="504" customFormat="false" ht="15.75" hidden="true" customHeight="false" outlineLevel="0" collapsed="false">
      <c r="B504" s="116"/>
    </row>
    <row r="505" customFormat="false" ht="15.75" hidden="true" customHeight="false" outlineLevel="0" collapsed="false">
      <c r="B505" s="116"/>
    </row>
    <row r="506" customFormat="false" ht="15.75" hidden="true" customHeight="false" outlineLevel="0" collapsed="false">
      <c r="B506" s="116"/>
    </row>
    <row r="507" customFormat="false" ht="15.75" hidden="true" customHeight="false" outlineLevel="0" collapsed="false">
      <c r="B507" s="116"/>
    </row>
    <row r="508" customFormat="false" ht="15.75" hidden="true" customHeight="false" outlineLevel="0" collapsed="false">
      <c r="B508" s="116"/>
    </row>
    <row r="509" customFormat="false" ht="15.75" hidden="true" customHeight="false" outlineLevel="0" collapsed="false">
      <c r="B509" s="116"/>
    </row>
    <row r="510" customFormat="false" ht="15.75" hidden="true" customHeight="false" outlineLevel="0" collapsed="false">
      <c r="B510" s="116"/>
    </row>
    <row r="511" customFormat="false" ht="15.75" hidden="true" customHeight="false" outlineLevel="0" collapsed="false">
      <c r="B511" s="116"/>
    </row>
    <row r="512" customFormat="false" ht="15.75" hidden="true" customHeight="false" outlineLevel="0" collapsed="false">
      <c r="B512" s="116"/>
    </row>
    <row r="513" customFormat="false" ht="15.75" hidden="true" customHeight="false" outlineLevel="0" collapsed="false">
      <c r="B513" s="116"/>
    </row>
    <row r="514" customFormat="false" ht="15.75" hidden="true" customHeight="false" outlineLevel="0" collapsed="false">
      <c r="B514" s="116"/>
    </row>
    <row r="515" customFormat="false" ht="15.75" hidden="true" customHeight="false" outlineLevel="0" collapsed="false">
      <c r="B515" s="116"/>
    </row>
    <row r="516" customFormat="false" ht="15.75" hidden="true" customHeight="false" outlineLevel="0" collapsed="false">
      <c r="B516" s="116"/>
    </row>
    <row r="517" customFormat="false" ht="15.75" hidden="true" customHeight="false" outlineLevel="0" collapsed="false">
      <c r="B517" s="116"/>
    </row>
    <row r="518" customFormat="false" ht="15.75" hidden="true" customHeight="false" outlineLevel="0" collapsed="false">
      <c r="B518" s="116"/>
    </row>
    <row r="519" customFormat="false" ht="15.75" hidden="true" customHeight="false" outlineLevel="0" collapsed="false">
      <c r="B519" s="116"/>
    </row>
    <row r="520" customFormat="false" ht="15.75" hidden="true" customHeight="false" outlineLevel="0" collapsed="false">
      <c r="B520" s="116"/>
    </row>
    <row r="521" customFormat="false" ht="15.75" hidden="true" customHeight="false" outlineLevel="0" collapsed="false">
      <c r="B521" s="116"/>
    </row>
    <row r="522" customFormat="false" ht="15.75" hidden="true" customHeight="false" outlineLevel="0" collapsed="false">
      <c r="B522" s="116"/>
    </row>
    <row r="523" customFormat="false" ht="15.75" hidden="true" customHeight="false" outlineLevel="0" collapsed="false">
      <c r="B523" s="116"/>
    </row>
    <row r="524" customFormat="false" ht="15.75" hidden="true" customHeight="false" outlineLevel="0" collapsed="false">
      <c r="B524" s="116"/>
    </row>
    <row r="525" customFormat="false" ht="15.75" hidden="true" customHeight="false" outlineLevel="0" collapsed="false">
      <c r="B525" s="116"/>
    </row>
    <row r="526" customFormat="false" ht="15.75" hidden="true" customHeight="false" outlineLevel="0" collapsed="false">
      <c r="B526" s="116"/>
    </row>
    <row r="527" customFormat="false" ht="15.75" hidden="true" customHeight="false" outlineLevel="0" collapsed="false">
      <c r="B527" s="116"/>
    </row>
    <row r="528" customFormat="false" ht="15.75" hidden="true" customHeight="false" outlineLevel="0" collapsed="false">
      <c r="B528" s="116"/>
    </row>
    <row r="529" customFormat="false" ht="15.75" hidden="true" customHeight="false" outlineLevel="0" collapsed="false">
      <c r="B529" s="116"/>
    </row>
    <row r="530" customFormat="false" ht="15.75" hidden="true" customHeight="false" outlineLevel="0" collapsed="false">
      <c r="B530" s="116"/>
    </row>
    <row r="531" customFormat="false" ht="15.75" hidden="true" customHeight="false" outlineLevel="0" collapsed="false">
      <c r="B531" s="116"/>
    </row>
    <row r="532" customFormat="false" ht="15.75" hidden="true" customHeight="false" outlineLevel="0" collapsed="false">
      <c r="B532" s="116"/>
    </row>
    <row r="533" customFormat="false" ht="15.75" hidden="true" customHeight="false" outlineLevel="0" collapsed="false">
      <c r="B533" s="116"/>
    </row>
    <row r="534" customFormat="false" ht="15.75" hidden="true" customHeight="false" outlineLevel="0" collapsed="false">
      <c r="B534" s="116"/>
    </row>
    <row r="535" customFormat="false" ht="15.75" hidden="true" customHeight="false" outlineLevel="0" collapsed="false">
      <c r="B535" s="116"/>
    </row>
    <row r="536" customFormat="false" ht="15.75" hidden="true" customHeight="false" outlineLevel="0" collapsed="false">
      <c r="B536" s="116"/>
    </row>
    <row r="537" customFormat="false" ht="15.75" hidden="true" customHeight="false" outlineLevel="0" collapsed="false">
      <c r="B537" s="116"/>
    </row>
    <row r="538" customFormat="false" ht="15.75" hidden="true" customHeight="false" outlineLevel="0" collapsed="false">
      <c r="B538" s="116"/>
    </row>
    <row r="539" customFormat="false" ht="15.75" hidden="true" customHeight="false" outlineLevel="0" collapsed="false">
      <c r="B539" s="116"/>
    </row>
    <row r="540" customFormat="false" ht="15.75" hidden="true" customHeight="false" outlineLevel="0" collapsed="false">
      <c r="B540" s="116"/>
    </row>
    <row r="541" customFormat="false" ht="15.75" hidden="true" customHeight="false" outlineLevel="0" collapsed="false">
      <c r="B541" s="116"/>
    </row>
    <row r="542" customFormat="false" ht="15.75" hidden="true" customHeight="false" outlineLevel="0" collapsed="false">
      <c r="B542" s="116"/>
    </row>
    <row r="543" customFormat="false" ht="15.75" hidden="true" customHeight="false" outlineLevel="0" collapsed="false">
      <c r="B543" s="116"/>
    </row>
    <row r="544" customFormat="false" ht="15.75" hidden="true" customHeight="false" outlineLevel="0" collapsed="false">
      <c r="B544" s="116"/>
    </row>
    <row r="545" customFormat="false" ht="15.75" hidden="true" customHeight="false" outlineLevel="0" collapsed="false">
      <c r="B545" s="116"/>
    </row>
    <row r="546" customFormat="false" ht="15.75" hidden="true" customHeight="false" outlineLevel="0" collapsed="false">
      <c r="B546" s="116"/>
    </row>
    <row r="547" customFormat="false" ht="15.75" hidden="true" customHeight="false" outlineLevel="0" collapsed="false">
      <c r="B547" s="116"/>
    </row>
    <row r="548" customFormat="false" ht="15.75" hidden="true" customHeight="false" outlineLevel="0" collapsed="false">
      <c r="B548" s="116"/>
    </row>
    <row r="549" customFormat="false" ht="15.75" hidden="true" customHeight="false" outlineLevel="0" collapsed="false">
      <c r="B549" s="116"/>
    </row>
    <row r="550" customFormat="false" ht="15.75" hidden="true" customHeight="false" outlineLevel="0" collapsed="false">
      <c r="B550" s="116"/>
    </row>
    <row r="551" customFormat="false" ht="15.75" hidden="true" customHeight="false" outlineLevel="0" collapsed="false">
      <c r="B551" s="116"/>
    </row>
    <row r="552" customFormat="false" ht="15.75" hidden="true" customHeight="false" outlineLevel="0" collapsed="false">
      <c r="B552" s="116"/>
    </row>
    <row r="553" customFormat="false" ht="15.75" hidden="true" customHeight="false" outlineLevel="0" collapsed="false">
      <c r="B553" s="116"/>
    </row>
    <row r="554" customFormat="false" ht="15.75" hidden="true" customHeight="false" outlineLevel="0" collapsed="false">
      <c r="B554" s="116"/>
    </row>
    <row r="555" customFormat="false" ht="15.75" hidden="true" customHeight="false" outlineLevel="0" collapsed="false">
      <c r="B555" s="116"/>
    </row>
    <row r="556" customFormat="false" ht="15.75" hidden="true" customHeight="false" outlineLevel="0" collapsed="false">
      <c r="B556" s="116"/>
    </row>
    <row r="557" customFormat="false" ht="15.75" hidden="true" customHeight="false" outlineLevel="0" collapsed="false">
      <c r="B557" s="116"/>
    </row>
    <row r="558" customFormat="false" ht="15.75" hidden="true" customHeight="false" outlineLevel="0" collapsed="false">
      <c r="B558" s="116"/>
    </row>
    <row r="559" customFormat="false" ht="15.75" hidden="true" customHeight="false" outlineLevel="0" collapsed="false">
      <c r="B559" s="116"/>
    </row>
    <row r="560" customFormat="false" ht="15.75" hidden="true" customHeight="false" outlineLevel="0" collapsed="false">
      <c r="B560" s="116"/>
    </row>
    <row r="561" customFormat="false" ht="15.75" hidden="true" customHeight="false" outlineLevel="0" collapsed="false">
      <c r="B561" s="116"/>
    </row>
    <row r="562" customFormat="false" ht="15.75" hidden="true" customHeight="false" outlineLevel="0" collapsed="false">
      <c r="B562" s="116"/>
    </row>
    <row r="563" customFormat="false" ht="15.75" hidden="true" customHeight="false" outlineLevel="0" collapsed="false">
      <c r="B563" s="116"/>
    </row>
    <row r="564" customFormat="false" ht="15.75" hidden="true" customHeight="false" outlineLevel="0" collapsed="false">
      <c r="B564" s="116"/>
    </row>
    <row r="565" customFormat="false" ht="15.75" hidden="true" customHeight="false" outlineLevel="0" collapsed="false">
      <c r="B565" s="116"/>
    </row>
    <row r="566" customFormat="false" ht="15.75" hidden="true" customHeight="false" outlineLevel="0" collapsed="false">
      <c r="B566" s="116"/>
    </row>
    <row r="567" customFormat="false" ht="15.75" hidden="true" customHeight="false" outlineLevel="0" collapsed="false">
      <c r="B567" s="116"/>
    </row>
    <row r="568" customFormat="false" ht="15.75" hidden="true" customHeight="false" outlineLevel="0" collapsed="false">
      <c r="B568" s="116"/>
    </row>
    <row r="569" customFormat="false" ht="15.75" hidden="true" customHeight="false" outlineLevel="0" collapsed="false">
      <c r="B569" s="116"/>
    </row>
    <row r="570" customFormat="false" ht="15.75" hidden="true" customHeight="false" outlineLevel="0" collapsed="false">
      <c r="B570" s="116"/>
    </row>
    <row r="571" customFormat="false" ht="15.75" hidden="true" customHeight="false" outlineLevel="0" collapsed="false">
      <c r="B571" s="116"/>
    </row>
    <row r="572" customFormat="false" ht="15.75" hidden="true" customHeight="false" outlineLevel="0" collapsed="false">
      <c r="B572" s="116"/>
    </row>
    <row r="573" customFormat="false" ht="15.75" hidden="true" customHeight="false" outlineLevel="0" collapsed="false">
      <c r="B573" s="116"/>
    </row>
    <row r="574" customFormat="false" ht="15.75" hidden="true" customHeight="false" outlineLevel="0" collapsed="false">
      <c r="B574" s="116"/>
    </row>
    <row r="575" customFormat="false" ht="15.75" hidden="true" customHeight="false" outlineLevel="0" collapsed="false">
      <c r="B575" s="116"/>
    </row>
    <row r="576" customFormat="false" ht="15.75" hidden="true" customHeight="false" outlineLevel="0" collapsed="false">
      <c r="B576" s="116"/>
    </row>
    <row r="577" customFormat="false" ht="15.75" hidden="true" customHeight="false" outlineLevel="0" collapsed="false">
      <c r="B577" s="116"/>
    </row>
    <row r="578" customFormat="false" ht="15.75" hidden="true" customHeight="false" outlineLevel="0" collapsed="false">
      <c r="B578" s="116"/>
    </row>
    <row r="579" customFormat="false" ht="15.75" hidden="true" customHeight="false" outlineLevel="0" collapsed="false">
      <c r="B579" s="116"/>
    </row>
    <row r="580" customFormat="false" ht="15.75" hidden="true" customHeight="false" outlineLevel="0" collapsed="false">
      <c r="B580" s="116"/>
    </row>
    <row r="581" customFormat="false" ht="15.75" hidden="true" customHeight="false" outlineLevel="0" collapsed="false">
      <c r="B581" s="116"/>
    </row>
    <row r="582" customFormat="false" ht="15.75" hidden="true" customHeight="false" outlineLevel="0" collapsed="false">
      <c r="B582" s="116"/>
    </row>
    <row r="583" customFormat="false" ht="15.75" hidden="true" customHeight="false" outlineLevel="0" collapsed="false">
      <c r="B583" s="116"/>
    </row>
    <row r="584" customFormat="false" ht="15.75" hidden="true" customHeight="false" outlineLevel="0" collapsed="false">
      <c r="B584" s="116"/>
    </row>
    <row r="585" customFormat="false" ht="15.75" hidden="true" customHeight="false" outlineLevel="0" collapsed="false">
      <c r="B585" s="116"/>
    </row>
    <row r="586" customFormat="false" ht="15.75" hidden="true" customHeight="false" outlineLevel="0" collapsed="false">
      <c r="B586" s="116"/>
    </row>
    <row r="587" customFormat="false" ht="15.75" hidden="true" customHeight="false" outlineLevel="0" collapsed="false">
      <c r="B587" s="116"/>
    </row>
    <row r="588" customFormat="false" ht="15.75" hidden="true" customHeight="false" outlineLevel="0" collapsed="false">
      <c r="B588" s="116"/>
    </row>
    <row r="589" customFormat="false" ht="15.75" hidden="true" customHeight="false" outlineLevel="0" collapsed="false">
      <c r="B589" s="116"/>
    </row>
    <row r="590" customFormat="false" ht="15.75" hidden="true" customHeight="false" outlineLevel="0" collapsed="false">
      <c r="B590" s="116"/>
    </row>
    <row r="591" customFormat="false" ht="15.75" hidden="true" customHeight="false" outlineLevel="0" collapsed="false">
      <c r="B591" s="116"/>
    </row>
    <row r="592" customFormat="false" ht="15.75" hidden="true" customHeight="false" outlineLevel="0" collapsed="false">
      <c r="B592" s="116"/>
    </row>
    <row r="593" customFormat="false" ht="15.75" hidden="true" customHeight="false" outlineLevel="0" collapsed="false">
      <c r="B593" s="116"/>
    </row>
    <row r="594" customFormat="false" ht="15.75" hidden="true" customHeight="false" outlineLevel="0" collapsed="false">
      <c r="B594" s="116"/>
    </row>
    <row r="595" customFormat="false" ht="15.75" hidden="true" customHeight="false" outlineLevel="0" collapsed="false">
      <c r="B595" s="116"/>
    </row>
    <row r="596" customFormat="false" ht="15.75" hidden="true" customHeight="false" outlineLevel="0" collapsed="false">
      <c r="B596" s="116"/>
    </row>
    <row r="597" customFormat="false" ht="15.75" hidden="true" customHeight="false" outlineLevel="0" collapsed="false">
      <c r="B597" s="116"/>
    </row>
    <row r="598" customFormat="false" ht="15.75" hidden="true" customHeight="false" outlineLevel="0" collapsed="false">
      <c r="B598" s="116"/>
    </row>
    <row r="599" customFormat="false" ht="15.75" hidden="true" customHeight="false" outlineLevel="0" collapsed="false">
      <c r="B599" s="116"/>
    </row>
    <row r="600" customFormat="false" ht="15.75" hidden="true" customHeight="false" outlineLevel="0" collapsed="false">
      <c r="B600" s="116"/>
    </row>
    <row r="601" customFormat="false" ht="15.75" hidden="true" customHeight="false" outlineLevel="0" collapsed="false">
      <c r="B601" s="116"/>
    </row>
    <row r="602" customFormat="false" ht="15.75" hidden="true" customHeight="false" outlineLevel="0" collapsed="false">
      <c r="B602" s="116"/>
    </row>
    <row r="603" customFormat="false" ht="15.75" hidden="true" customHeight="false" outlineLevel="0" collapsed="false">
      <c r="B603" s="116"/>
    </row>
    <row r="604" customFormat="false" ht="15.75" hidden="true" customHeight="false" outlineLevel="0" collapsed="false">
      <c r="B604" s="116"/>
    </row>
    <row r="605" customFormat="false" ht="15.75" hidden="true" customHeight="false" outlineLevel="0" collapsed="false">
      <c r="B605" s="116"/>
    </row>
    <row r="606" customFormat="false" ht="15.75" hidden="true" customHeight="false" outlineLevel="0" collapsed="false">
      <c r="B606" s="116"/>
    </row>
    <row r="607" customFormat="false" ht="15.75" hidden="true" customHeight="false" outlineLevel="0" collapsed="false">
      <c r="B607" s="116"/>
    </row>
    <row r="608" customFormat="false" ht="15.75" hidden="true" customHeight="false" outlineLevel="0" collapsed="false">
      <c r="B608" s="116"/>
    </row>
    <row r="609" customFormat="false" ht="15.75" hidden="true" customHeight="false" outlineLevel="0" collapsed="false">
      <c r="B609" s="116"/>
    </row>
    <row r="610" customFormat="false" ht="15.75" hidden="true" customHeight="false" outlineLevel="0" collapsed="false">
      <c r="B610" s="116"/>
    </row>
    <row r="611" customFormat="false" ht="15.75" hidden="true" customHeight="false" outlineLevel="0" collapsed="false">
      <c r="B611" s="116"/>
    </row>
    <row r="612" customFormat="false" ht="15.75" hidden="true" customHeight="false" outlineLevel="0" collapsed="false">
      <c r="B612" s="116"/>
    </row>
    <row r="613" customFormat="false" ht="15.75" hidden="true" customHeight="false" outlineLevel="0" collapsed="false">
      <c r="B613" s="116"/>
    </row>
    <row r="614" customFormat="false" ht="15.75" hidden="true" customHeight="false" outlineLevel="0" collapsed="false">
      <c r="B614" s="116"/>
    </row>
    <row r="615" customFormat="false" ht="15.75" hidden="true" customHeight="false" outlineLevel="0" collapsed="false">
      <c r="B615" s="116"/>
    </row>
    <row r="616" customFormat="false" ht="15.75" hidden="true" customHeight="false" outlineLevel="0" collapsed="false">
      <c r="B616" s="116"/>
    </row>
    <row r="617" customFormat="false" ht="15.75" hidden="true" customHeight="false" outlineLevel="0" collapsed="false">
      <c r="B617" s="116"/>
    </row>
    <row r="618" customFormat="false" ht="15.75" hidden="true" customHeight="false" outlineLevel="0" collapsed="false">
      <c r="B618" s="116"/>
    </row>
    <row r="619" customFormat="false" ht="15.75" hidden="true" customHeight="false" outlineLevel="0" collapsed="false">
      <c r="B619" s="116"/>
    </row>
    <row r="620" customFormat="false" ht="15.75" hidden="true" customHeight="false" outlineLevel="0" collapsed="false">
      <c r="B620" s="116"/>
    </row>
    <row r="621" customFormat="false" ht="15.75" hidden="true" customHeight="false" outlineLevel="0" collapsed="false">
      <c r="B621" s="116"/>
    </row>
    <row r="622" customFormat="false" ht="15.75" hidden="true" customHeight="false" outlineLevel="0" collapsed="false">
      <c r="B622" s="116"/>
    </row>
    <row r="623" customFormat="false" ht="15.75" hidden="true" customHeight="false" outlineLevel="0" collapsed="false">
      <c r="B623" s="116"/>
    </row>
    <row r="624" customFormat="false" ht="15.75" hidden="true" customHeight="false" outlineLevel="0" collapsed="false">
      <c r="B624" s="116"/>
    </row>
    <row r="625" customFormat="false" ht="15.75" hidden="true" customHeight="false" outlineLevel="0" collapsed="false">
      <c r="B625" s="116"/>
    </row>
    <row r="626" customFormat="false" ht="15.75" hidden="true" customHeight="false" outlineLevel="0" collapsed="false">
      <c r="B626" s="116"/>
    </row>
    <row r="627" customFormat="false" ht="15.75" hidden="true" customHeight="false" outlineLevel="0" collapsed="false">
      <c r="B627" s="116"/>
    </row>
    <row r="628" customFormat="false" ht="15.75" hidden="true" customHeight="false" outlineLevel="0" collapsed="false">
      <c r="B628" s="116"/>
    </row>
    <row r="629" customFormat="false" ht="15.75" hidden="true" customHeight="false" outlineLevel="0" collapsed="false">
      <c r="B629" s="116"/>
    </row>
    <row r="630" customFormat="false" ht="15.75" hidden="true" customHeight="false" outlineLevel="0" collapsed="false">
      <c r="B630" s="116"/>
    </row>
    <row r="631" customFormat="false" ht="15.75" hidden="true" customHeight="false" outlineLevel="0" collapsed="false">
      <c r="B631" s="116"/>
    </row>
    <row r="632" customFormat="false" ht="15.75" hidden="true" customHeight="false" outlineLevel="0" collapsed="false">
      <c r="B632" s="116"/>
    </row>
    <row r="633" customFormat="false" ht="15.75" hidden="true" customHeight="false" outlineLevel="0" collapsed="false">
      <c r="B633" s="116"/>
    </row>
    <row r="634" customFormat="false" ht="15.75" hidden="true" customHeight="false" outlineLevel="0" collapsed="false">
      <c r="B634" s="116"/>
    </row>
    <row r="635" customFormat="false" ht="15.75" hidden="true" customHeight="false" outlineLevel="0" collapsed="false">
      <c r="B635" s="116"/>
    </row>
    <row r="636" customFormat="false" ht="15.75" hidden="true" customHeight="false" outlineLevel="0" collapsed="false">
      <c r="B636" s="116"/>
    </row>
    <row r="637" customFormat="false" ht="15.75" hidden="true" customHeight="false" outlineLevel="0" collapsed="false">
      <c r="B637" s="116"/>
    </row>
    <row r="638" customFormat="false" ht="15.75" hidden="true" customHeight="false" outlineLevel="0" collapsed="false">
      <c r="B638" s="116"/>
    </row>
    <row r="639" customFormat="false" ht="15.75" hidden="true" customHeight="false" outlineLevel="0" collapsed="false">
      <c r="B639" s="116"/>
    </row>
    <row r="640" customFormat="false" ht="15.75" hidden="true" customHeight="false" outlineLevel="0" collapsed="false">
      <c r="B640" s="116"/>
    </row>
    <row r="641" customFormat="false" ht="15.75" hidden="true" customHeight="false" outlineLevel="0" collapsed="false">
      <c r="B641" s="116"/>
    </row>
    <row r="642" customFormat="false" ht="15.75" hidden="true" customHeight="false" outlineLevel="0" collapsed="false">
      <c r="B642" s="116"/>
    </row>
    <row r="643" customFormat="false" ht="15.75" hidden="true" customHeight="false" outlineLevel="0" collapsed="false">
      <c r="B643" s="116"/>
    </row>
    <row r="644" customFormat="false" ht="15.75" hidden="true" customHeight="false" outlineLevel="0" collapsed="false">
      <c r="B644" s="116"/>
    </row>
    <row r="645" customFormat="false" ht="15.75" hidden="true" customHeight="false" outlineLevel="0" collapsed="false">
      <c r="B645" s="116"/>
    </row>
    <row r="646" customFormat="false" ht="15.75" hidden="true" customHeight="false" outlineLevel="0" collapsed="false">
      <c r="B646" s="116"/>
    </row>
    <row r="647" customFormat="false" ht="15.75" hidden="true" customHeight="false" outlineLevel="0" collapsed="false">
      <c r="B647" s="116"/>
    </row>
    <row r="648" customFormat="false" ht="15.75" hidden="true" customHeight="false" outlineLevel="0" collapsed="false">
      <c r="B648" s="116"/>
    </row>
    <row r="649" customFormat="false" ht="15.75" hidden="true" customHeight="false" outlineLevel="0" collapsed="false">
      <c r="B649" s="116"/>
    </row>
    <row r="650" customFormat="false" ht="15.75" hidden="true" customHeight="false" outlineLevel="0" collapsed="false">
      <c r="B650" s="116"/>
    </row>
    <row r="651" customFormat="false" ht="15.75" hidden="true" customHeight="false" outlineLevel="0" collapsed="false">
      <c r="B651" s="116"/>
    </row>
    <row r="652" customFormat="false" ht="15.75" hidden="true" customHeight="false" outlineLevel="0" collapsed="false">
      <c r="B652" s="116"/>
    </row>
    <row r="653" customFormat="false" ht="15.75" hidden="true" customHeight="false" outlineLevel="0" collapsed="false">
      <c r="B653" s="116"/>
    </row>
    <row r="654" customFormat="false" ht="15.75" hidden="true" customHeight="false" outlineLevel="0" collapsed="false">
      <c r="B654" s="116"/>
    </row>
    <row r="655" customFormat="false" ht="15.75" hidden="true" customHeight="false" outlineLevel="0" collapsed="false">
      <c r="B655" s="116"/>
    </row>
    <row r="656" customFormat="false" ht="15.75" hidden="true" customHeight="false" outlineLevel="0" collapsed="false">
      <c r="B656" s="116"/>
    </row>
    <row r="657" customFormat="false" ht="15.75" hidden="true" customHeight="false" outlineLevel="0" collapsed="false">
      <c r="B657" s="116"/>
    </row>
    <row r="658" customFormat="false" ht="15.75" hidden="true" customHeight="false" outlineLevel="0" collapsed="false">
      <c r="B658" s="116"/>
    </row>
    <row r="659" customFormat="false" ht="15.75" hidden="true" customHeight="false" outlineLevel="0" collapsed="false">
      <c r="B659" s="116"/>
    </row>
    <row r="660" customFormat="false" ht="15.75" hidden="true" customHeight="false" outlineLevel="0" collapsed="false">
      <c r="B660" s="116"/>
    </row>
    <row r="661" customFormat="false" ht="15.75" hidden="true" customHeight="false" outlineLevel="0" collapsed="false">
      <c r="B661" s="116"/>
    </row>
    <row r="662" customFormat="false" ht="15.75" hidden="true" customHeight="false" outlineLevel="0" collapsed="false">
      <c r="B662" s="116"/>
    </row>
    <row r="663" customFormat="false" ht="15.75" hidden="true" customHeight="false" outlineLevel="0" collapsed="false">
      <c r="B663" s="116"/>
    </row>
    <row r="664" customFormat="false" ht="15.75" hidden="true" customHeight="false" outlineLevel="0" collapsed="false">
      <c r="B664" s="116"/>
    </row>
    <row r="665" customFormat="false" ht="15.75" hidden="true" customHeight="false" outlineLevel="0" collapsed="false">
      <c r="B665" s="116"/>
    </row>
    <row r="666" customFormat="false" ht="15.75" hidden="true" customHeight="false" outlineLevel="0" collapsed="false">
      <c r="B666" s="116"/>
    </row>
    <row r="667" customFormat="false" ht="15.75" hidden="true" customHeight="false" outlineLevel="0" collapsed="false">
      <c r="B667" s="116"/>
    </row>
    <row r="668" customFormat="false" ht="15.75" hidden="true" customHeight="false" outlineLevel="0" collapsed="false">
      <c r="B668" s="116"/>
    </row>
    <row r="669" customFormat="false" ht="15.75" hidden="true" customHeight="false" outlineLevel="0" collapsed="false">
      <c r="B669" s="116"/>
    </row>
    <row r="670" customFormat="false" ht="15.75" hidden="true" customHeight="false" outlineLevel="0" collapsed="false">
      <c r="B670" s="116"/>
    </row>
    <row r="671" customFormat="false" ht="15.75" hidden="true" customHeight="false" outlineLevel="0" collapsed="false">
      <c r="B671" s="116"/>
    </row>
    <row r="672" customFormat="false" ht="15.75" hidden="true" customHeight="false" outlineLevel="0" collapsed="false">
      <c r="B672" s="116"/>
    </row>
    <row r="673" customFormat="false" ht="15.75" hidden="true" customHeight="false" outlineLevel="0" collapsed="false">
      <c r="B673" s="116"/>
    </row>
    <row r="674" customFormat="false" ht="15.75" hidden="true" customHeight="false" outlineLevel="0" collapsed="false">
      <c r="B674" s="116"/>
    </row>
    <row r="675" customFormat="false" ht="15.75" hidden="true" customHeight="false" outlineLevel="0" collapsed="false">
      <c r="B675" s="116"/>
    </row>
    <row r="676" customFormat="false" ht="15.75" hidden="true" customHeight="false" outlineLevel="0" collapsed="false">
      <c r="B676" s="116"/>
    </row>
    <row r="677" customFormat="false" ht="15.75" hidden="true" customHeight="false" outlineLevel="0" collapsed="false">
      <c r="B677" s="116"/>
    </row>
    <row r="678" customFormat="false" ht="15.75" hidden="true" customHeight="false" outlineLevel="0" collapsed="false">
      <c r="B678" s="116"/>
    </row>
    <row r="679" customFormat="false" ht="15.75" hidden="true" customHeight="false" outlineLevel="0" collapsed="false">
      <c r="B679" s="116"/>
    </row>
    <row r="680" customFormat="false" ht="15.75" hidden="true" customHeight="false" outlineLevel="0" collapsed="false">
      <c r="B680" s="116"/>
    </row>
    <row r="681" customFormat="false" ht="15.75" hidden="true" customHeight="false" outlineLevel="0" collapsed="false">
      <c r="B681" s="116"/>
    </row>
    <row r="682" customFormat="false" ht="15.75" hidden="true" customHeight="false" outlineLevel="0" collapsed="false">
      <c r="B682" s="116"/>
    </row>
    <row r="683" customFormat="false" ht="15.75" hidden="true" customHeight="false" outlineLevel="0" collapsed="false">
      <c r="B683" s="116"/>
    </row>
    <row r="684" customFormat="false" ht="15.75" hidden="true" customHeight="false" outlineLevel="0" collapsed="false">
      <c r="B684" s="116"/>
    </row>
    <row r="685" customFormat="false" ht="15.75" hidden="true" customHeight="false" outlineLevel="0" collapsed="false">
      <c r="B685" s="116"/>
    </row>
    <row r="686" customFormat="false" ht="15.75" hidden="true" customHeight="false" outlineLevel="0" collapsed="false">
      <c r="B686" s="116"/>
    </row>
    <row r="687" customFormat="false" ht="15.75" hidden="true" customHeight="false" outlineLevel="0" collapsed="false">
      <c r="B687" s="116"/>
    </row>
    <row r="688" customFormat="false" ht="15.75" hidden="true" customHeight="false" outlineLevel="0" collapsed="false">
      <c r="B688" s="116"/>
    </row>
    <row r="689" customFormat="false" ht="15.75" hidden="true" customHeight="false" outlineLevel="0" collapsed="false">
      <c r="B689" s="116"/>
    </row>
    <row r="690" customFormat="false" ht="15.75" hidden="true" customHeight="false" outlineLevel="0" collapsed="false">
      <c r="B690" s="116"/>
    </row>
    <row r="691" customFormat="false" ht="15.75" hidden="true" customHeight="false" outlineLevel="0" collapsed="false">
      <c r="B691" s="116"/>
    </row>
    <row r="692" customFormat="false" ht="15.75" hidden="true" customHeight="false" outlineLevel="0" collapsed="false">
      <c r="B692" s="116"/>
    </row>
    <row r="693" customFormat="false" ht="15.75" hidden="true" customHeight="false" outlineLevel="0" collapsed="false">
      <c r="B693" s="116"/>
    </row>
    <row r="694" customFormat="false" ht="15.75" hidden="true" customHeight="false" outlineLevel="0" collapsed="false">
      <c r="B694" s="116"/>
    </row>
    <row r="695" customFormat="false" ht="15.75" hidden="true" customHeight="false" outlineLevel="0" collapsed="false">
      <c r="B695" s="116"/>
    </row>
    <row r="696" customFormat="false" ht="15.75" hidden="true" customHeight="false" outlineLevel="0" collapsed="false">
      <c r="B696" s="116"/>
    </row>
    <row r="697" customFormat="false" ht="15.75" hidden="true" customHeight="false" outlineLevel="0" collapsed="false">
      <c r="B697" s="116"/>
    </row>
    <row r="698" customFormat="false" ht="15.75" hidden="true" customHeight="false" outlineLevel="0" collapsed="false">
      <c r="B698" s="116"/>
    </row>
    <row r="699" customFormat="false" ht="15.75" hidden="true" customHeight="false" outlineLevel="0" collapsed="false">
      <c r="B699" s="116"/>
    </row>
    <row r="700" customFormat="false" ht="15.75" hidden="true" customHeight="false" outlineLevel="0" collapsed="false">
      <c r="B700" s="116"/>
    </row>
    <row r="701" customFormat="false" ht="15.75" hidden="true" customHeight="false" outlineLevel="0" collapsed="false">
      <c r="B701" s="116"/>
    </row>
    <row r="702" customFormat="false" ht="15.75" hidden="true" customHeight="false" outlineLevel="0" collapsed="false">
      <c r="B702" s="116"/>
    </row>
    <row r="703" customFormat="false" ht="15.75" hidden="true" customHeight="false" outlineLevel="0" collapsed="false">
      <c r="B703" s="116"/>
    </row>
    <row r="704" customFormat="false" ht="15.75" hidden="true" customHeight="false" outlineLevel="0" collapsed="false">
      <c r="B704" s="116"/>
    </row>
    <row r="705" customFormat="false" ht="15.75" hidden="true" customHeight="false" outlineLevel="0" collapsed="false">
      <c r="B705" s="116"/>
    </row>
    <row r="706" customFormat="false" ht="15.75" hidden="true" customHeight="false" outlineLevel="0" collapsed="false">
      <c r="B706" s="116"/>
    </row>
    <row r="707" customFormat="false" ht="15.75" hidden="true" customHeight="false" outlineLevel="0" collapsed="false">
      <c r="B707" s="116"/>
    </row>
    <row r="708" customFormat="false" ht="15.75" hidden="true" customHeight="false" outlineLevel="0" collapsed="false">
      <c r="B708" s="116"/>
    </row>
    <row r="709" customFormat="false" ht="15.75" hidden="true" customHeight="false" outlineLevel="0" collapsed="false">
      <c r="B709" s="116"/>
    </row>
    <row r="710" customFormat="false" ht="15.75" hidden="true" customHeight="false" outlineLevel="0" collapsed="false">
      <c r="B710" s="116"/>
    </row>
    <row r="711" customFormat="false" ht="15.75" hidden="true" customHeight="false" outlineLevel="0" collapsed="false">
      <c r="B711" s="116"/>
    </row>
    <row r="712" customFormat="false" ht="15.75" hidden="true" customHeight="false" outlineLevel="0" collapsed="false">
      <c r="B712" s="116"/>
    </row>
    <row r="713" customFormat="false" ht="15.75" hidden="true" customHeight="false" outlineLevel="0" collapsed="false">
      <c r="B713" s="116"/>
    </row>
    <row r="714" customFormat="false" ht="15.75" hidden="true" customHeight="false" outlineLevel="0" collapsed="false">
      <c r="B714" s="116"/>
    </row>
    <row r="715" customFormat="false" ht="15.75" hidden="true" customHeight="false" outlineLevel="0" collapsed="false">
      <c r="B715" s="116"/>
    </row>
    <row r="716" customFormat="false" ht="15.75" hidden="true" customHeight="false" outlineLevel="0" collapsed="false">
      <c r="B716" s="116"/>
    </row>
    <row r="717" customFormat="false" ht="15.75" hidden="true" customHeight="false" outlineLevel="0" collapsed="false">
      <c r="B717" s="116"/>
    </row>
    <row r="718" customFormat="false" ht="15.75" hidden="true" customHeight="false" outlineLevel="0" collapsed="false">
      <c r="B718" s="116"/>
    </row>
    <row r="719" customFormat="false" ht="15.75" hidden="true" customHeight="false" outlineLevel="0" collapsed="false">
      <c r="B719" s="116"/>
    </row>
    <row r="720" customFormat="false" ht="15.75" hidden="true" customHeight="false" outlineLevel="0" collapsed="false">
      <c r="B720" s="116"/>
    </row>
    <row r="721" customFormat="false" ht="15.75" hidden="true" customHeight="false" outlineLevel="0" collapsed="false">
      <c r="B721" s="116"/>
    </row>
    <row r="722" customFormat="false" ht="15.75" hidden="true" customHeight="false" outlineLevel="0" collapsed="false">
      <c r="B722" s="116"/>
    </row>
    <row r="723" customFormat="false" ht="15.75" hidden="true" customHeight="false" outlineLevel="0" collapsed="false">
      <c r="B723" s="116"/>
    </row>
    <row r="724" customFormat="false" ht="15.75" hidden="true" customHeight="false" outlineLevel="0" collapsed="false">
      <c r="B724" s="116"/>
    </row>
    <row r="725" customFormat="false" ht="15.75" hidden="true" customHeight="false" outlineLevel="0" collapsed="false">
      <c r="B725" s="116"/>
    </row>
    <row r="726" customFormat="false" ht="15.75" hidden="true" customHeight="false" outlineLevel="0" collapsed="false">
      <c r="B726" s="116"/>
    </row>
    <row r="727" customFormat="false" ht="15.75" hidden="true" customHeight="false" outlineLevel="0" collapsed="false">
      <c r="B727" s="116"/>
    </row>
    <row r="728" customFormat="false" ht="15.75" hidden="true" customHeight="false" outlineLevel="0" collapsed="false">
      <c r="B728" s="116"/>
    </row>
    <row r="729" customFormat="false" ht="15.75" hidden="true" customHeight="false" outlineLevel="0" collapsed="false">
      <c r="B729" s="116"/>
    </row>
    <row r="730" customFormat="false" ht="15.75" hidden="true" customHeight="false" outlineLevel="0" collapsed="false">
      <c r="B730" s="116"/>
    </row>
    <row r="731" customFormat="false" ht="15.75" hidden="true" customHeight="false" outlineLevel="0" collapsed="false">
      <c r="B731" s="116"/>
    </row>
    <row r="732" customFormat="false" ht="15.75" hidden="true" customHeight="false" outlineLevel="0" collapsed="false">
      <c r="B732" s="116"/>
    </row>
    <row r="733" customFormat="false" ht="15.75" hidden="true" customHeight="false" outlineLevel="0" collapsed="false">
      <c r="B733" s="116"/>
    </row>
    <row r="734" customFormat="false" ht="15.75" hidden="true" customHeight="false" outlineLevel="0" collapsed="false">
      <c r="B734" s="116"/>
    </row>
    <row r="735" customFormat="false" ht="15.75" hidden="true" customHeight="false" outlineLevel="0" collapsed="false">
      <c r="B735" s="116"/>
    </row>
    <row r="736" customFormat="false" ht="15.75" hidden="true" customHeight="false" outlineLevel="0" collapsed="false">
      <c r="B736" s="116"/>
    </row>
    <row r="737" customFormat="false" ht="15.75" hidden="true" customHeight="false" outlineLevel="0" collapsed="false">
      <c r="B737" s="116"/>
    </row>
    <row r="738" customFormat="false" ht="15.75" hidden="true" customHeight="false" outlineLevel="0" collapsed="false">
      <c r="B738" s="116"/>
    </row>
    <row r="739" customFormat="false" ht="15.75" hidden="true" customHeight="false" outlineLevel="0" collapsed="false">
      <c r="B739" s="116"/>
    </row>
    <row r="740" customFormat="false" ht="15.75" hidden="true" customHeight="false" outlineLevel="0" collapsed="false">
      <c r="B740" s="116"/>
    </row>
    <row r="741" customFormat="false" ht="15.75" hidden="true" customHeight="false" outlineLevel="0" collapsed="false">
      <c r="B741" s="116"/>
    </row>
    <row r="742" customFormat="false" ht="15.75" hidden="true" customHeight="false" outlineLevel="0" collapsed="false">
      <c r="B742" s="116"/>
    </row>
    <row r="743" customFormat="false" ht="15.75" hidden="true" customHeight="false" outlineLevel="0" collapsed="false">
      <c r="B743" s="116"/>
    </row>
    <row r="744" customFormat="false" ht="15.75" hidden="true" customHeight="false" outlineLevel="0" collapsed="false">
      <c r="B744" s="116"/>
    </row>
    <row r="745" customFormat="false" ht="15.75" hidden="true" customHeight="false" outlineLevel="0" collapsed="false">
      <c r="B745" s="116"/>
    </row>
    <row r="746" customFormat="false" ht="15.75" hidden="true" customHeight="false" outlineLevel="0" collapsed="false">
      <c r="B746" s="116"/>
    </row>
    <row r="747" customFormat="false" ht="15.75" hidden="true" customHeight="false" outlineLevel="0" collapsed="false">
      <c r="B747" s="116"/>
    </row>
    <row r="748" customFormat="false" ht="15.75" hidden="true" customHeight="false" outlineLevel="0" collapsed="false">
      <c r="B748" s="116"/>
    </row>
    <row r="749" customFormat="false" ht="15.75" hidden="true" customHeight="false" outlineLevel="0" collapsed="false">
      <c r="B749" s="116"/>
    </row>
    <row r="750" customFormat="false" ht="15.75" hidden="true" customHeight="false" outlineLevel="0" collapsed="false">
      <c r="B750" s="116"/>
    </row>
    <row r="751" customFormat="false" ht="15.75" hidden="true" customHeight="false" outlineLevel="0" collapsed="false">
      <c r="B751" s="116"/>
    </row>
    <row r="752" customFormat="false" ht="15.75" hidden="true" customHeight="false" outlineLevel="0" collapsed="false">
      <c r="B752" s="116"/>
    </row>
    <row r="753" customFormat="false" ht="15.75" hidden="true" customHeight="false" outlineLevel="0" collapsed="false">
      <c r="B753" s="116"/>
    </row>
    <row r="754" customFormat="false" ht="15.75" hidden="true" customHeight="false" outlineLevel="0" collapsed="false">
      <c r="B754" s="116"/>
    </row>
    <row r="755" customFormat="false" ht="15.75" hidden="true" customHeight="false" outlineLevel="0" collapsed="false">
      <c r="B755" s="116"/>
    </row>
    <row r="756" customFormat="false" ht="15.75" hidden="true" customHeight="false" outlineLevel="0" collapsed="false">
      <c r="B756" s="116"/>
    </row>
    <row r="757" customFormat="false" ht="15.75" hidden="true" customHeight="false" outlineLevel="0" collapsed="false">
      <c r="B757" s="116"/>
    </row>
    <row r="758" customFormat="false" ht="15.75" hidden="true" customHeight="false" outlineLevel="0" collapsed="false">
      <c r="B758" s="116"/>
    </row>
    <row r="759" customFormat="false" ht="15.75" hidden="true" customHeight="false" outlineLevel="0" collapsed="false">
      <c r="B759" s="116"/>
    </row>
    <row r="760" customFormat="false" ht="15.75" hidden="true" customHeight="false" outlineLevel="0" collapsed="false">
      <c r="B760" s="116"/>
    </row>
    <row r="761" customFormat="false" ht="15.75" hidden="true" customHeight="false" outlineLevel="0" collapsed="false">
      <c r="B761" s="116"/>
    </row>
    <row r="762" customFormat="false" ht="15.75" hidden="true" customHeight="false" outlineLevel="0" collapsed="false">
      <c r="B762" s="116"/>
    </row>
    <row r="763" customFormat="false" ht="15.75" hidden="true" customHeight="false" outlineLevel="0" collapsed="false">
      <c r="B763" s="116"/>
    </row>
    <row r="764" customFormat="false" ht="15.75" hidden="true" customHeight="false" outlineLevel="0" collapsed="false">
      <c r="B764" s="116"/>
    </row>
    <row r="765" customFormat="false" ht="15.75" hidden="true" customHeight="false" outlineLevel="0" collapsed="false">
      <c r="B765" s="116"/>
    </row>
    <row r="766" customFormat="false" ht="15.75" hidden="true" customHeight="false" outlineLevel="0" collapsed="false">
      <c r="B766" s="116"/>
    </row>
    <row r="767" customFormat="false" ht="15.75" hidden="true" customHeight="false" outlineLevel="0" collapsed="false">
      <c r="B767" s="116"/>
    </row>
    <row r="768" customFormat="false" ht="15.75" hidden="true" customHeight="false" outlineLevel="0" collapsed="false">
      <c r="B768" s="116"/>
    </row>
    <row r="769" customFormat="false" ht="15.75" hidden="true" customHeight="false" outlineLevel="0" collapsed="false">
      <c r="B769" s="116"/>
    </row>
    <row r="770" customFormat="false" ht="15.75" hidden="true" customHeight="false" outlineLevel="0" collapsed="false">
      <c r="B770" s="116"/>
    </row>
    <row r="771" customFormat="false" ht="15.75" hidden="true" customHeight="false" outlineLevel="0" collapsed="false">
      <c r="B771" s="116"/>
    </row>
    <row r="772" customFormat="false" ht="15.75" hidden="true" customHeight="false" outlineLevel="0" collapsed="false">
      <c r="B772" s="116"/>
    </row>
    <row r="773" customFormat="false" ht="15.75" hidden="true" customHeight="false" outlineLevel="0" collapsed="false">
      <c r="B773" s="116"/>
    </row>
    <row r="774" customFormat="false" ht="15.75" hidden="true" customHeight="false" outlineLevel="0" collapsed="false">
      <c r="B774" s="116"/>
    </row>
    <row r="775" customFormat="false" ht="15.75" hidden="true" customHeight="false" outlineLevel="0" collapsed="false">
      <c r="B775" s="116"/>
    </row>
    <row r="776" customFormat="false" ht="15.75" hidden="true" customHeight="false" outlineLevel="0" collapsed="false">
      <c r="B776" s="116"/>
    </row>
    <row r="777" customFormat="false" ht="15.75" hidden="true" customHeight="false" outlineLevel="0" collapsed="false">
      <c r="B777" s="116"/>
    </row>
    <row r="778" customFormat="false" ht="15.75" hidden="true" customHeight="false" outlineLevel="0" collapsed="false">
      <c r="B778" s="116"/>
    </row>
    <row r="779" customFormat="false" ht="15.75" hidden="true" customHeight="false" outlineLevel="0" collapsed="false">
      <c r="B779" s="116"/>
    </row>
    <row r="780" customFormat="false" ht="15.75" hidden="true" customHeight="false" outlineLevel="0" collapsed="false">
      <c r="B780" s="116"/>
    </row>
    <row r="781" customFormat="false" ht="15.75" hidden="true" customHeight="false" outlineLevel="0" collapsed="false">
      <c r="B781" s="116"/>
    </row>
    <row r="782" customFormat="false" ht="15.75" hidden="true" customHeight="false" outlineLevel="0" collapsed="false">
      <c r="B782" s="116"/>
    </row>
    <row r="783" customFormat="false" ht="15.75" hidden="true" customHeight="false" outlineLevel="0" collapsed="false">
      <c r="B783" s="116"/>
    </row>
    <row r="784" customFormat="false" ht="15.75" hidden="true" customHeight="false" outlineLevel="0" collapsed="false">
      <c r="B784" s="116"/>
    </row>
    <row r="785" customFormat="false" ht="15.75" hidden="true" customHeight="false" outlineLevel="0" collapsed="false">
      <c r="B785" s="116"/>
    </row>
    <row r="786" customFormat="false" ht="15.75" hidden="true" customHeight="false" outlineLevel="0" collapsed="false">
      <c r="B786" s="116"/>
    </row>
    <row r="787" customFormat="false" ht="15.75" hidden="true" customHeight="false" outlineLevel="0" collapsed="false">
      <c r="B787" s="116"/>
    </row>
    <row r="788" customFormat="false" ht="15.75" hidden="true" customHeight="false" outlineLevel="0" collapsed="false">
      <c r="B788" s="116"/>
    </row>
    <row r="789" customFormat="false" ht="15.75" hidden="true" customHeight="false" outlineLevel="0" collapsed="false">
      <c r="B789" s="116"/>
    </row>
    <row r="790" customFormat="false" ht="15.75" hidden="true" customHeight="false" outlineLevel="0" collapsed="false">
      <c r="B790" s="116"/>
    </row>
    <row r="791" customFormat="false" ht="15.75" hidden="true" customHeight="false" outlineLevel="0" collapsed="false">
      <c r="B791" s="116"/>
    </row>
    <row r="792" customFormat="false" ht="15.75" hidden="true" customHeight="false" outlineLevel="0" collapsed="false">
      <c r="B792" s="116"/>
    </row>
    <row r="793" customFormat="false" ht="15.75" hidden="true" customHeight="false" outlineLevel="0" collapsed="false">
      <c r="B793" s="116"/>
    </row>
    <row r="794" customFormat="false" ht="15.75" hidden="true" customHeight="false" outlineLevel="0" collapsed="false">
      <c r="B794" s="116"/>
    </row>
    <row r="795" customFormat="false" ht="15.75" hidden="true" customHeight="false" outlineLevel="0" collapsed="false">
      <c r="B795" s="116"/>
    </row>
    <row r="796" customFormat="false" ht="15.75" hidden="true" customHeight="false" outlineLevel="0" collapsed="false">
      <c r="B796" s="116"/>
    </row>
    <row r="797" customFormat="false" ht="15.75" hidden="true" customHeight="false" outlineLevel="0" collapsed="false">
      <c r="B797" s="116"/>
    </row>
    <row r="798" customFormat="false" ht="15.75" hidden="true" customHeight="false" outlineLevel="0" collapsed="false">
      <c r="B798" s="116"/>
    </row>
    <row r="799" customFormat="false" ht="15.75" hidden="true" customHeight="false" outlineLevel="0" collapsed="false">
      <c r="B799" s="116"/>
    </row>
    <row r="800" customFormat="false" ht="15.75" hidden="true" customHeight="false" outlineLevel="0" collapsed="false">
      <c r="B800" s="116"/>
    </row>
    <row r="801" customFormat="false" ht="15.75" hidden="true" customHeight="false" outlineLevel="0" collapsed="false">
      <c r="B801" s="116"/>
    </row>
    <row r="802" customFormat="false" ht="15.75" hidden="true" customHeight="false" outlineLevel="0" collapsed="false">
      <c r="B802" s="116"/>
    </row>
    <row r="803" customFormat="false" ht="15.75" hidden="true" customHeight="false" outlineLevel="0" collapsed="false">
      <c r="B803" s="116"/>
    </row>
    <row r="804" customFormat="false" ht="15.75" hidden="true" customHeight="false" outlineLevel="0" collapsed="false">
      <c r="B804" s="116"/>
    </row>
    <row r="805" customFormat="false" ht="15.75" hidden="true" customHeight="false" outlineLevel="0" collapsed="false">
      <c r="B805" s="116"/>
    </row>
    <row r="806" customFormat="false" ht="15.75" hidden="true" customHeight="false" outlineLevel="0" collapsed="false">
      <c r="B806" s="116"/>
    </row>
    <row r="807" customFormat="false" ht="15.75" hidden="true" customHeight="false" outlineLevel="0" collapsed="false">
      <c r="B807" s="116"/>
    </row>
    <row r="808" customFormat="false" ht="15.75" hidden="true" customHeight="false" outlineLevel="0" collapsed="false">
      <c r="B808" s="116"/>
    </row>
    <row r="809" customFormat="false" ht="15.75" hidden="true" customHeight="false" outlineLevel="0" collapsed="false">
      <c r="B809" s="116"/>
    </row>
    <row r="810" customFormat="false" ht="15.75" hidden="true" customHeight="false" outlineLevel="0" collapsed="false">
      <c r="B810" s="116"/>
    </row>
    <row r="811" customFormat="false" ht="15.75" hidden="true" customHeight="false" outlineLevel="0" collapsed="false">
      <c r="B811" s="116"/>
    </row>
    <row r="812" customFormat="false" ht="15.75" hidden="true" customHeight="false" outlineLevel="0" collapsed="false">
      <c r="B812" s="116"/>
    </row>
    <row r="813" customFormat="false" ht="15.75" hidden="true" customHeight="false" outlineLevel="0" collapsed="false">
      <c r="B813" s="116"/>
    </row>
    <row r="814" customFormat="false" ht="15.75" hidden="true" customHeight="false" outlineLevel="0" collapsed="false">
      <c r="B814" s="116"/>
    </row>
    <row r="815" customFormat="false" ht="15.75" hidden="true" customHeight="false" outlineLevel="0" collapsed="false">
      <c r="B815" s="116"/>
    </row>
    <row r="816" customFormat="false" ht="15.75" hidden="true" customHeight="false" outlineLevel="0" collapsed="false">
      <c r="B816" s="116"/>
    </row>
    <row r="817" customFormat="false" ht="15.75" hidden="true" customHeight="false" outlineLevel="0" collapsed="false">
      <c r="B817" s="116"/>
    </row>
    <row r="818" customFormat="false" ht="15.75" hidden="true" customHeight="false" outlineLevel="0" collapsed="false">
      <c r="B818" s="116"/>
    </row>
    <row r="819" customFormat="false" ht="15.75" hidden="true" customHeight="false" outlineLevel="0" collapsed="false">
      <c r="B819" s="116"/>
    </row>
    <row r="820" customFormat="false" ht="15.75" hidden="true" customHeight="false" outlineLevel="0" collapsed="false">
      <c r="B820" s="116"/>
    </row>
    <row r="821" customFormat="false" ht="15.75" hidden="true" customHeight="false" outlineLevel="0" collapsed="false">
      <c r="B821" s="116"/>
    </row>
    <row r="822" customFormat="false" ht="15.75" hidden="true" customHeight="false" outlineLevel="0" collapsed="false">
      <c r="B822" s="116"/>
    </row>
    <row r="823" customFormat="false" ht="15.75" hidden="true" customHeight="false" outlineLevel="0" collapsed="false">
      <c r="B823" s="116"/>
    </row>
    <row r="824" customFormat="false" ht="15.75" hidden="true" customHeight="false" outlineLevel="0" collapsed="false">
      <c r="B824" s="116"/>
    </row>
    <row r="825" customFormat="false" ht="15.75" hidden="true" customHeight="false" outlineLevel="0" collapsed="false">
      <c r="B825" s="116"/>
    </row>
    <row r="826" customFormat="false" ht="15.75" hidden="true" customHeight="false" outlineLevel="0" collapsed="false">
      <c r="B826" s="116"/>
    </row>
    <row r="827" customFormat="false" ht="15.75" hidden="true" customHeight="false" outlineLevel="0" collapsed="false">
      <c r="B827" s="116"/>
    </row>
    <row r="828" customFormat="false" ht="15.75" hidden="true" customHeight="false" outlineLevel="0" collapsed="false">
      <c r="B828" s="116"/>
    </row>
    <row r="829" customFormat="false" ht="15.75" hidden="true" customHeight="false" outlineLevel="0" collapsed="false">
      <c r="B829" s="116"/>
    </row>
    <row r="830" customFormat="false" ht="15.75" hidden="true" customHeight="false" outlineLevel="0" collapsed="false">
      <c r="B830" s="116"/>
    </row>
    <row r="831" customFormat="false" ht="15.75" hidden="true" customHeight="false" outlineLevel="0" collapsed="false">
      <c r="B831" s="116"/>
    </row>
    <row r="832" customFormat="false" ht="15.75" hidden="true" customHeight="false" outlineLevel="0" collapsed="false">
      <c r="B832" s="116"/>
    </row>
    <row r="833" customFormat="false" ht="15.75" hidden="true" customHeight="false" outlineLevel="0" collapsed="false">
      <c r="B833" s="116"/>
    </row>
    <row r="834" customFormat="false" ht="15.75" hidden="true" customHeight="false" outlineLevel="0" collapsed="false">
      <c r="B834" s="116"/>
    </row>
    <row r="835" customFormat="false" ht="15.75" hidden="true" customHeight="false" outlineLevel="0" collapsed="false">
      <c r="B835" s="116"/>
    </row>
    <row r="836" customFormat="false" ht="15.75" hidden="true" customHeight="false" outlineLevel="0" collapsed="false">
      <c r="B836" s="116"/>
    </row>
    <row r="837" customFormat="false" ht="15.75" hidden="true" customHeight="false" outlineLevel="0" collapsed="false">
      <c r="B837" s="116"/>
    </row>
    <row r="838" customFormat="false" ht="15.75" hidden="true" customHeight="false" outlineLevel="0" collapsed="false">
      <c r="B838" s="116"/>
    </row>
    <row r="839" customFormat="false" ht="15.75" hidden="true" customHeight="false" outlineLevel="0" collapsed="false">
      <c r="B839" s="116"/>
    </row>
    <row r="840" customFormat="false" ht="15.75" hidden="true" customHeight="false" outlineLevel="0" collapsed="false">
      <c r="B840" s="116"/>
    </row>
    <row r="841" customFormat="false" ht="15.75" hidden="true" customHeight="false" outlineLevel="0" collapsed="false">
      <c r="B841" s="116"/>
    </row>
    <row r="842" customFormat="false" ht="15.75" hidden="true" customHeight="false" outlineLevel="0" collapsed="false">
      <c r="B842" s="116"/>
    </row>
    <row r="843" customFormat="false" ht="15.75" hidden="true" customHeight="false" outlineLevel="0" collapsed="false">
      <c r="B843" s="116"/>
    </row>
    <row r="844" customFormat="false" ht="15.75" hidden="true" customHeight="false" outlineLevel="0" collapsed="false">
      <c r="B844" s="116"/>
    </row>
    <row r="845" customFormat="false" ht="15.75" hidden="true" customHeight="false" outlineLevel="0" collapsed="false">
      <c r="B845" s="116"/>
    </row>
    <row r="846" customFormat="false" ht="15.75" hidden="true" customHeight="false" outlineLevel="0" collapsed="false">
      <c r="B846" s="116"/>
    </row>
    <row r="847" customFormat="false" ht="15.75" hidden="true" customHeight="false" outlineLevel="0" collapsed="false">
      <c r="B847" s="116"/>
    </row>
    <row r="848" customFormat="false" ht="15.75" hidden="true" customHeight="false" outlineLevel="0" collapsed="false">
      <c r="B848" s="116"/>
    </row>
    <row r="849" customFormat="false" ht="15.75" hidden="true" customHeight="false" outlineLevel="0" collapsed="false">
      <c r="B849" s="116"/>
    </row>
    <row r="850" customFormat="false" ht="15.75" hidden="true" customHeight="false" outlineLevel="0" collapsed="false">
      <c r="B850" s="116"/>
    </row>
    <row r="851" customFormat="false" ht="15.75" hidden="true" customHeight="false" outlineLevel="0" collapsed="false">
      <c r="B851" s="116"/>
    </row>
    <row r="852" customFormat="false" ht="15.75" hidden="true" customHeight="false" outlineLevel="0" collapsed="false">
      <c r="B852" s="116"/>
    </row>
    <row r="853" customFormat="false" ht="15.75" hidden="true" customHeight="false" outlineLevel="0" collapsed="false">
      <c r="B853" s="116"/>
    </row>
    <row r="854" customFormat="false" ht="15.75" hidden="true" customHeight="false" outlineLevel="0" collapsed="false">
      <c r="B854" s="116"/>
    </row>
    <row r="855" customFormat="false" ht="15.75" hidden="true" customHeight="false" outlineLevel="0" collapsed="false">
      <c r="B855" s="116"/>
    </row>
    <row r="856" customFormat="false" ht="15.75" hidden="true" customHeight="false" outlineLevel="0" collapsed="false">
      <c r="B856" s="116"/>
    </row>
    <row r="857" customFormat="false" ht="15.75" hidden="true" customHeight="false" outlineLevel="0" collapsed="false">
      <c r="B857" s="116"/>
    </row>
    <row r="858" customFormat="false" ht="15.75" hidden="true" customHeight="false" outlineLevel="0" collapsed="false">
      <c r="B858" s="116"/>
    </row>
    <row r="859" customFormat="false" ht="15.75" hidden="true" customHeight="false" outlineLevel="0" collapsed="false">
      <c r="B859" s="116"/>
    </row>
    <row r="860" customFormat="false" ht="15.75" hidden="true" customHeight="false" outlineLevel="0" collapsed="false">
      <c r="B860" s="116"/>
    </row>
    <row r="861" customFormat="false" ht="15.75" hidden="true" customHeight="false" outlineLevel="0" collapsed="false">
      <c r="B861" s="116"/>
    </row>
    <row r="862" customFormat="false" ht="15.75" hidden="true" customHeight="false" outlineLevel="0" collapsed="false">
      <c r="B862" s="116"/>
    </row>
    <row r="863" customFormat="false" ht="15.75" hidden="true" customHeight="false" outlineLevel="0" collapsed="false">
      <c r="B863" s="116"/>
    </row>
    <row r="864" customFormat="false" ht="15.75" hidden="true" customHeight="false" outlineLevel="0" collapsed="false">
      <c r="B864" s="116"/>
    </row>
    <row r="865" customFormat="false" ht="15.75" hidden="true" customHeight="false" outlineLevel="0" collapsed="false">
      <c r="B865" s="116"/>
    </row>
    <row r="866" customFormat="false" ht="15.75" hidden="true" customHeight="false" outlineLevel="0" collapsed="false">
      <c r="B866" s="116"/>
    </row>
    <row r="867" customFormat="false" ht="15.75" hidden="true" customHeight="false" outlineLevel="0" collapsed="false">
      <c r="B867" s="116"/>
    </row>
    <row r="868" customFormat="false" ht="15.75" hidden="true" customHeight="false" outlineLevel="0" collapsed="false">
      <c r="B868" s="116"/>
    </row>
    <row r="869" customFormat="false" ht="15.75" hidden="true" customHeight="false" outlineLevel="0" collapsed="false">
      <c r="B869" s="116"/>
    </row>
    <row r="870" customFormat="false" ht="15.75" hidden="true" customHeight="false" outlineLevel="0" collapsed="false">
      <c r="B870" s="116"/>
    </row>
    <row r="871" customFormat="false" ht="15.75" hidden="true" customHeight="false" outlineLevel="0" collapsed="false">
      <c r="B871" s="116"/>
    </row>
    <row r="872" customFormat="false" ht="15.75" hidden="true" customHeight="false" outlineLevel="0" collapsed="false">
      <c r="B872" s="116"/>
    </row>
    <row r="873" customFormat="false" ht="15.75" hidden="true" customHeight="false" outlineLevel="0" collapsed="false">
      <c r="B873" s="116"/>
    </row>
    <row r="874" customFormat="false" ht="15.75" hidden="true" customHeight="false" outlineLevel="0" collapsed="false">
      <c r="B874" s="116"/>
    </row>
    <row r="875" customFormat="false" ht="15.75" hidden="true" customHeight="false" outlineLevel="0" collapsed="false">
      <c r="B875" s="116"/>
    </row>
    <row r="876" customFormat="false" ht="15.75" hidden="true" customHeight="false" outlineLevel="0" collapsed="false">
      <c r="B876" s="116"/>
    </row>
    <row r="877" customFormat="false" ht="15.75" hidden="true" customHeight="false" outlineLevel="0" collapsed="false">
      <c r="B877" s="116"/>
    </row>
    <row r="878" customFormat="false" ht="15.75" hidden="true" customHeight="false" outlineLevel="0" collapsed="false">
      <c r="B878" s="116"/>
    </row>
    <row r="879" customFormat="false" ht="15.75" hidden="true" customHeight="false" outlineLevel="0" collapsed="false">
      <c r="B879" s="116"/>
    </row>
    <row r="880" customFormat="false" ht="15.75" hidden="true" customHeight="false" outlineLevel="0" collapsed="false">
      <c r="B880" s="116"/>
    </row>
    <row r="881" customFormat="false" ht="15.75" hidden="true" customHeight="false" outlineLevel="0" collapsed="false">
      <c r="B881" s="116"/>
    </row>
    <row r="882" customFormat="false" ht="15.75" hidden="true" customHeight="false" outlineLevel="0" collapsed="false">
      <c r="B882" s="116"/>
    </row>
    <row r="883" customFormat="false" ht="15.75" hidden="true" customHeight="false" outlineLevel="0" collapsed="false">
      <c r="B883" s="116"/>
    </row>
    <row r="884" customFormat="false" ht="15.75" hidden="true" customHeight="false" outlineLevel="0" collapsed="false">
      <c r="B884" s="116"/>
    </row>
    <row r="885" customFormat="false" ht="15.75" hidden="true" customHeight="false" outlineLevel="0" collapsed="false">
      <c r="B885" s="116"/>
    </row>
    <row r="886" customFormat="false" ht="15.75" hidden="true" customHeight="false" outlineLevel="0" collapsed="false">
      <c r="B886" s="116"/>
    </row>
    <row r="887" customFormat="false" ht="15.75" hidden="true" customHeight="false" outlineLevel="0" collapsed="false">
      <c r="B887" s="116"/>
    </row>
    <row r="888" customFormat="false" ht="15.75" hidden="true" customHeight="false" outlineLevel="0" collapsed="false">
      <c r="B888" s="116"/>
    </row>
    <row r="889" customFormat="false" ht="15.75" hidden="true" customHeight="false" outlineLevel="0" collapsed="false">
      <c r="B889" s="116"/>
    </row>
    <row r="890" customFormat="false" ht="15.75" hidden="true" customHeight="false" outlineLevel="0" collapsed="false">
      <c r="B890" s="116"/>
    </row>
    <row r="891" customFormat="false" ht="15.75" hidden="true" customHeight="false" outlineLevel="0" collapsed="false">
      <c r="B891" s="116"/>
    </row>
    <row r="892" customFormat="false" ht="15.75" hidden="true" customHeight="false" outlineLevel="0" collapsed="false">
      <c r="B892" s="116"/>
    </row>
    <row r="893" customFormat="false" ht="15.75" hidden="true" customHeight="false" outlineLevel="0" collapsed="false">
      <c r="B893" s="116"/>
    </row>
    <row r="894" customFormat="false" ht="15.75" hidden="true" customHeight="false" outlineLevel="0" collapsed="false">
      <c r="B894" s="116"/>
    </row>
    <row r="895" customFormat="false" ht="15.75" hidden="true" customHeight="false" outlineLevel="0" collapsed="false">
      <c r="B895" s="116"/>
    </row>
    <row r="896" customFormat="false" ht="15.75" hidden="true" customHeight="false" outlineLevel="0" collapsed="false">
      <c r="B896" s="116"/>
    </row>
    <row r="897" customFormat="false" ht="15.75" hidden="true" customHeight="false" outlineLevel="0" collapsed="false">
      <c r="B897" s="116"/>
    </row>
    <row r="898" customFormat="false" ht="15.75" hidden="true" customHeight="false" outlineLevel="0" collapsed="false">
      <c r="B898" s="116"/>
    </row>
    <row r="899" customFormat="false" ht="15.75" hidden="true" customHeight="false" outlineLevel="0" collapsed="false">
      <c r="B899" s="116"/>
    </row>
    <row r="900" customFormat="false" ht="15.75" hidden="true" customHeight="false" outlineLevel="0" collapsed="false">
      <c r="B900" s="116"/>
    </row>
    <row r="901" customFormat="false" ht="15.75" hidden="true" customHeight="false" outlineLevel="0" collapsed="false">
      <c r="B901" s="116"/>
    </row>
    <row r="902" customFormat="false" ht="15.75" hidden="true" customHeight="false" outlineLevel="0" collapsed="false">
      <c r="B902" s="116"/>
    </row>
    <row r="903" customFormat="false" ht="15.75" hidden="true" customHeight="false" outlineLevel="0" collapsed="false">
      <c r="B903" s="116"/>
    </row>
    <row r="904" customFormat="false" ht="15.75" hidden="true" customHeight="false" outlineLevel="0" collapsed="false">
      <c r="B904" s="116"/>
    </row>
    <row r="905" customFormat="false" ht="15.75" hidden="true" customHeight="false" outlineLevel="0" collapsed="false">
      <c r="B905" s="116"/>
    </row>
    <row r="906" customFormat="false" ht="15.75" hidden="true" customHeight="false" outlineLevel="0" collapsed="false">
      <c r="B906" s="116"/>
    </row>
    <row r="907" customFormat="false" ht="15.75" hidden="true" customHeight="false" outlineLevel="0" collapsed="false">
      <c r="B907" s="116"/>
    </row>
    <row r="908" customFormat="false" ht="15.75" hidden="true" customHeight="false" outlineLevel="0" collapsed="false">
      <c r="B908" s="116"/>
    </row>
    <row r="909" customFormat="false" ht="15.75" hidden="true" customHeight="false" outlineLevel="0" collapsed="false">
      <c r="B909" s="116"/>
    </row>
    <row r="910" customFormat="false" ht="15.75" hidden="true" customHeight="false" outlineLevel="0" collapsed="false">
      <c r="B910" s="116"/>
    </row>
    <row r="911" customFormat="false" ht="15.75" hidden="true" customHeight="false" outlineLevel="0" collapsed="false">
      <c r="B911" s="116"/>
    </row>
    <row r="912" customFormat="false" ht="15.75" hidden="true" customHeight="false" outlineLevel="0" collapsed="false">
      <c r="B912" s="116"/>
    </row>
    <row r="913" customFormat="false" ht="15.75" hidden="true" customHeight="false" outlineLevel="0" collapsed="false">
      <c r="B913" s="116"/>
    </row>
    <row r="914" customFormat="false" ht="15.75" hidden="true" customHeight="false" outlineLevel="0" collapsed="false">
      <c r="B914" s="116"/>
    </row>
    <row r="915" customFormat="false" ht="15.75" hidden="true" customHeight="false" outlineLevel="0" collapsed="false">
      <c r="B915" s="116"/>
    </row>
    <row r="916" customFormat="false" ht="15.75" hidden="true" customHeight="false" outlineLevel="0" collapsed="false">
      <c r="B916" s="116"/>
    </row>
    <row r="917" customFormat="false" ht="15.75" hidden="true" customHeight="false" outlineLevel="0" collapsed="false">
      <c r="B917" s="116"/>
    </row>
    <row r="918" customFormat="false" ht="15.75" hidden="true" customHeight="false" outlineLevel="0" collapsed="false">
      <c r="B918" s="116"/>
    </row>
    <row r="919" customFormat="false" ht="15.75" hidden="true" customHeight="false" outlineLevel="0" collapsed="false">
      <c r="B919" s="116"/>
    </row>
    <row r="920" customFormat="false" ht="15.75" hidden="true" customHeight="false" outlineLevel="0" collapsed="false">
      <c r="B920" s="116"/>
    </row>
    <row r="921" customFormat="false" ht="15.75" hidden="true" customHeight="false" outlineLevel="0" collapsed="false">
      <c r="B921" s="116"/>
    </row>
    <row r="922" customFormat="false" ht="15.75" hidden="true" customHeight="false" outlineLevel="0" collapsed="false">
      <c r="B922" s="116"/>
    </row>
    <row r="923" customFormat="false" ht="15.75" hidden="true" customHeight="false" outlineLevel="0" collapsed="false">
      <c r="B923" s="116"/>
    </row>
    <row r="924" customFormat="false" ht="15.75" hidden="true" customHeight="false" outlineLevel="0" collapsed="false">
      <c r="B924" s="116"/>
    </row>
    <row r="925" customFormat="false" ht="15.75" hidden="true" customHeight="false" outlineLevel="0" collapsed="false">
      <c r="B925" s="116"/>
    </row>
    <row r="926" customFormat="false" ht="15.75" hidden="true" customHeight="false" outlineLevel="0" collapsed="false">
      <c r="B926" s="116"/>
    </row>
    <row r="927" customFormat="false" ht="15.75" hidden="true" customHeight="false" outlineLevel="0" collapsed="false">
      <c r="B927" s="116"/>
    </row>
    <row r="928" customFormat="false" ht="15.75" hidden="true" customHeight="false" outlineLevel="0" collapsed="false">
      <c r="B928" s="116"/>
    </row>
    <row r="929" customFormat="false" ht="15.75" hidden="true" customHeight="false" outlineLevel="0" collapsed="false">
      <c r="B929" s="116"/>
    </row>
    <row r="930" customFormat="false" ht="15.75" hidden="true" customHeight="false" outlineLevel="0" collapsed="false">
      <c r="B930" s="116"/>
    </row>
    <row r="931" customFormat="false" ht="15.75" hidden="true" customHeight="false" outlineLevel="0" collapsed="false">
      <c r="B931" s="116"/>
    </row>
    <row r="932" customFormat="false" ht="15.75" hidden="true" customHeight="false" outlineLevel="0" collapsed="false">
      <c r="B932" s="116"/>
    </row>
    <row r="933" customFormat="false" ht="15.75" hidden="true" customHeight="false" outlineLevel="0" collapsed="false">
      <c r="B933" s="116"/>
    </row>
    <row r="934" customFormat="false" ht="15.75" hidden="true" customHeight="false" outlineLevel="0" collapsed="false">
      <c r="B934" s="116"/>
    </row>
    <row r="935" customFormat="false" ht="15.75" hidden="true" customHeight="false" outlineLevel="0" collapsed="false">
      <c r="B935" s="116"/>
    </row>
    <row r="936" customFormat="false" ht="15.75" hidden="true" customHeight="false" outlineLevel="0" collapsed="false">
      <c r="B936" s="116"/>
    </row>
    <row r="937" customFormat="false" ht="15.75" hidden="true" customHeight="false" outlineLevel="0" collapsed="false">
      <c r="B937" s="116"/>
    </row>
    <row r="938" customFormat="false" ht="15.75" hidden="true" customHeight="false" outlineLevel="0" collapsed="false">
      <c r="B938" s="116"/>
    </row>
    <row r="939" customFormat="false" ht="15.75" hidden="true" customHeight="false" outlineLevel="0" collapsed="false">
      <c r="B939" s="116"/>
    </row>
    <row r="940" customFormat="false" ht="15.75" hidden="true" customHeight="false" outlineLevel="0" collapsed="false">
      <c r="B940" s="116"/>
    </row>
    <row r="941" customFormat="false" ht="15.75" hidden="true" customHeight="false" outlineLevel="0" collapsed="false">
      <c r="B941" s="116"/>
    </row>
    <row r="942" customFormat="false" ht="15.75" hidden="true" customHeight="false" outlineLevel="0" collapsed="false">
      <c r="B942" s="116"/>
    </row>
    <row r="943" customFormat="false" ht="15.75" hidden="true" customHeight="false" outlineLevel="0" collapsed="false">
      <c r="B943" s="116"/>
    </row>
    <row r="944" customFormat="false" ht="15.75" hidden="true" customHeight="false" outlineLevel="0" collapsed="false">
      <c r="B944" s="116"/>
    </row>
    <row r="945" customFormat="false" ht="15.75" hidden="true" customHeight="false" outlineLevel="0" collapsed="false">
      <c r="B945" s="116"/>
    </row>
    <row r="946" customFormat="false" ht="15.75" hidden="true" customHeight="false" outlineLevel="0" collapsed="false">
      <c r="B946" s="116"/>
    </row>
    <row r="947" customFormat="false" ht="15.75" hidden="true" customHeight="false" outlineLevel="0" collapsed="false">
      <c r="B947" s="116"/>
    </row>
    <row r="948" customFormat="false" ht="15.75" hidden="true" customHeight="false" outlineLevel="0" collapsed="false">
      <c r="B948" s="116"/>
    </row>
    <row r="949" customFormat="false" ht="15.75" hidden="true" customHeight="false" outlineLevel="0" collapsed="false">
      <c r="B949" s="116"/>
    </row>
    <row r="950" customFormat="false" ht="15.75" hidden="true" customHeight="false" outlineLevel="0" collapsed="false">
      <c r="B950" s="116"/>
    </row>
    <row r="951" customFormat="false" ht="15.75" hidden="true" customHeight="false" outlineLevel="0" collapsed="false">
      <c r="B951" s="116"/>
    </row>
    <row r="952" customFormat="false" ht="15.75" hidden="true" customHeight="false" outlineLevel="0" collapsed="false">
      <c r="B952" s="116"/>
    </row>
    <row r="953" customFormat="false" ht="15.75" hidden="true" customHeight="false" outlineLevel="0" collapsed="false">
      <c r="B953" s="116"/>
    </row>
    <row r="954" customFormat="false" ht="15.75" hidden="true" customHeight="false" outlineLevel="0" collapsed="false">
      <c r="B954" s="116"/>
    </row>
    <row r="955" customFormat="false" ht="15.75" hidden="true" customHeight="false" outlineLevel="0" collapsed="false">
      <c r="B955" s="116"/>
    </row>
    <row r="956" customFormat="false" ht="15.75" hidden="true" customHeight="false" outlineLevel="0" collapsed="false">
      <c r="B956" s="116"/>
    </row>
    <row r="957" customFormat="false" ht="15.75" hidden="true" customHeight="false" outlineLevel="0" collapsed="false">
      <c r="B957" s="116"/>
    </row>
    <row r="958" customFormat="false" ht="15.75" hidden="true" customHeight="false" outlineLevel="0" collapsed="false">
      <c r="B958" s="116"/>
    </row>
    <row r="959" customFormat="false" ht="15.75" hidden="true" customHeight="false" outlineLevel="0" collapsed="false">
      <c r="B959" s="116"/>
    </row>
    <row r="960" customFormat="false" ht="15.75" hidden="true" customHeight="false" outlineLevel="0" collapsed="false">
      <c r="B960" s="116"/>
    </row>
    <row r="961" customFormat="false" ht="15.75" hidden="true" customHeight="false" outlineLevel="0" collapsed="false">
      <c r="B961" s="116"/>
    </row>
    <row r="962" customFormat="false" ht="15.75" hidden="true" customHeight="false" outlineLevel="0" collapsed="false">
      <c r="B962" s="116"/>
    </row>
    <row r="963" customFormat="false" ht="15.75" hidden="true" customHeight="false" outlineLevel="0" collapsed="false">
      <c r="B963" s="116"/>
    </row>
    <row r="964" customFormat="false" ht="15.75" hidden="true" customHeight="false" outlineLevel="0" collapsed="false">
      <c r="B964" s="116"/>
    </row>
    <row r="965" customFormat="false" ht="15.75" hidden="true" customHeight="false" outlineLevel="0" collapsed="false">
      <c r="B965" s="116"/>
    </row>
    <row r="966" customFormat="false" ht="15.75" hidden="true" customHeight="false" outlineLevel="0" collapsed="false">
      <c r="B966" s="116"/>
    </row>
    <row r="967" customFormat="false" ht="15.75" hidden="true" customHeight="false" outlineLevel="0" collapsed="false">
      <c r="B967" s="116"/>
    </row>
    <row r="968" customFormat="false" ht="15.75" hidden="true" customHeight="false" outlineLevel="0" collapsed="false">
      <c r="B968" s="116"/>
    </row>
    <row r="969" customFormat="false" ht="15.75" hidden="true" customHeight="false" outlineLevel="0" collapsed="false">
      <c r="B969" s="116"/>
    </row>
    <row r="970" customFormat="false" ht="15.75" hidden="true" customHeight="false" outlineLevel="0" collapsed="false">
      <c r="B970" s="116"/>
    </row>
    <row r="971" customFormat="false" ht="15.75" hidden="true" customHeight="false" outlineLevel="0" collapsed="false">
      <c r="B971" s="116"/>
    </row>
    <row r="972" customFormat="false" ht="15.75" hidden="true" customHeight="false" outlineLevel="0" collapsed="false">
      <c r="B972" s="116"/>
    </row>
    <row r="973" customFormat="false" ht="15.75" hidden="true" customHeight="false" outlineLevel="0" collapsed="false">
      <c r="B973" s="116"/>
    </row>
    <row r="974" customFormat="false" ht="15.75" hidden="true" customHeight="false" outlineLevel="0" collapsed="false">
      <c r="B974" s="116"/>
    </row>
    <row r="975" customFormat="false" ht="15.75" hidden="true" customHeight="false" outlineLevel="0" collapsed="false">
      <c r="B975" s="116"/>
    </row>
    <row r="976" customFormat="false" ht="15.75" hidden="true" customHeight="false" outlineLevel="0" collapsed="false">
      <c r="B976" s="116"/>
    </row>
    <row r="977" customFormat="false" ht="15.75" hidden="true" customHeight="false" outlineLevel="0" collapsed="false">
      <c r="B977" s="116"/>
    </row>
    <row r="978" customFormat="false" ht="15.75" hidden="true" customHeight="false" outlineLevel="0" collapsed="false">
      <c r="B978" s="116"/>
    </row>
    <row r="979" customFormat="false" ht="15.75" hidden="true" customHeight="false" outlineLevel="0" collapsed="false">
      <c r="B979" s="116"/>
    </row>
    <row r="980" customFormat="false" ht="15.75" hidden="true" customHeight="false" outlineLevel="0" collapsed="false">
      <c r="B980" s="116"/>
    </row>
    <row r="981" customFormat="false" ht="15.75" hidden="true" customHeight="false" outlineLevel="0" collapsed="false">
      <c r="B981" s="116"/>
    </row>
    <row r="982" customFormat="false" ht="15.75" hidden="true" customHeight="false" outlineLevel="0" collapsed="false">
      <c r="B982" s="116"/>
    </row>
    <row r="983" customFormat="false" ht="15.75" hidden="true" customHeight="false" outlineLevel="0" collapsed="false">
      <c r="B983" s="116"/>
    </row>
    <row r="984" customFormat="false" ht="15.75" hidden="true" customHeight="false" outlineLevel="0" collapsed="false">
      <c r="B984" s="116"/>
    </row>
    <row r="985" customFormat="false" ht="15.75" hidden="true" customHeight="false" outlineLevel="0" collapsed="false">
      <c r="B985" s="116"/>
    </row>
    <row r="986" customFormat="false" ht="15.75" hidden="true" customHeight="false" outlineLevel="0" collapsed="false">
      <c r="B986" s="116"/>
    </row>
    <row r="987" customFormat="false" ht="15.75" hidden="true" customHeight="false" outlineLevel="0" collapsed="false">
      <c r="B987" s="116"/>
    </row>
    <row r="988" customFormat="false" ht="15.75" hidden="true" customHeight="false" outlineLevel="0" collapsed="false">
      <c r="B988" s="116"/>
    </row>
    <row r="989" customFormat="false" ht="15.75" hidden="true" customHeight="false" outlineLevel="0" collapsed="false">
      <c r="B989" s="116"/>
    </row>
    <row r="990" customFormat="false" ht="15.75" hidden="true" customHeight="false" outlineLevel="0" collapsed="false">
      <c r="B990" s="116"/>
    </row>
    <row r="991" customFormat="false" ht="15.75" hidden="true" customHeight="false" outlineLevel="0" collapsed="false">
      <c r="B991" s="116"/>
    </row>
    <row r="992" customFormat="false" ht="15.75" hidden="true" customHeight="false" outlineLevel="0" collapsed="false">
      <c r="B992" s="116"/>
    </row>
    <row r="993" customFormat="false" ht="15.75" hidden="true" customHeight="false" outlineLevel="0" collapsed="false">
      <c r="B993" s="116"/>
    </row>
    <row r="994" customFormat="false" ht="15.75" hidden="true" customHeight="false" outlineLevel="0" collapsed="false">
      <c r="B994" s="116"/>
    </row>
    <row r="995" customFormat="false" ht="15.75" hidden="true" customHeight="false" outlineLevel="0" collapsed="false">
      <c r="B995" s="116"/>
    </row>
    <row r="996" customFormat="false" ht="15.75" hidden="true" customHeight="false" outlineLevel="0" collapsed="false">
      <c r="B996" s="116"/>
    </row>
    <row r="997" customFormat="false" ht="15.75" hidden="true" customHeight="false" outlineLevel="0" collapsed="false">
      <c r="B997" s="116"/>
    </row>
    <row r="998" customFormat="false" ht="15.75" hidden="true" customHeight="false" outlineLevel="0" collapsed="false">
      <c r="B998" s="116"/>
    </row>
    <row r="999" customFormat="false" ht="15.75" hidden="true" customHeight="false" outlineLevel="0" collapsed="false">
      <c r="B999" s="116"/>
    </row>
    <row r="1000" customFormat="false" ht="15.75" hidden="true" customHeight="false" outlineLevel="0" collapsed="false">
      <c r="B1000" s="116"/>
    </row>
    <row r="1001" customFormat="false" ht="15.75" hidden="true" customHeight="false" outlineLevel="0" collapsed="false">
      <c r="B1001" s="116"/>
    </row>
    <row r="1002" customFormat="false" ht="15.75" hidden="true" customHeight="false" outlineLevel="0" collapsed="false">
      <c r="B1002" s="116"/>
    </row>
    <row r="1003" customFormat="false" ht="15.75" hidden="true" customHeight="false" outlineLevel="0" collapsed="false">
      <c r="B1003" s="116"/>
    </row>
    <row r="1004" customFormat="false" ht="15.75" hidden="true" customHeight="false" outlineLevel="0" collapsed="false">
      <c r="B1004" s="116"/>
    </row>
    <row r="1005" customFormat="false" ht="15.75" hidden="true" customHeight="false" outlineLevel="0" collapsed="false">
      <c r="B1005" s="116"/>
    </row>
    <row r="1006" customFormat="false" ht="15.75" hidden="true" customHeight="false" outlineLevel="0" collapsed="false">
      <c r="B1006" s="116"/>
    </row>
    <row r="1007" customFormat="false" ht="15.75" hidden="true" customHeight="false" outlineLevel="0" collapsed="false">
      <c r="B1007" s="116"/>
    </row>
    <row r="1008" customFormat="false" ht="15.75" hidden="true" customHeight="false" outlineLevel="0" collapsed="false">
      <c r="B1008" s="116"/>
    </row>
    <row r="1009" customFormat="false" ht="15.75" hidden="true" customHeight="false" outlineLevel="0" collapsed="false">
      <c r="B1009" s="116"/>
    </row>
    <row r="1010" customFormat="false" ht="15.75" hidden="true" customHeight="false" outlineLevel="0" collapsed="false">
      <c r="B1010" s="116"/>
    </row>
    <row r="1011" customFormat="false" ht="15.75" hidden="true" customHeight="false" outlineLevel="0" collapsed="false">
      <c r="B1011" s="116"/>
    </row>
    <row r="1012" customFormat="false" ht="15.75" hidden="true" customHeight="false" outlineLevel="0" collapsed="false">
      <c r="B1012" s="116"/>
    </row>
    <row r="1013" customFormat="false" ht="15.75" hidden="true" customHeight="false" outlineLevel="0" collapsed="false">
      <c r="B1013" s="116"/>
    </row>
    <row r="1014" customFormat="false" ht="15.75" hidden="true" customHeight="false" outlineLevel="0" collapsed="false">
      <c r="B1014" s="116"/>
    </row>
    <row r="1015" customFormat="false" ht="15.75" hidden="true" customHeight="false" outlineLevel="0" collapsed="false">
      <c r="B1015" s="116"/>
    </row>
    <row r="1016" customFormat="false" ht="15.75" hidden="true" customHeight="false" outlineLevel="0" collapsed="false">
      <c r="B1016" s="116"/>
    </row>
    <row r="1017" customFormat="false" ht="15.75" hidden="true" customHeight="false" outlineLevel="0" collapsed="false">
      <c r="B1017" s="116"/>
    </row>
    <row r="1018" customFormat="false" ht="15.75" hidden="true" customHeight="false" outlineLevel="0" collapsed="false">
      <c r="B1018" s="116"/>
    </row>
    <row r="1019" customFormat="false" ht="15.75" hidden="true" customHeight="false" outlineLevel="0" collapsed="false">
      <c r="B1019" s="116"/>
    </row>
    <row r="1020" customFormat="false" ht="15.75" hidden="true" customHeight="false" outlineLevel="0" collapsed="false">
      <c r="B1020" s="116"/>
    </row>
    <row r="1021" customFormat="false" ht="15.75" hidden="true" customHeight="false" outlineLevel="0" collapsed="false">
      <c r="B1021" s="116"/>
    </row>
    <row r="1022" customFormat="false" ht="15.75" hidden="true" customHeight="false" outlineLevel="0" collapsed="false">
      <c r="B1022" s="116"/>
    </row>
    <row r="1023" customFormat="false" ht="15.75" hidden="true" customHeight="false" outlineLevel="0" collapsed="false">
      <c r="B1023" s="116"/>
    </row>
  </sheetData>
  <hyperlinks>
    <hyperlink ref="C10" r:id="rId1" location="gid=1003689644" display="https://docs.google.com/spreadsheets/d/19UtK7xG2c-ehxdlhCFKMpM4_IHSG-EXFgXLJaunE79I/edit?usp=shari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2" activeCellId="0" sqref="E22"/>
    </sheetView>
  </sheetViews>
  <sheetFormatPr defaultColWidth="14.4453125" defaultRowHeight="15.75" zeroHeight="false" outlineLevelRow="0" outlineLevelCol="0"/>
  <sheetData>
    <row r="1" customFormat="false" ht="15.75" hidden="false" customHeight="false" outlineLevel="0" collapsed="false">
      <c r="A1" s="51" t="s">
        <v>105</v>
      </c>
      <c r="B1" s="134"/>
      <c r="C1" s="134"/>
      <c r="D1" s="134"/>
      <c r="E1" s="134"/>
      <c r="F1" s="134"/>
      <c r="G1" s="134"/>
      <c r="H1" s="134"/>
      <c r="I1" s="134"/>
      <c r="J1" s="134"/>
    </row>
    <row r="2" customFormat="false" ht="15.75" hidden="false" customHeight="false" outlineLevel="0" collapsed="false">
      <c r="A2" s="135" t="s">
        <v>271</v>
      </c>
      <c r="B2" s="135"/>
      <c r="C2" s="135"/>
      <c r="D2" s="135"/>
      <c r="E2" s="135"/>
      <c r="F2" s="135"/>
      <c r="G2" s="135"/>
      <c r="H2" s="135"/>
      <c r="I2" s="135"/>
      <c r="J2" s="135"/>
    </row>
    <row r="3" customFormat="false" ht="13.85" hidden="false" customHeight="false" outlineLevel="0" collapsed="false">
      <c r="A3" s="53" t="s">
        <v>272</v>
      </c>
      <c r="B3" s="53" t="s">
        <v>18</v>
      </c>
      <c r="C3" s="56" t="s">
        <v>110</v>
      </c>
      <c r="D3" s="64" t="s">
        <v>112</v>
      </c>
      <c r="E3" s="66" t="s">
        <v>114</v>
      </c>
      <c r="F3" s="74" t="s">
        <v>116</v>
      </c>
    </row>
    <row r="4" customFormat="false" ht="13.85" hidden="false" customHeight="false" outlineLevel="0" collapsed="false">
      <c r="A4" s="58" t="s">
        <v>208</v>
      </c>
      <c r="B4" s="58" t="s">
        <v>273</v>
      </c>
      <c r="C4" s="59" t="s">
        <v>274</v>
      </c>
      <c r="D4" s="68" t="s">
        <v>275</v>
      </c>
      <c r="E4" s="69" t="s">
        <v>276</v>
      </c>
      <c r="F4" s="78" t="s">
        <v>224</v>
      </c>
    </row>
    <row r="5" customFormat="false" ht="13.85" hidden="false" customHeight="false" outlineLevel="0" collapsed="false">
      <c r="A5" s="58" t="s">
        <v>212</v>
      </c>
      <c r="B5" s="58" t="s">
        <v>277</v>
      </c>
      <c r="C5" s="59" t="s">
        <v>278</v>
      </c>
      <c r="D5" s="68" t="s">
        <v>278</v>
      </c>
      <c r="E5" s="69" t="s">
        <v>279</v>
      </c>
      <c r="F5" s="78" t="s">
        <v>280</v>
      </c>
    </row>
    <row r="6" customFormat="false" ht="13.85" hidden="false" customHeight="false" outlineLevel="0" collapsed="false">
      <c r="A6" s="58" t="s">
        <v>216</v>
      </c>
      <c r="B6" s="58" t="s">
        <v>242</v>
      </c>
      <c r="C6" s="59" t="s">
        <v>224</v>
      </c>
      <c r="D6" s="68" t="s">
        <v>275</v>
      </c>
      <c r="E6" s="69" t="s">
        <v>281</v>
      </c>
      <c r="F6" s="78" t="s">
        <v>224</v>
      </c>
    </row>
    <row r="7" customFormat="false" ht="13.85" hidden="false" customHeight="false" outlineLevel="0" collapsed="false">
      <c r="A7" s="58" t="s">
        <v>243</v>
      </c>
      <c r="B7" s="58" t="s">
        <v>242</v>
      </c>
      <c r="C7" s="59" t="s">
        <v>282</v>
      </c>
      <c r="D7" s="68" t="s">
        <v>278</v>
      </c>
      <c r="E7" s="69" t="s">
        <v>276</v>
      </c>
      <c r="F7" s="78" t="s">
        <v>274</v>
      </c>
    </row>
    <row r="8" customFormat="false" ht="13.85" hidden="false" customHeight="false" outlineLevel="0" collapsed="false">
      <c r="A8" s="58" t="s">
        <v>283</v>
      </c>
      <c r="B8" s="58" t="s">
        <v>277</v>
      </c>
      <c r="C8" s="59" t="s">
        <v>278</v>
      </c>
      <c r="D8" s="68" t="s">
        <v>278</v>
      </c>
      <c r="E8" s="69" t="s">
        <v>276</v>
      </c>
      <c r="F8" s="78" t="s">
        <v>274</v>
      </c>
    </row>
    <row r="9" customFormat="false" ht="13.85" hidden="false" customHeight="false" outlineLevel="0" collapsed="false">
      <c r="A9" s="58" t="s">
        <v>284</v>
      </c>
      <c r="B9" s="58" t="s">
        <v>242</v>
      </c>
      <c r="C9" s="59" t="s">
        <v>285</v>
      </c>
      <c r="D9" s="68" t="s">
        <v>286</v>
      </c>
      <c r="E9" s="69" t="s">
        <v>276</v>
      </c>
      <c r="F9" s="78" t="s">
        <v>274</v>
      </c>
    </row>
    <row r="10" customFormat="false" ht="13.85" hidden="false" customHeight="false" outlineLevel="0" collapsed="false">
      <c r="A10" s="58" t="s">
        <v>264</v>
      </c>
      <c r="B10" s="58" t="s">
        <v>273</v>
      </c>
      <c r="C10" s="59" t="s">
        <v>278</v>
      </c>
      <c r="D10" s="68" t="s">
        <v>278</v>
      </c>
      <c r="E10" s="69" t="s">
        <v>281</v>
      </c>
      <c r="F10" s="78" t="s">
        <v>287</v>
      </c>
    </row>
    <row r="11" customFormat="false" ht="13.85" hidden="false" customHeight="false" outlineLevel="0" collapsed="false">
      <c r="A11" s="58" t="s">
        <v>288</v>
      </c>
      <c r="B11" s="58" t="s">
        <v>277</v>
      </c>
      <c r="C11" s="59" t="s">
        <v>278</v>
      </c>
      <c r="D11" s="68" t="s">
        <v>278</v>
      </c>
      <c r="E11" s="69" t="s">
        <v>289</v>
      </c>
      <c r="F11" s="78" t="s">
        <v>290</v>
      </c>
    </row>
    <row r="12" customFormat="false" ht="13.85" hidden="false" customHeight="false" outlineLevel="0" collapsed="false">
      <c r="A12" s="58" t="s">
        <v>256</v>
      </c>
      <c r="B12" s="58" t="s">
        <v>291</v>
      </c>
      <c r="C12" s="59" t="s">
        <v>278</v>
      </c>
      <c r="D12" s="68" t="s">
        <v>278</v>
      </c>
      <c r="E12" s="69" t="s">
        <v>292</v>
      </c>
      <c r="F12" s="78" t="s">
        <v>274</v>
      </c>
    </row>
    <row r="13" customFormat="false" ht="13.85" hidden="false" customHeight="false" outlineLevel="0" collapsed="false">
      <c r="A13" s="58" t="s">
        <v>260</v>
      </c>
      <c r="B13" s="58" t="s">
        <v>293</v>
      </c>
      <c r="C13" s="59" t="s">
        <v>275</v>
      </c>
      <c r="D13" s="68" t="s">
        <v>278</v>
      </c>
      <c r="E13" s="69" t="s">
        <v>279</v>
      </c>
      <c r="F13" s="78" t="s">
        <v>274</v>
      </c>
    </row>
    <row r="14" customFormat="false" ht="13.85" hidden="false" customHeight="false" outlineLevel="0" collapsed="false">
      <c r="A14" s="58" t="s">
        <v>294</v>
      </c>
      <c r="B14" s="58" t="s">
        <v>295</v>
      </c>
      <c r="C14" s="59" t="s">
        <v>278</v>
      </c>
      <c r="D14" s="68" t="s">
        <v>278</v>
      </c>
      <c r="E14" s="69" t="s">
        <v>276</v>
      </c>
      <c r="F14" s="78" t="s">
        <v>274</v>
      </c>
    </row>
    <row r="15" customFormat="false" ht="13.85" hidden="false" customHeight="false" outlineLevel="0" collapsed="false">
      <c r="A15" s="58" t="s">
        <v>296</v>
      </c>
      <c r="B15" s="58" t="s">
        <v>295</v>
      </c>
      <c r="C15" s="59" t="s">
        <v>285</v>
      </c>
      <c r="D15" s="68" t="s">
        <v>297</v>
      </c>
      <c r="E15" s="69" t="s">
        <v>298</v>
      </c>
      <c r="F15" s="78" t="s">
        <v>287</v>
      </c>
    </row>
    <row r="16" customFormat="false" ht="13.85" hidden="false" customHeight="false" outlineLevel="0" collapsed="false">
      <c r="A16" s="58" t="s">
        <v>299</v>
      </c>
      <c r="B16" s="58" t="s">
        <v>300</v>
      </c>
      <c r="C16" s="59" t="s">
        <v>274</v>
      </c>
      <c r="D16" s="68" t="s">
        <v>275</v>
      </c>
      <c r="E16" s="69" t="s">
        <v>276</v>
      </c>
      <c r="F16" s="78" t="s">
        <v>280</v>
      </c>
    </row>
    <row r="17" customFormat="false" ht="13.85" hidden="false" customHeight="false" outlineLevel="0" collapsed="false">
      <c r="A17" s="58" t="s">
        <v>301</v>
      </c>
      <c r="B17" s="58" t="s">
        <v>277</v>
      </c>
      <c r="C17" s="59" t="s">
        <v>278</v>
      </c>
      <c r="D17" s="68" t="s">
        <v>278</v>
      </c>
      <c r="E17" s="69" t="s">
        <v>276</v>
      </c>
      <c r="F17" s="78" t="s">
        <v>274</v>
      </c>
    </row>
    <row r="18" customFormat="false" ht="13.85" hidden="false" customHeight="false" outlineLevel="0" collapsed="false">
      <c r="A18" s="53" t="s">
        <v>272</v>
      </c>
      <c r="B18" s="77" t="s">
        <v>118</v>
      </c>
      <c r="C18" s="84"/>
      <c r="D18" s="136"/>
      <c r="E18" s="136"/>
      <c r="F18" s="136"/>
    </row>
    <row r="19" customFormat="false" ht="13.85" hidden="false" customHeight="false" outlineLevel="0" collapsed="false">
      <c r="A19" s="79" t="s">
        <v>208</v>
      </c>
      <c r="B19" s="137" t="n">
        <v>8</v>
      </c>
      <c r="C19" s="86"/>
      <c r="D19" s="136"/>
      <c r="E19" s="136"/>
      <c r="F19" s="136"/>
    </row>
    <row r="20" customFormat="false" ht="13.85" hidden="false" customHeight="false" outlineLevel="0" collapsed="false">
      <c r="A20" s="79" t="s">
        <v>212</v>
      </c>
      <c r="B20" s="137" t="n">
        <v>10</v>
      </c>
      <c r="C20" s="86"/>
      <c r="D20" s="138"/>
      <c r="E20" s="136"/>
      <c r="F20" s="136"/>
    </row>
    <row r="21" customFormat="false" ht="13.85" hidden="false" customHeight="false" outlineLevel="0" collapsed="false">
      <c r="A21" s="79" t="s">
        <v>216</v>
      </c>
      <c r="B21" s="137" t="n">
        <v>9</v>
      </c>
      <c r="C21" s="86"/>
      <c r="D21" s="136"/>
      <c r="E21" s="136"/>
      <c r="F21" s="136"/>
    </row>
    <row r="22" customFormat="false" ht="13.85" hidden="false" customHeight="false" outlineLevel="0" collapsed="false">
      <c r="A22" s="79" t="s">
        <v>243</v>
      </c>
      <c r="B22" s="137" t="n">
        <v>6</v>
      </c>
      <c r="C22" s="86"/>
      <c r="D22" s="136"/>
      <c r="E22" s="136"/>
      <c r="F22" s="136"/>
    </row>
    <row r="23" customFormat="false" ht="13.85" hidden="false" customHeight="false" outlineLevel="0" collapsed="false">
      <c r="A23" s="79" t="s">
        <v>283</v>
      </c>
      <c r="B23" s="137" t="n">
        <v>10</v>
      </c>
      <c r="C23" s="86"/>
      <c r="D23" s="136"/>
      <c r="E23" s="136"/>
      <c r="F23" s="136"/>
    </row>
    <row r="24" customFormat="false" ht="13.85" hidden="false" customHeight="false" outlineLevel="0" collapsed="false">
      <c r="A24" s="79" t="s">
        <v>284</v>
      </c>
      <c r="B24" s="137" t="n">
        <v>11</v>
      </c>
      <c r="C24" s="86"/>
      <c r="D24" s="136"/>
      <c r="E24" s="136"/>
      <c r="F24" s="136"/>
    </row>
    <row r="25" customFormat="false" ht="13.85" hidden="false" customHeight="false" outlineLevel="0" collapsed="false">
      <c r="A25" s="79" t="s">
        <v>264</v>
      </c>
      <c r="B25" s="137" t="n">
        <v>10</v>
      </c>
      <c r="C25" s="86"/>
      <c r="D25" s="136"/>
      <c r="E25" s="136"/>
      <c r="F25" s="136"/>
    </row>
    <row r="26" customFormat="false" ht="13.85" hidden="false" customHeight="false" outlineLevel="0" collapsed="false">
      <c r="A26" s="79" t="s">
        <v>288</v>
      </c>
      <c r="B26" s="137" t="n">
        <v>9</v>
      </c>
      <c r="C26" s="86"/>
      <c r="D26" s="136"/>
      <c r="E26" s="136"/>
      <c r="F26" s="136"/>
    </row>
    <row r="27" customFormat="false" ht="13.85" hidden="false" customHeight="false" outlineLevel="0" collapsed="false">
      <c r="A27" s="79" t="s">
        <v>256</v>
      </c>
      <c r="B27" s="137" t="n">
        <v>10</v>
      </c>
      <c r="C27" s="86"/>
      <c r="D27" s="136"/>
      <c r="E27" s="136"/>
      <c r="F27" s="136"/>
    </row>
    <row r="28" customFormat="false" ht="13.85" hidden="false" customHeight="false" outlineLevel="0" collapsed="false">
      <c r="A28" s="79" t="s">
        <v>260</v>
      </c>
      <c r="B28" s="137" t="n">
        <v>10</v>
      </c>
      <c r="C28" s="86"/>
      <c r="D28" s="136"/>
      <c r="E28" s="136"/>
      <c r="F28" s="136"/>
    </row>
    <row r="29" customFormat="false" ht="13.85" hidden="false" customHeight="false" outlineLevel="0" collapsed="false">
      <c r="A29" s="79" t="s">
        <v>294</v>
      </c>
      <c r="B29" s="137" t="n">
        <v>10</v>
      </c>
      <c r="C29" s="86"/>
      <c r="D29" s="136"/>
      <c r="E29" s="136"/>
      <c r="F29" s="136"/>
    </row>
    <row r="30" customFormat="false" ht="13.85" hidden="false" customHeight="false" outlineLevel="0" collapsed="false">
      <c r="A30" s="79" t="s">
        <v>296</v>
      </c>
      <c r="B30" s="137" t="n">
        <v>11</v>
      </c>
      <c r="C30" s="86"/>
      <c r="D30" s="136"/>
      <c r="E30" s="136"/>
      <c r="F30" s="136"/>
    </row>
    <row r="31" customFormat="false" ht="13.85" hidden="false" customHeight="false" outlineLevel="0" collapsed="false">
      <c r="A31" s="79" t="s">
        <v>299</v>
      </c>
      <c r="B31" s="137" t="n">
        <v>8</v>
      </c>
      <c r="C31" s="86"/>
      <c r="D31" s="136"/>
      <c r="E31" s="136"/>
      <c r="F31" s="136"/>
    </row>
    <row r="32" customFormat="false" ht="13.85" hidden="false" customHeight="false" outlineLevel="0" collapsed="false">
      <c r="A32" s="79" t="s">
        <v>301</v>
      </c>
      <c r="B32" s="137" t="n">
        <v>10</v>
      </c>
      <c r="C32" s="86"/>
      <c r="D32" s="139"/>
      <c r="E32" s="139"/>
      <c r="F32" s="139"/>
    </row>
    <row r="33" customFormat="false" ht="15.75" hidden="false" customHeight="false" outlineLevel="0" collapsed="false">
      <c r="A33" s="135" t="s">
        <v>302</v>
      </c>
      <c r="B33" s="135"/>
      <c r="C33" s="135"/>
      <c r="D33" s="135"/>
      <c r="E33" s="135"/>
      <c r="F33" s="135"/>
      <c r="G33" s="135"/>
      <c r="H33" s="135"/>
      <c r="I33" s="135"/>
      <c r="J33" s="135"/>
    </row>
    <row r="34" customFormat="false" ht="15.75" hidden="false" customHeight="false" outlineLevel="0" collapsed="false">
      <c r="A34" s="88" t="s">
        <v>123</v>
      </c>
      <c r="B34" s="88"/>
      <c r="C34" s="56" t="s">
        <v>125</v>
      </c>
      <c r="D34" s="57"/>
      <c r="E34" s="64" t="s">
        <v>127</v>
      </c>
      <c r="F34" s="65"/>
      <c r="G34" s="66" t="s">
        <v>129</v>
      </c>
      <c r="H34" s="67"/>
      <c r="I34" s="74" t="s">
        <v>131</v>
      </c>
      <c r="J34" s="75"/>
    </row>
    <row r="35" customFormat="false" ht="15.75" hidden="false" customHeight="false" outlineLevel="0" collapsed="false">
      <c r="A35" s="58" t="s">
        <v>208</v>
      </c>
      <c r="B35" s="58" t="s">
        <v>303</v>
      </c>
      <c r="C35" s="59" t="s">
        <v>208</v>
      </c>
      <c r="D35" s="59" t="s">
        <v>304</v>
      </c>
      <c r="E35" s="68" t="s">
        <v>208</v>
      </c>
      <c r="F35" s="68" t="s">
        <v>305</v>
      </c>
      <c r="G35" s="69" t="s">
        <v>208</v>
      </c>
      <c r="H35" s="69" t="s">
        <v>277</v>
      </c>
      <c r="I35" s="78" t="s">
        <v>208</v>
      </c>
      <c r="J35" s="140" t="n">
        <v>8</v>
      </c>
    </row>
    <row r="36" customFormat="false" ht="15.75" hidden="false" customHeight="false" outlineLevel="0" collapsed="false">
      <c r="A36" s="58" t="s">
        <v>212</v>
      </c>
      <c r="B36" s="58" t="s">
        <v>224</v>
      </c>
      <c r="C36" s="59" t="s">
        <v>212</v>
      </c>
      <c r="D36" s="59" t="s">
        <v>306</v>
      </c>
      <c r="E36" s="68" t="s">
        <v>212</v>
      </c>
      <c r="F36" s="68" t="s">
        <v>307</v>
      </c>
      <c r="G36" s="69" t="s">
        <v>243</v>
      </c>
      <c r="H36" s="69" t="s">
        <v>287</v>
      </c>
      <c r="I36" s="78" t="s">
        <v>212</v>
      </c>
      <c r="J36" s="140" t="n">
        <v>16</v>
      </c>
    </row>
    <row r="37" customFormat="false" ht="15.75" hidden="false" customHeight="false" outlineLevel="0" collapsed="false">
      <c r="A37" s="58" t="s">
        <v>216</v>
      </c>
      <c r="B37" s="58" t="s">
        <v>308</v>
      </c>
      <c r="C37" s="59" t="s">
        <v>216</v>
      </c>
      <c r="D37" s="59" t="s">
        <v>309</v>
      </c>
      <c r="E37" s="68" t="s">
        <v>216</v>
      </c>
      <c r="F37" s="68" t="s">
        <v>309</v>
      </c>
      <c r="G37" s="69" t="s">
        <v>283</v>
      </c>
      <c r="H37" s="69" t="s">
        <v>277</v>
      </c>
      <c r="I37" s="78" t="s">
        <v>216</v>
      </c>
      <c r="J37" s="140" t="n">
        <v>8</v>
      </c>
    </row>
    <row r="38" customFormat="false" ht="15.75" hidden="false" customHeight="false" outlineLevel="0" collapsed="false">
      <c r="A38" s="58" t="s">
        <v>243</v>
      </c>
      <c r="B38" s="58" t="s">
        <v>274</v>
      </c>
      <c r="C38" s="59" t="s">
        <v>243</v>
      </c>
      <c r="D38" s="59" t="s">
        <v>310</v>
      </c>
      <c r="E38" s="68" t="s">
        <v>243</v>
      </c>
      <c r="F38" s="68" t="s">
        <v>310</v>
      </c>
      <c r="G38" s="69" t="s">
        <v>284</v>
      </c>
      <c r="H38" s="69" t="s">
        <v>277</v>
      </c>
      <c r="I38" s="78" t="s">
        <v>243</v>
      </c>
      <c r="J38" s="140" t="n">
        <v>14</v>
      </c>
    </row>
    <row r="39" customFormat="false" ht="15.75" hidden="false" customHeight="false" outlineLevel="0" collapsed="false">
      <c r="A39" s="58" t="s">
        <v>283</v>
      </c>
      <c r="B39" s="58" t="s">
        <v>224</v>
      </c>
      <c r="C39" s="59" t="s">
        <v>283</v>
      </c>
      <c r="D39" s="59" t="s">
        <v>311</v>
      </c>
      <c r="E39" s="68" t="s">
        <v>283</v>
      </c>
      <c r="F39" s="68" t="s">
        <v>312</v>
      </c>
      <c r="G39" s="69" t="s">
        <v>264</v>
      </c>
      <c r="H39" s="69" t="s">
        <v>313</v>
      </c>
      <c r="I39" s="78" t="s">
        <v>283</v>
      </c>
      <c r="J39" s="140" t="n">
        <v>16</v>
      </c>
    </row>
    <row r="40" customFormat="false" ht="15.75" hidden="false" customHeight="false" outlineLevel="0" collapsed="false">
      <c r="A40" s="58" t="s">
        <v>284</v>
      </c>
      <c r="B40" s="58" t="s">
        <v>278</v>
      </c>
      <c r="C40" s="59" t="s">
        <v>284</v>
      </c>
      <c r="D40" s="59" t="s">
        <v>314</v>
      </c>
      <c r="E40" s="68" t="s">
        <v>284</v>
      </c>
      <c r="F40" s="68" t="s">
        <v>315</v>
      </c>
      <c r="G40" s="69" t="s">
        <v>288</v>
      </c>
      <c r="H40" s="69" t="s">
        <v>277</v>
      </c>
      <c r="I40" s="78" t="s">
        <v>284</v>
      </c>
      <c r="J40" s="140" t="n">
        <v>12</v>
      </c>
    </row>
    <row r="41" customFormat="false" ht="15.75" hidden="false" customHeight="false" outlineLevel="0" collapsed="false">
      <c r="A41" s="58" t="s">
        <v>264</v>
      </c>
      <c r="B41" s="58" t="s">
        <v>277</v>
      </c>
      <c r="C41" s="59" t="s">
        <v>264</v>
      </c>
      <c r="D41" s="59" t="s">
        <v>316</v>
      </c>
      <c r="E41" s="68" t="s">
        <v>264</v>
      </c>
      <c r="F41" s="68" t="s">
        <v>316</v>
      </c>
      <c r="G41" s="69" t="s">
        <v>256</v>
      </c>
      <c r="H41" s="69" t="s">
        <v>313</v>
      </c>
      <c r="I41" s="78" t="s">
        <v>264</v>
      </c>
      <c r="J41" s="140" t="n">
        <v>10</v>
      </c>
    </row>
    <row r="42" customFormat="false" ht="15.75" hidden="false" customHeight="false" outlineLevel="0" collapsed="false">
      <c r="A42" s="58" t="s">
        <v>288</v>
      </c>
      <c r="B42" s="58" t="s">
        <v>224</v>
      </c>
      <c r="C42" s="59" t="s">
        <v>288</v>
      </c>
      <c r="D42" s="59" t="s">
        <v>312</v>
      </c>
      <c r="E42" s="68" t="s">
        <v>288</v>
      </c>
      <c r="F42" s="68" t="s">
        <v>312</v>
      </c>
      <c r="G42" s="69" t="s">
        <v>299</v>
      </c>
      <c r="H42" s="69" t="s">
        <v>277</v>
      </c>
      <c r="I42" s="78" t="s">
        <v>288</v>
      </c>
      <c r="J42" s="140" t="n">
        <v>12</v>
      </c>
    </row>
    <row r="43" customFormat="false" ht="15.75" hidden="false" customHeight="false" outlineLevel="0" collapsed="false">
      <c r="A43" s="58" t="s">
        <v>256</v>
      </c>
      <c r="B43" s="58" t="s">
        <v>245</v>
      </c>
      <c r="C43" s="59" t="s">
        <v>256</v>
      </c>
      <c r="D43" s="59" t="s">
        <v>312</v>
      </c>
      <c r="E43" s="68" t="s">
        <v>256</v>
      </c>
      <c r="F43" s="68" t="s">
        <v>317</v>
      </c>
      <c r="G43" s="69" t="s">
        <v>301</v>
      </c>
      <c r="H43" s="69" t="s">
        <v>318</v>
      </c>
      <c r="I43" s="78" t="s">
        <v>256</v>
      </c>
      <c r="J43" s="140" t="n">
        <v>14</v>
      </c>
    </row>
    <row r="44" customFormat="false" ht="15.75" hidden="false" customHeight="false" outlineLevel="0" collapsed="false">
      <c r="A44" s="58" t="s">
        <v>260</v>
      </c>
      <c r="B44" s="58" t="s">
        <v>245</v>
      </c>
      <c r="C44" s="59" t="s">
        <v>260</v>
      </c>
      <c r="D44" s="59" t="s">
        <v>307</v>
      </c>
      <c r="E44" s="68" t="s">
        <v>260</v>
      </c>
      <c r="F44" s="68" t="s">
        <v>307</v>
      </c>
      <c r="G44" s="69" t="s">
        <v>212</v>
      </c>
      <c r="H44" s="69" t="s">
        <v>319</v>
      </c>
      <c r="I44" s="78" t="s">
        <v>260</v>
      </c>
      <c r="J44" s="140" t="n">
        <v>8</v>
      </c>
    </row>
    <row r="45" customFormat="false" ht="15.75" hidden="false" customHeight="false" outlineLevel="0" collapsed="false">
      <c r="A45" s="58" t="s">
        <v>294</v>
      </c>
      <c r="B45" s="58" t="s">
        <v>285</v>
      </c>
      <c r="C45" s="59" t="s">
        <v>294</v>
      </c>
      <c r="D45" s="59" t="s">
        <v>311</v>
      </c>
      <c r="E45" s="68" t="s">
        <v>294</v>
      </c>
      <c r="F45" s="68" t="s">
        <v>315</v>
      </c>
      <c r="G45" s="69" t="s">
        <v>216</v>
      </c>
      <c r="H45" s="69" t="s">
        <v>319</v>
      </c>
      <c r="I45" s="78" t="s">
        <v>294</v>
      </c>
      <c r="J45" s="140" t="n">
        <v>10</v>
      </c>
    </row>
    <row r="46" customFormat="false" ht="15.75" hidden="false" customHeight="false" outlineLevel="0" collapsed="false">
      <c r="A46" s="58" t="s">
        <v>296</v>
      </c>
      <c r="B46" s="58" t="s">
        <v>320</v>
      </c>
      <c r="C46" s="59" t="s">
        <v>296</v>
      </c>
      <c r="D46" s="59" t="s">
        <v>307</v>
      </c>
      <c r="E46" s="68" t="s">
        <v>296</v>
      </c>
      <c r="F46" s="68" t="s">
        <v>317</v>
      </c>
      <c r="G46" s="69" t="s">
        <v>260</v>
      </c>
      <c r="H46" s="69" t="s">
        <v>319</v>
      </c>
      <c r="I46" s="78" t="s">
        <v>296</v>
      </c>
      <c r="J46" s="140" t="n">
        <v>10</v>
      </c>
    </row>
    <row r="47" customFormat="false" ht="15.75" hidden="false" customHeight="false" outlineLevel="0" collapsed="false">
      <c r="A47" s="58" t="s">
        <v>299</v>
      </c>
      <c r="B47" s="58" t="s">
        <v>303</v>
      </c>
      <c r="C47" s="59" t="s">
        <v>299</v>
      </c>
      <c r="D47" s="59" t="s">
        <v>321</v>
      </c>
      <c r="E47" s="68" t="s">
        <v>299</v>
      </c>
      <c r="F47" s="68" t="s">
        <v>309</v>
      </c>
      <c r="G47" s="69" t="s">
        <v>294</v>
      </c>
      <c r="H47" s="69" t="s">
        <v>319</v>
      </c>
      <c r="I47" s="78" t="s">
        <v>299</v>
      </c>
      <c r="J47" s="140" t="n">
        <v>16</v>
      </c>
    </row>
    <row r="48" customFormat="false" ht="15.75" hidden="false" customHeight="false" outlineLevel="0" collapsed="false">
      <c r="A48" s="58" t="s">
        <v>301</v>
      </c>
      <c r="B48" s="58" t="s">
        <v>278</v>
      </c>
      <c r="C48" s="59" t="s">
        <v>301</v>
      </c>
      <c r="D48" s="59" t="s">
        <v>306</v>
      </c>
      <c r="E48" s="68" t="s">
        <v>301</v>
      </c>
      <c r="F48" s="68" t="s">
        <v>312</v>
      </c>
      <c r="G48" s="69" t="s">
        <v>296</v>
      </c>
      <c r="H48" s="69" t="s">
        <v>319</v>
      </c>
      <c r="I48" s="78" t="s">
        <v>301</v>
      </c>
      <c r="J48" s="140" t="n">
        <v>14</v>
      </c>
    </row>
    <row r="49" customFormat="false" ht="15.75" hidden="false" customHeight="false" outlineLevel="0" collapsed="false">
      <c r="A49" s="92" t="s">
        <v>133</v>
      </c>
      <c r="B49" s="92"/>
      <c r="C49" s="83" t="s">
        <v>135</v>
      </c>
      <c r="D49" s="84"/>
      <c r="E49" s="110" t="s">
        <v>137</v>
      </c>
      <c r="F49" s="111"/>
      <c r="G49" s="100" t="s">
        <v>139</v>
      </c>
      <c r="H49" s="101"/>
      <c r="I49" s="102" t="s">
        <v>141</v>
      </c>
      <c r="J49" s="103"/>
    </row>
    <row r="50" customFormat="false" ht="15.75" hidden="false" customHeight="false" outlineLevel="0" collapsed="false">
      <c r="A50" s="79" t="s">
        <v>208</v>
      </c>
      <c r="B50" s="79" t="s">
        <v>305</v>
      </c>
      <c r="C50" s="86" t="s">
        <v>208</v>
      </c>
      <c r="D50" s="86" t="s">
        <v>313</v>
      </c>
      <c r="E50" s="97" t="s">
        <v>208</v>
      </c>
      <c r="F50" s="141" t="n">
        <v>10</v>
      </c>
      <c r="G50" s="104" t="s">
        <v>208</v>
      </c>
      <c r="H50" s="104" t="s">
        <v>318</v>
      </c>
      <c r="I50" s="105" t="s">
        <v>208</v>
      </c>
      <c r="J50" s="105" t="s">
        <v>322</v>
      </c>
    </row>
    <row r="51" customFormat="false" ht="15.75" hidden="false" customHeight="false" outlineLevel="0" collapsed="false">
      <c r="A51" s="79" t="s">
        <v>212</v>
      </c>
      <c r="B51" s="79" t="s">
        <v>311</v>
      </c>
      <c r="C51" s="86" t="s">
        <v>243</v>
      </c>
      <c r="D51" s="86" t="s">
        <v>274</v>
      </c>
      <c r="E51" s="97" t="s">
        <v>212</v>
      </c>
      <c r="F51" s="141" t="n">
        <v>10</v>
      </c>
      <c r="G51" s="104" t="s">
        <v>212</v>
      </c>
      <c r="H51" s="104" t="s">
        <v>277</v>
      </c>
      <c r="I51" s="105" t="s">
        <v>212</v>
      </c>
      <c r="J51" s="105" t="s">
        <v>323</v>
      </c>
    </row>
    <row r="52" customFormat="false" ht="15.75" hidden="false" customHeight="false" outlineLevel="0" collapsed="false">
      <c r="A52" s="79" t="s">
        <v>216</v>
      </c>
      <c r="B52" s="79" t="s">
        <v>311</v>
      </c>
      <c r="C52" s="86" t="s">
        <v>283</v>
      </c>
      <c r="D52" s="86" t="s">
        <v>313</v>
      </c>
      <c r="E52" s="97" t="s">
        <v>216</v>
      </c>
      <c r="F52" s="141" t="n">
        <v>12</v>
      </c>
      <c r="G52" s="104" t="s">
        <v>216</v>
      </c>
      <c r="H52" s="104" t="s">
        <v>277</v>
      </c>
      <c r="I52" s="105" t="s">
        <v>216</v>
      </c>
      <c r="J52" s="105" t="s">
        <v>322</v>
      </c>
    </row>
    <row r="53" customFormat="false" ht="15.75" hidden="false" customHeight="false" outlineLevel="0" collapsed="false">
      <c r="A53" s="79" t="s">
        <v>243</v>
      </c>
      <c r="B53" s="79" t="s">
        <v>311</v>
      </c>
      <c r="C53" s="86" t="s">
        <v>284</v>
      </c>
      <c r="D53" s="86" t="s">
        <v>313</v>
      </c>
      <c r="E53" s="97" t="s">
        <v>243</v>
      </c>
      <c r="F53" s="141" t="n">
        <v>20</v>
      </c>
      <c r="G53" s="104" t="s">
        <v>243</v>
      </c>
      <c r="H53" s="104" t="s">
        <v>324</v>
      </c>
      <c r="I53" s="105" t="s">
        <v>243</v>
      </c>
      <c r="J53" s="105" t="s">
        <v>322</v>
      </c>
    </row>
    <row r="54" customFormat="false" ht="15.75" hidden="false" customHeight="false" outlineLevel="0" collapsed="false">
      <c r="A54" s="79" t="s">
        <v>283</v>
      </c>
      <c r="B54" s="79" t="s">
        <v>305</v>
      </c>
      <c r="C54" s="86" t="s">
        <v>264</v>
      </c>
      <c r="D54" s="86" t="s">
        <v>322</v>
      </c>
      <c r="E54" s="97" t="s">
        <v>283</v>
      </c>
      <c r="F54" s="141" t="n">
        <v>10</v>
      </c>
      <c r="G54" s="104" t="s">
        <v>283</v>
      </c>
      <c r="H54" s="104" t="s">
        <v>318</v>
      </c>
      <c r="I54" s="105" t="s">
        <v>283</v>
      </c>
      <c r="J54" s="105" t="s">
        <v>325</v>
      </c>
    </row>
    <row r="55" customFormat="false" ht="15.75" hidden="false" customHeight="false" outlineLevel="0" collapsed="false">
      <c r="A55" s="79" t="s">
        <v>284</v>
      </c>
      <c r="B55" s="79" t="s">
        <v>305</v>
      </c>
      <c r="C55" s="86" t="s">
        <v>288</v>
      </c>
      <c r="D55" s="86" t="s">
        <v>277</v>
      </c>
      <c r="E55" s="97" t="s">
        <v>284</v>
      </c>
      <c r="F55" s="141" t="n">
        <v>10</v>
      </c>
      <c r="G55" s="104" t="s">
        <v>284</v>
      </c>
      <c r="H55" s="104" t="s">
        <v>278</v>
      </c>
      <c r="I55" s="105" t="s">
        <v>284</v>
      </c>
      <c r="J55" s="105" t="s">
        <v>322</v>
      </c>
    </row>
    <row r="56" customFormat="false" ht="15.75" hidden="false" customHeight="false" outlineLevel="0" collapsed="false">
      <c r="A56" s="79" t="s">
        <v>264</v>
      </c>
      <c r="B56" s="79" t="s">
        <v>311</v>
      </c>
      <c r="C56" s="86" t="s">
        <v>256</v>
      </c>
      <c r="D56" s="86" t="s">
        <v>322</v>
      </c>
      <c r="E56" s="97" t="s">
        <v>264</v>
      </c>
      <c r="F56" s="141" t="n">
        <v>10</v>
      </c>
      <c r="G56" s="104" t="s">
        <v>264</v>
      </c>
      <c r="H56" s="104" t="s">
        <v>313</v>
      </c>
      <c r="I56" s="105" t="s">
        <v>264</v>
      </c>
      <c r="J56" s="105" t="s">
        <v>326</v>
      </c>
    </row>
    <row r="57" customFormat="false" ht="15.75" hidden="false" customHeight="false" outlineLevel="0" collapsed="false">
      <c r="A57" s="79" t="s">
        <v>288</v>
      </c>
      <c r="B57" s="79" t="s">
        <v>305</v>
      </c>
      <c r="C57" s="86" t="s">
        <v>299</v>
      </c>
      <c r="D57" s="86" t="s">
        <v>313</v>
      </c>
      <c r="E57" s="97" t="s">
        <v>288</v>
      </c>
      <c r="F57" s="141" t="n">
        <v>12</v>
      </c>
      <c r="G57" s="104" t="s">
        <v>288</v>
      </c>
      <c r="H57" s="104" t="s">
        <v>318</v>
      </c>
      <c r="I57" s="105" t="s">
        <v>288</v>
      </c>
      <c r="J57" s="105" t="s">
        <v>322</v>
      </c>
    </row>
    <row r="58" customFormat="false" ht="15.75" hidden="false" customHeight="false" outlineLevel="0" collapsed="false">
      <c r="A58" s="79" t="s">
        <v>256</v>
      </c>
      <c r="B58" s="79" t="s">
        <v>311</v>
      </c>
      <c r="C58" s="86" t="s">
        <v>301</v>
      </c>
      <c r="D58" s="86" t="s">
        <v>300</v>
      </c>
      <c r="E58" s="97" t="s">
        <v>256</v>
      </c>
      <c r="F58" s="141" t="n">
        <v>10</v>
      </c>
      <c r="G58" s="104" t="s">
        <v>256</v>
      </c>
      <c r="H58" s="104" t="s">
        <v>313</v>
      </c>
      <c r="I58" s="105" t="s">
        <v>256</v>
      </c>
      <c r="J58" s="105" t="s">
        <v>327</v>
      </c>
    </row>
    <row r="59" customFormat="false" ht="15.75" hidden="false" customHeight="false" outlineLevel="0" collapsed="false">
      <c r="A59" s="79" t="s">
        <v>260</v>
      </c>
      <c r="B59" s="79" t="s">
        <v>305</v>
      </c>
      <c r="C59" s="86" t="s">
        <v>212</v>
      </c>
      <c r="D59" s="86" t="s">
        <v>319</v>
      </c>
      <c r="E59" s="97" t="s">
        <v>260</v>
      </c>
      <c r="F59" s="141" t="n">
        <v>8</v>
      </c>
      <c r="G59" s="104" t="s">
        <v>260</v>
      </c>
      <c r="H59" s="104" t="s">
        <v>328</v>
      </c>
      <c r="I59" s="105" t="s">
        <v>260</v>
      </c>
      <c r="J59" s="105" t="s">
        <v>305</v>
      </c>
    </row>
    <row r="60" customFormat="false" ht="15.75" hidden="false" customHeight="false" outlineLevel="0" collapsed="false">
      <c r="A60" s="79" t="s">
        <v>294</v>
      </c>
      <c r="B60" s="79" t="s">
        <v>311</v>
      </c>
      <c r="C60" s="86" t="s">
        <v>216</v>
      </c>
      <c r="D60" s="86" t="s">
        <v>319</v>
      </c>
      <c r="E60" s="97" t="s">
        <v>294</v>
      </c>
      <c r="F60" s="141" t="n">
        <v>18</v>
      </c>
      <c r="G60" s="104" t="s">
        <v>294</v>
      </c>
      <c r="H60" s="104" t="s">
        <v>278</v>
      </c>
      <c r="I60" s="105" t="s">
        <v>294</v>
      </c>
      <c r="J60" s="105" t="s">
        <v>325</v>
      </c>
    </row>
    <row r="61" customFormat="false" ht="15.75" hidden="false" customHeight="false" outlineLevel="0" collapsed="false">
      <c r="A61" s="79" t="s">
        <v>296</v>
      </c>
      <c r="B61" s="79" t="s">
        <v>305</v>
      </c>
      <c r="C61" s="86" t="s">
        <v>260</v>
      </c>
      <c r="D61" s="86" t="s">
        <v>319</v>
      </c>
      <c r="E61" s="97" t="s">
        <v>296</v>
      </c>
      <c r="F61" s="141" t="n">
        <v>10</v>
      </c>
      <c r="G61" s="104" t="s">
        <v>296</v>
      </c>
      <c r="H61" s="104" t="s">
        <v>313</v>
      </c>
      <c r="I61" s="105" t="s">
        <v>296</v>
      </c>
      <c r="J61" s="105" t="s">
        <v>326</v>
      </c>
    </row>
    <row r="62" customFormat="false" ht="15.75" hidden="false" customHeight="false" outlineLevel="0" collapsed="false">
      <c r="A62" s="79" t="s">
        <v>299</v>
      </c>
      <c r="B62" s="79" t="s">
        <v>305</v>
      </c>
      <c r="C62" s="86" t="s">
        <v>294</v>
      </c>
      <c r="D62" s="86" t="s">
        <v>319</v>
      </c>
      <c r="E62" s="97" t="s">
        <v>299</v>
      </c>
      <c r="F62" s="141" t="n">
        <v>10</v>
      </c>
      <c r="G62" s="104" t="s">
        <v>299</v>
      </c>
      <c r="H62" s="104" t="s">
        <v>329</v>
      </c>
      <c r="I62" s="105" t="s">
        <v>299</v>
      </c>
      <c r="J62" s="105" t="s">
        <v>330</v>
      </c>
    </row>
    <row r="63" customFormat="false" ht="15.75" hidden="false" customHeight="false" outlineLevel="0" collapsed="false">
      <c r="A63" s="79" t="s">
        <v>301</v>
      </c>
      <c r="B63" s="79" t="s">
        <v>305</v>
      </c>
      <c r="C63" s="86" t="s">
        <v>296</v>
      </c>
      <c r="D63" s="86" t="s">
        <v>319</v>
      </c>
      <c r="E63" s="97" t="s">
        <v>301</v>
      </c>
      <c r="F63" s="141" t="n">
        <v>10</v>
      </c>
      <c r="G63" s="104" t="s">
        <v>301</v>
      </c>
      <c r="H63" s="104" t="s">
        <v>318</v>
      </c>
      <c r="I63" s="105" t="s">
        <v>301</v>
      </c>
      <c r="J63" s="105" t="s">
        <v>325</v>
      </c>
    </row>
    <row r="64" customFormat="false" ht="15.75" hidden="false" customHeight="false" outlineLevel="0" collapsed="false">
      <c r="A64" s="53" t="s">
        <v>143</v>
      </c>
      <c r="B64" s="53"/>
      <c r="C64" s="56" t="s">
        <v>145</v>
      </c>
      <c r="D64" s="56"/>
      <c r="E64" s="64" t="s">
        <v>147</v>
      </c>
      <c r="F64" s="64"/>
      <c r="G64" s="66" t="s">
        <v>149</v>
      </c>
      <c r="H64" s="66"/>
      <c r="I64" s="136"/>
      <c r="J64" s="136"/>
    </row>
    <row r="65" customFormat="false" ht="15.75" hidden="false" customHeight="false" outlineLevel="0" collapsed="false">
      <c r="A65" s="58" t="s">
        <v>208</v>
      </c>
      <c r="B65" s="58" t="s">
        <v>287</v>
      </c>
      <c r="C65" s="59" t="s">
        <v>208</v>
      </c>
      <c r="D65" s="59" t="s">
        <v>311</v>
      </c>
      <c r="E65" s="68" t="s">
        <v>208</v>
      </c>
      <c r="F65" s="142" t="n">
        <v>6</v>
      </c>
      <c r="G65" s="69" t="s">
        <v>208</v>
      </c>
      <c r="H65" s="69" t="s">
        <v>331</v>
      </c>
      <c r="I65" s="136"/>
      <c r="J65" s="136"/>
    </row>
    <row r="66" customFormat="false" ht="15.75" hidden="false" customHeight="false" outlineLevel="0" collapsed="false">
      <c r="A66" s="58" t="s">
        <v>212</v>
      </c>
      <c r="B66" s="58" t="s">
        <v>290</v>
      </c>
      <c r="C66" s="59" t="s">
        <v>212</v>
      </c>
      <c r="D66" s="59" t="s">
        <v>311</v>
      </c>
      <c r="E66" s="68" t="s">
        <v>212</v>
      </c>
      <c r="F66" s="142" t="n">
        <v>8</v>
      </c>
      <c r="G66" s="69" t="s">
        <v>212</v>
      </c>
      <c r="H66" s="69" t="s">
        <v>269</v>
      </c>
      <c r="I66" s="136"/>
      <c r="J66" s="136"/>
    </row>
    <row r="67" customFormat="false" ht="15.75" hidden="false" customHeight="false" outlineLevel="0" collapsed="false">
      <c r="A67" s="58" t="s">
        <v>216</v>
      </c>
      <c r="B67" s="58" t="s">
        <v>287</v>
      </c>
      <c r="C67" s="59" t="s">
        <v>216</v>
      </c>
      <c r="D67" s="59" t="s">
        <v>311</v>
      </c>
      <c r="E67" s="68" t="s">
        <v>216</v>
      </c>
      <c r="F67" s="142" t="n">
        <v>8</v>
      </c>
      <c r="G67" s="69" t="s">
        <v>216</v>
      </c>
      <c r="H67" s="69" t="s">
        <v>332</v>
      </c>
      <c r="I67" s="136"/>
      <c r="J67" s="136"/>
    </row>
    <row r="68" customFormat="false" ht="15.75" hidden="false" customHeight="false" outlineLevel="0" collapsed="false">
      <c r="A68" s="58" t="s">
        <v>243</v>
      </c>
      <c r="B68" s="58" t="s">
        <v>287</v>
      </c>
      <c r="C68" s="59" t="s">
        <v>243</v>
      </c>
      <c r="D68" s="59" t="s">
        <v>311</v>
      </c>
      <c r="E68" s="68" t="s">
        <v>243</v>
      </c>
      <c r="F68" s="142" t="n">
        <v>8</v>
      </c>
      <c r="G68" s="69" t="s">
        <v>243</v>
      </c>
      <c r="H68" s="69" t="s">
        <v>331</v>
      </c>
      <c r="I68" s="136"/>
      <c r="J68" s="136"/>
    </row>
    <row r="69" customFormat="false" ht="15.75" hidden="false" customHeight="false" outlineLevel="0" collapsed="false">
      <c r="A69" s="58" t="s">
        <v>283</v>
      </c>
      <c r="B69" s="58" t="s">
        <v>287</v>
      </c>
      <c r="C69" s="59" t="s">
        <v>283</v>
      </c>
      <c r="D69" s="59" t="s">
        <v>311</v>
      </c>
      <c r="E69" s="68" t="s">
        <v>283</v>
      </c>
      <c r="F69" s="142" t="n">
        <v>8</v>
      </c>
      <c r="G69" s="69" t="s">
        <v>283</v>
      </c>
      <c r="H69" s="69" t="s">
        <v>333</v>
      </c>
      <c r="I69" s="136"/>
      <c r="J69" s="136"/>
    </row>
    <row r="70" customFormat="false" ht="15.75" hidden="false" customHeight="false" outlineLevel="0" collapsed="false">
      <c r="A70" s="58" t="s">
        <v>284</v>
      </c>
      <c r="B70" s="58" t="s">
        <v>290</v>
      </c>
      <c r="C70" s="59" t="s">
        <v>284</v>
      </c>
      <c r="D70" s="59" t="s">
        <v>311</v>
      </c>
      <c r="E70" s="68" t="s">
        <v>284</v>
      </c>
      <c r="F70" s="142" t="n">
        <v>8</v>
      </c>
      <c r="G70" s="69" t="s">
        <v>284</v>
      </c>
      <c r="H70" s="69" t="s">
        <v>324</v>
      </c>
      <c r="I70" s="136"/>
      <c r="J70" s="136"/>
    </row>
    <row r="71" customFormat="false" ht="15.75" hidden="false" customHeight="false" outlineLevel="0" collapsed="false">
      <c r="A71" s="58" t="s">
        <v>264</v>
      </c>
      <c r="B71" s="58" t="s">
        <v>278</v>
      </c>
      <c r="C71" s="59" t="s">
        <v>264</v>
      </c>
      <c r="D71" s="59" t="s">
        <v>311</v>
      </c>
      <c r="E71" s="68" t="s">
        <v>264</v>
      </c>
      <c r="F71" s="142" t="n">
        <v>8</v>
      </c>
      <c r="G71" s="69" t="s">
        <v>264</v>
      </c>
      <c r="H71" s="69" t="s">
        <v>298</v>
      </c>
      <c r="I71" s="136"/>
      <c r="J71" s="136"/>
    </row>
    <row r="72" customFormat="false" ht="15.75" hidden="false" customHeight="false" outlineLevel="0" collapsed="false">
      <c r="A72" s="58" t="s">
        <v>288</v>
      </c>
      <c r="B72" s="58" t="s">
        <v>287</v>
      </c>
      <c r="C72" s="59" t="s">
        <v>288</v>
      </c>
      <c r="D72" s="59" t="s">
        <v>311</v>
      </c>
      <c r="E72" s="68" t="s">
        <v>288</v>
      </c>
      <c r="F72" s="142" t="n">
        <v>12</v>
      </c>
      <c r="G72" s="69" t="s">
        <v>288</v>
      </c>
      <c r="H72" s="69" t="s">
        <v>276</v>
      </c>
      <c r="I72" s="136"/>
      <c r="J72" s="136"/>
    </row>
    <row r="73" customFormat="false" ht="15.75" hidden="false" customHeight="false" outlineLevel="0" collapsed="false">
      <c r="A73" s="58" t="s">
        <v>256</v>
      </c>
      <c r="B73" s="58" t="s">
        <v>278</v>
      </c>
      <c r="C73" s="59" t="s">
        <v>256</v>
      </c>
      <c r="D73" s="59" t="s">
        <v>311</v>
      </c>
      <c r="E73" s="68" t="s">
        <v>256</v>
      </c>
      <c r="F73" s="142" t="n">
        <v>8</v>
      </c>
      <c r="G73" s="69" t="s">
        <v>256</v>
      </c>
      <c r="H73" s="69" t="s">
        <v>298</v>
      </c>
      <c r="I73" s="136"/>
      <c r="J73" s="136"/>
    </row>
    <row r="74" customFormat="false" ht="15.75" hidden="false" customHeight="false" outlineLevel="0" collapsed="false">
      <c r="A74" s="58" t="s">
        <v>260</v>
      </c>
      <c r="B74" s="58" t="s">
        <v>287</v>
      </c>
      <c r="C74" s="59" t="s">
        <v>260</v>
      </c>
      <c r="D74" s="59" t="s">
        <v>311</v>
      </c>
      <c r="E74" s="68" t="s">
        <v>260</v>
      </c>
      <c r="F74" s="142" t="n">
        <v>8</v>
      </c>
      <c r="G74" s="69" t="s">
        <v>260</v>
      </c>
      <c r="H74" s="69" t="s">
        <v>334</v>
      </c>
      <c r="I74" s="136"/>
      <c r="J74" s="136"/>
    </row>
    <row r="75" customFormat="false" ht="15.75" hidden="false" customHeight="false" outlineLevel="0" collapsed="false">
      <c r="A75" s="58" t="s">
        <v>294</v>
      </c>
      <c r="B75" s="58" t="s">
        <v>287</v>
      </c>
      <c r="C75" s="59" t="s">
        <v>294</v>
      </c>
      <c r="D75" s="59" t="s">
        <v>311</v>
      </c>
      <c r="E75" s="68" t="s">
        <v>294</v>
      </c>
      <c r="F75" s="142" t="n">
        <v>8</v>
      </c>
      <c r="G75" s="69" t="s">
        <v>294</v>
      </c>
      <c r="H75" s="69" t="s">
        <v>269</v>
      </c>
      <c r="I75" s="136"/>
      <c r="J75" s="136"/>
    </row>
    <row r="76" customFormat="false" ht="15.75" hidden="false" customHeight="false" outlineLevel="0" collapsed="false">
      <c r="A76" s="58" t="s">
        <v>296</v>
      </c>
      <c r="B76" s="58" t="s">
        <v>280</v>
      </c>
      <c r="C76" s="59" t="s">
        <v>296</v>
      </c>
      <c r="D76" s="59" t="s">
        <v>311</v>
      </c>
      <c r="E76" s="68" t="s">
        <v>296</v>
      </c>
      <c r="F76" s="142" t="n">
        <v>9</v>
      </c>
      <c r="G76" s="69" t="s">
        <v>296</v>
      </c>
      <c r="H76" s="69" t="s">
        <v>333</v>
      </c>
      <c r="I76" s="136"/>
      <c r="J76" s="136"/>
    </row>
    <row r="77" customFormat="false" ht="15.75" hidden="false" customHeight="false" outlineLevel="0" collapsed="false">
      <c r="A77" s="58" t="s">
        <v>299</v>
      </c>
      <c r="B77" s="58" t="s">
        <v>335</v>
      </c>
      <c r="C77" s="59" t="s">
        <v>299</v>
      </c>
      <c r="D77" s="59" t="s">
        <v>311</v>
      </c>
      <c r="E77" s="68" t="s">
        <v>299</v>
      </c>
      <c r="F77" s="142" t="n">
        <v>7</v>
      </c>
      <c r="G77" s="69" t="s">
        <v>299</v>
      </c>
      <c r="H77" s="69" t="s">
        <v>289</v>
      </c>
      <c r="I77" s="136"/>
      <c r="J77" s="136"/>
    </row>
    <row r="78" customFormat="false" ht="15.75" hidden="false" customHeight="false" outlineLevel="0" collapsed="false">
      <c r="A78" s="58" t="s">
        <v>301</v>
      </c>
      <c r="B78" s="58" t="s">
        <v>287</v>
      </c>
      <c r="C78" s="59" t="s">
        <v>301</v>
      </c>
      <c r="D78" s="59" t="s">
        <v>311</v>
      </c>
      <c r="E78" s="68" t="s">
        <v>301</v>
      </c>
      <c r="F78" s="142" t="n">
        <v>8</v>
      </c>
      <c r="G78" s="69" t="s">
        <v>301</v>
      </c>
      <c r="H78" s="69" t="s">
        <v>332</v>
      </c>
      <c r="I78" s="139"/>
      <c r="J78" s="139"/>
    </row>
    <row r="79" customFormat="false" ht="15.75" hidden="false" customHeight="false" outlineLevel="0" collapsed="false">
      <c r="A79" s="135" t="s">
        <v>336</v>
      </c>
      <c r="B79" s="135"/>
      <c r="C79" s="135"/>
      <c r="D79" s="135"/>
      <c r="E79" s="135"/>
      <c r="F79" s="135"/>
      <c r="G79" s="135"/>
      <c r="H79" s="135"/>
      <c r="I79" s="135"/>
      <c r="J79" s="135"/>
    </row>
    <row r="80" customFormat="false" ht="15.75" hidden="false" customHeight="false" outlineLevel="0" collapsed="false">
      <c r="A80" s="53" t="s">
        <v>152</v>
      </c>
      <c r="B80" s="54"/>
      <c r="C80" s="56" t="s">
        <v>154</v>
      </c>
      <c r="D80" s="57"/>
      <c r="E80" s="64" t="s">
        <v>156</v>
      </c>
      <c r="F80" s="65"/>
      <c r="G80" s="66" t="s">
        <v>158</v>
      </c>
      <c r="H80" s="67"/>
      <c r="I80" s="74" t="s">
        <v>160</v>
      </c>
      <c r="J80" s="75"/>
    </row>
    <row r="81" customFormat="false" ht="15.75" hidden="false" customHeight="false" outlineLevel="0" collapsed="false">
      <c r="A81" s="58" t="s">
        <v>208</v>
      </c>
      <c r="B81" s="58" t="s">
        <v>311</v>
      </c>
      <c r="C81" s="59" t="s">
        <v>208</v>
      </c>
      <c r="D81" s="59" t="s">
        <v>277</v>
      </c>
      <c r="E81" s="68" t="s">
        <v>208</v>
      </c>
      <c r="F81" s="68" t="s">
        <v>310</v>
      </c>
      <c r="G81" s="69" t="s">
        <v>208</v>
      </c>
      <c r="H81" s="143" t="n">
        <v>7.6</v>
      </c>
      <c r="I81" s="78" t="s">
        <v>208</v>
      </c>
      <c r="J81" s="140" t="n">
        <v>-1</v>
      </c>
    </row>
    <row r="82" customFormat="false" ht="15.75" hidden="false" customHeight="false" outlineLevel="0" collapsed="false">
      <c r="A82" s="58" t="s">
        <v>212</v>
      </c>
      <c r="B82" s="58" t="s">
        <v>305</v>
      </c>
      <c r="C82" s="59" t="s">
        <v>212</v>
      </c>
      <c r="D82" s="59" t="s">
        <v>277</v>
      </c>
      <c r="E82" s="68" t="s">
        <v>212</v>
      </c>
      <c r="F82" s="68" t="s">
        <v>310</v>
      </c>
      <c r="G82" s="69" t="s">
        <v>212</v>
      </c>
      <c r="H82" s="143" t="n">
        <v>10.99</v>
      </c>
      <c r="I82" s="78" t="s">
        <v>212</v>
      </c>
      <c r="J82" s="140" t="n">
        <v>10</v>
      </c>
    </row>
    <row r="83" customFormat="false" ht="15.75" hidden="false" customHeight="false" outlineLevel="0" collapsed="false">
      <c r="A83" s="58" t="s">
        <v>216</v>
      </c>
      <c r="B83" s="58" t="s">
        <v>311</v>
      </c>
      <c r="C83" s="59" t="s">
        <v>216</v>
      </c>
      <c r="D83" s="59" t="s">
        <v>331</v>
      </c>
      <c r="E83" s="68" t="s">
        <v>216</v>
      </c>
      <c r="F83" s="68" t="s">
        <v>310</v>
      </c>
      <c r="G83" s="69" t="s">
        <v>216</v>
      </c>
      <c r="H83" s="143" t="n">
        <v>9.99</v>
      </c>
      <c r="I83" s="78" t="s">
        <v>216</v>
      </c>
      <c r="J83" s="140" t="n">
        <v>6</v>
      </c>
    </row>
    <row r="84" customFormat="false" ht="15.75" hidden="false" customHeight="false" outlineLevel="0" collapsed="false">
      <c r="A84" s="58" t="s">
        <v>243</v>
      </c>
      <c r="B84" s="58" t="s">
        <v>305</v>
      </c>
      <c r="C84" s="59" t="s">
        <v>243</v>
      </c>
      <c r="D84" s="59" t="s">
        <v>277</v>
      </c>
      <c r="E84" s="68" t="s">
        <v>243</v>
      </c>
      <c r="F84" s="68" t="s">
        <v>310</v>
      </c>
      <c r="G84" s="69" t="s">
        <v>243</v>
      </c>
      <c r="H84" s="143" t="n">
        <v>11</v>
      </c>
      <c r="I84" s="78" t="s">
        <v>243</v>
      </c>
      <c r="J84" s="140" t="n">
        <v>11.5</v>
      </c>
    </row>
    <row r="85" customFormat="false" ht="15.75" hidden="false" customHeight="false" outlineLevel="0" collapsed="false">
      <c r="A85" s="58" t="s">
        <v>283</v>
      </c>
      <c r="B85" s="58" t="s">
        <v>305</v>
      </c>
      <c r="C85" s="59" t="s">
        <v>283</v>
      </c>
      <c r="D85" s="59" t="s">
        <v>277</v>
      </c>
      <c r="E85" s="68" t="s">
        <v>283</v>
      </c>
      <c r="F85" s="68" t="s">
        <v>310</v>
      </c>
      <c r="G85" s="69" t="s">
        <v>283</v>
      </c>
      <c r="H85" s="143" t="n">
        <v>10.99</v>
      </c>
      <c r="I85" s="78" t="s">
        <v>283</v>
      </c>
      <c r="J85" s="140" t="n">
        <v>10</v>
      </c>
    </row>
    <row r="86" customFormat="false" ht="15.75" hidden="false" customHeight="false" outlineLevel="0" collapsed="false">
      <c r="A86" s="58" t="s">
        <v>284</v>
      </c>
      <c r="B86" s="58" t="s">
        <v>305</v>
      </c>
      <c r="C86" s="59" t="s">
        <v>284</v>
      </c>
      <c r="D86" s="59" t="s">
        <v>277</v>
      </c>
      <c r="E86" s="68" t="s">
        <v>284</v>
      </c>
      <c r="F86" s="68" t="s">
        <v>310</v>
      </c>
      <c r="G86" s="69" t="s">
        <v>284</v>
      </c>
      <c r="H86" s="143" t="n">
        <v>12</v>
      </c>
      <c r="I86" s="78" t="s">
        <v>284</v>
      </c>
      <c r="J86" s="140" t="n">
        <v>12</v>
      </c>
    </row>
    <row r="87" customFormat="false" ht="15.75" hidden="false" customHeight="false" outlineLevel="0" collapsed="false">
      <c r="A87" s="58" t="s">
        <v>264</v>
      </c>
      <c r="B87" s="58" t="s">
        <v>311</v>
      </c>
      <c r="C87" s="59" t="s">
        <v>264</v>
      </c>
      <c r="D87" s="59" t="s">
        <v>277</v>
      </c>
      <c r="E87" s="68" t="s">
        <v>264</v>
      </c>
      <c r="F87" s="68" t="s">
        <v>310</v>
      </c>
      <c r="G87" s="69" t="s">
        <v>264</v>
      </c>
      <c r="H87" s="143" t="n">
        <v>10.5</v>
      </c>
      <c r="I87" s="78" t="s">
        <v>264</v>
      </c>
      <c r="J87" s="140" t="n">
        <v>10.5</v>
      </c>
    </row>
    <row r="88" customFormat="false" ht="15.75" hidden="false" customHeight="false" outlineLevel="0" collapsed="false">
      <c r="A88" s="58" t="s">
        <v>288</v>
      </c>
      <c r="B88" s="58" t="s">
        <v>305</v>
      </c>
      <c r="C88" s="59" t="s">
        <v>288</v>
      </c>
      <c r="D88" s="59" t="s">
        <v>277</v>
      </c>
      <c r="E88" s="68" t="s">
        <v>288</v>
      </c>
      <c r="F88" s="68" t="s">
        <v>310</v>
      </c>
      <c r="G88" s="69" t="s">
        <v>288</v>
      </c>
      <c r="H88" s="143" t="n">
        <v>9.5</v>
      </c>
      <c r="I88" s="78" t="s">
        <v>288</v>
      </c>
      <c r="J88" s="140" t="n">
        <v>11.5</v>
      </c>
    </row>
    <row r="89" customFormat="false" ht="15.75" hidden="false" customHeight="false" outlineLevel="0" collapsed="false">
      <c r="A89" s="58" t="s">
        <v>256</v>
      </c>
      <c r="B89" s="58" t="s">
        <v>312</v>
      </c>
      <c r="C89" s="59" t="s">
        <v>256</v>
      </c>
      <c r="D89" s="59" t="s">
        <v>277</v>
      </c>
      <c r="E89" s="68" t="s">
        <v>256</v>
      </c>
      <c r="F89" s="68" t="s">
        <v>310</v>
      </c>
      <c r="G89" s="69" t="s">
        <v>256</v>
      </c>
      <c r="H89" s="143" t="n">
        <v>10.5</v>
      </c>
      <c r="I89" s="78" t="s">
        <v>256</v>
      </c>
      <c r="J89" s="140" t="n">
        <v>10.5</v>
      </c>
    </row>
    <row r="90" customFormat="false" ht="15.75" hidden="false" customHeight="false" outlineLevel="0" collapsed="false">
      <c r="A90" s="58" t="s">
        <v>260</v>
      </c>
      <c r="B90" s="58" t="s">
        <v>322</v>
      </c>
      <c r="C90" s="59" t="s">
        <v>260</v>
      </c>
      <c r="D90" s="59" t="s">
        <v>277</v>
      </c>
      <c r="E90" s="68" t="s">
        <v>260</v>
      </c>
      <c r="F90" s="68" t="s">
        <v>310</v>
      </c>
      <c r="G90" s="69" t="s">
        <v>260</v>
      </c>
      <c r="H90" s="143" t="n">
        <v>11</v>
      </c>
      <c r="I90" s="78" t="s">
        <v>260</v>
      </c>
      <c r="J90" s="140" t="n">
        <v>11.5</v>
      </c>
    </row>
    <row r="91" customFormat="false" ht="15.75" hidden="false" customHeight="false" outlineLevel="0" collapsed="false">
      <c r="A91" s="58" t="s">
        <v>294</v>
      </c>
      <c r="B91" s="58" t="s">
        <v>311</v>
      </c>
      <c r="C91" s="59" t="s">
        <v>294</v>
      </c>
      <c r="D91" s="59" t="s">
        <v>277</v>
      </c>
      <c r="E91" s="68" t="s">
        <v>294</v>
      </c>
      <c r="F91" s="68" t="s">
        <v>310</v>
      </c>
      <c r="G91" s="69" t="s">
        <v>294</v>
      </c>
      <c r="H91" s="143" t="n">
        <v>10.99</v>
      </c>
      <c r="I91" s="78" t="s">
        <v>294</v>
      </c>
      <c r="J91" s="140" t="n">
        <v>10</v>
      </c>
    </row>
    <row r="92" customFormat="false" ht="15.75" hidden="false" customHeight="false" outlineLevel="0" collapsed="false">
      <c r="A92" s="58" t="s">
        <v>296</v>
      </c>
      <c r="B92" s="58" t="s">
        <v>305</v>
      </c>
      <c r="C92" s="59" t="s">
        <v>296</v>
      </c>
      <c r="D92" s="59" t="s">
        <v>277</v>
      </c>
      <c r="E92" s="68" t="s">
        <v>296</v>
      </c>
      <c r="F92" s="68" t="s">
        <v>310</v>
      </c>
      <c r="G92" s="69" t="s">
        <v>296</v>
      </c>
      <c r="H92" s="143" t="n">
        <v>12</v>
      </c>
      <c r="I92" s="78" t="s">
        <v>296</v>
      </c>
      <c r="J92" s="140" t="n">
        <v>12</v>
      </c>
    </row>
    <row r="93" customFormat="false" ht="15.75" hidden="false" customHeight="false" outlineLevel="0" collapsed="false">
      <c r="A93" s="58" t="s">
        <v>299</v>
      </c>
      <c r="B93" s="58" t="s">
        <v>337</v>
      </c>
      <c r="C93" s="59" t="s">
        <v>299</v>
      </c>
      <c r="D93" s="59" t="s">
        <v>322</v>
      </c>
      <c r="E93" s="68" t="s">
        <v>299</v>
      </c>
      <c r="F93" s="68" t="s">
        <v>310</v>
      </c>
      <c r="G93" s="69" t="s">
        <v>299</v>
      </c>
      <c r="H93" s="143" t="n">
        <v>7.6</v>
      </c>
      <c r="I93" s="78" t="s">
        <v>299</v>
      </c>
      <c r="J93" s="140" t="n">
        <v>8</v>
      </c>
    </row>
    <row r="94" customFormat="false" ht="15.75" hidden="false" customHeight="false" outlineLevel="0" collapsed="false">
      <c r="A94" s="58" t="s">
        <v>301</v>
      </c>
      <c r="B94" s="58" t="s">
        <v>305</v>
      </c>
      <c r="C94" s="59" t="s">
        <v>301</v>
      </c>
      <c r="D94" s="59" t="s">
        <v>277</v>
      </c>
      <c r="E94" s="68" t="s">
        <v>301</v>
      </c>
      <c r="F94" s="68" t="s">
        <v>310</v>
      </c>
      <c r="G94" s="69" t="s">
        <v>301</v>
      </c>
      <c r="H94" s="143" t="n">
        <v>10.99</v>
      </c>
      <c r="I94" s="78" t="s">
        <v>301</v>
      </c>
      <c r="J94" s="140" t="n">
        <v>10</v>
      </c>
    </row>
    <row r="95" customFormat="false" ht="15.75" hidden="false" customHeight="false" outlineLevel="0" collapsed="false">
      <c r="A95" s="76" t="s">
        <v>162</v>
      </c>
      <c r="B95" s="77"/>
      <c r="C95" s="83" t="s">
        <v>164</v>
      </c>
      <c r="D95" s="84"/>
      <c r="E95" s="110" t="s">
        <v>166</v>
      </c>
      <c r="F95" s="111"/>
      <c r="G95" s="100" t="s">
        <v>168</v>
      </c>
      <c r="H95" s="101"/>
      <c r="I95" s="102" t="s">
        <v>170</v>
      </c>
      <c r="J95" s="112"/>
    </row>
    <row r="96" customFormat="false" ht="15.75" hidden="false" customHeight="false" outlineLevel="0" collapsed="false">
      <c r="A96" s="79" t="s">
        <v>208</v>
      </c>
      <c r="B96" s="79" t="s">
        <v>326</v>
      </c>
      <c r="C96" s="86" t="s">
        <v>208</v>
      </c>
      <c r="D96" s="86" t="s">
        <v>317</v>
      </c>
      <c r="E96" s="97" t="s">
        <v>208</v>
      </c>
      <c r="F96" s="141" t="n">
        <v>7</v>
      </c>
      <c r="G96" s="104" t="s">
        <v>208</v>
      </c>
      <c r="H96" s="104" t="s">
        <v>311</v>
      </c>
      <c r="I96" s="105" t="s">
        <v>208</v>
      </c>
      <c r="J96" s="105" t="s">
        <v>313</v>
      </c>
    </row>
    <row r="97" customFormat="false" ht="15.75" hidden="false" customHeight="false" outlineLevel="0" collapsed="false">
      <c r="A97" s="79" t="s">
        <v>212</v>
      </c>
      <c r="B97" s="79" t="s">
        <v>311</v>
      </c>
      <c r="C97" s="86" t="s">
        <v>212</v>
      </c>
      <c r="D97" s="86" t="s">
        <v>311</v>
      </c>
      <c r="E97" s="97" t="s">
        <v>212</v>
      </c>
      <c r="F97" s="141" t="n">
        <v>9</v>
      </c>
      <c r="G97" s="104" t="s">
        <v>212</v>
      </c>
      <c r="H97" s="104" t="s">
        <v>310</v>
      </c>
      <c r="I97" s="105" t="s">
        <v>212</v>
      </c>
      <c r="J97" s="105" t="s">
        <v>313</v>
      </c>
    </row>
    <row r="98" customFormat="false" ht="15.75" hidden="false" customHeight="false" outlineLevel="0" collapsed="false">
      <c r="A98" s="79" t="s">
        <v>216</v>
      </c>
      <c r="B98" s="79" t="s">
        <v>310</v>
      </c>
      <c r="C98" s="86" t="s">
        <v>216</v>
      </c>
      <c r="D98" s="86" t="s">
        <v>317</v>
      </c>
      <c r="E98" s="97" t="s">
        <v>216</v>
      </c>
      <c r="F98" s="141" t="n">
        <v>8</v>
      </c>
      <c r="G98" s="104" t="s">
        <v>216</v>
      </c>
      <c r="H98" s="104" t="s">
        <v>312</v>
      </c>
      <c r="I98" s="105" t="s">
        <v>216</v>
      </c>
      <c r="J98" s="105" t="s">
        <v>313</v>
      </c>
    </row>
    <row r="99" customFormat="false" ht="15.75" hidden="false" customHeight="false" outlineLevel="0" collapsed="false">
      <c r="A99" s="79" t="s">
        <v>243</v>
      </c>
      <c r="B99" s="79" t="s">
        <v>338</v>
      </c>
      <c r="C99" s="86" t="s">
        <v>243</v>
      </c>
      <c r="D99" s="86" t="s">
        <v>311</v>
      </c>
      <c r="E99" s="97" t="s">
        <v>243</v>
      </c>
      <c r="F99" s="141" t="n">
        <v>8</v>
      </c>
      <c r="G99" s="104" t="s">
        <v>243</v>
      </c>
      <c r="H99" s="104" t="s">
        <v>312</v>
      </c>
      <c r="I99" s="105" t="s">
        <v>243</v>
      </c>
      <c r="J99" s="105" t="s">
        <v>313</v>
      </c>
    </row>
    <row r="100" customFormat="false" ht="15.75" hidden="false" customHeight="false" outlineLevel="0" collapsed="false">
      <c r="A100" s="79" t="s">
        <v>283</v>
      </c>
      <c r="B100" s="79" t="s">
        <v>311</v>
      </c>
      <c r="C100" s="86" t="s">
        <v>283</v>
      </c>
      <c r="D100" s="86" t="s">
        <v>311</v>
      </c>
      <c r="E100" s="97" t="s">
        <v>283</v>
      </c>
      <c r="F100" s="141" t="n">
        <v>8</v>
      </c>
      <c r="G100" s="104" t="s">
        <v>283</v>
      </c>
      <c r="H100" s="104" t="s">
        <v>312</v>
      </c>
      <c r="I100" s="105" t="s">
        <v>283</v>
      </c>
      <c r="J100" s="105" t="s">
        <v>313</v>
      </c>
    </row>
    <row r="101" customFormat="false" ht="15.75" hidden="false" customHeight="false" outlineLevel="0" collapsed="false">
      <c r="A101" s="79" t="s">
        <v>284</v>
      </c>
      <c r="B101" s="79" t="s">
        <v>338</v>
      </c>
      <c r="C101" s="86" t="s">
        <v>284</v>
      </c>
      <c r="D101" s="86" t="s">
        <v>311</v>
      </c>
      <c r="E101" s="97" t="s">
        <v>284</v>
      </c>
      <c r="F101" s="141" t="n">
        <v>8</v>
      </c>
      <c r="G101" s="104" t="s">
        <v>284</v>
      </c>
      <c r="H101" s="104" t="s">
        <v>312</v>
      </c>
      <c r="I101" s="105" t="s">
        <v>284</v>
      </c>
      <c r="J101" s="105" t="s">
        <v>313</v>
      </c>
    </row>
    <row r="102" customFormat="false" ht="15.75" hidden="false" customHeight="false" outlineLevel="0" collapsed="false">
      <c r="A102" s="79" t="s">
        <v>264</v>
      </c>
      <c r="B102" s="79" t="s">
        <v>309</v>
      </c>
      <c r="C102" s="86" t="s">
        <v>264</v>
      </c>
      <c r="D102" s="86" t="s">
        <v>317</v>
      </c>
      <c r="E102" s="97" t="s">
        <v>264</v>
      </c>
      <c r="F102" s="141" t="n">
        <v>10</v>
      </c>
      <c r="G102" s="104" t="s">
        <v>264</v>
      </c>
      <c r="H102" s="104" t="s">
        <v>305</v>
      </c>
      <c r="I102" s="105" t="s">
        <v>264</v>
      </c>
      <c r="J102" s="105" t="s">
        <v>313</v>
      </c>
    </row>
    <row r="103" customFormat="false" ht="15.75" hidden="false" customHeight="false" outlineLevel="0" collapsed="false">
      <c r="A103" s="79" t="s">
        <v>288</v>
      </c>
      <c r="B103" s="79" t="s">
        <v>311</v>
      </c>
      <c r="C103" s="86" t="s">
        <v>288</v>
      </c>
      <c r="D103" s="86" t="s">
        <v>312</v>
      </c>
      <c r="E103" s="97" t="s">
        <v>288</v>
      </c>
      <c r="F103" s="141" t="n">
        <v>8</v>
      </c>
      <c r="G103" s="104" t="s">
        <v>288</v>
      </c>
      <c r="H103" s="104" t="s">
        <v>312</v>
      </c>
      <c r="I103" s="105" t="s">
        <v>288</v>
      </c>
      <c r="J103" s="105" t="s">
        <v>313</v>
      </c>
    </row>
    <row r="104" customFormat="false" ht="15.75" hidden="false" customHeight="false" outlineLevel="0" collapsed="false">
      <c r="A104" s="79" t="s">
        <v>256</v>
      </c>
      <c r="B104" s="79" t="s">
        <v>311</v>
      </c>
      <c r="C104" s="86" t="s">
        <v>256</v>
      </c>
      <c r="D104" s="86" t="s">
        <v>312</v>
      </c>
      <c r="E104" s="97" t="s">
        <v>256</v>
      </c>
      <c r="F104" s="141" t="n">
        <v>8</v>
      </c>
      <c r="G104" s="104" t="s">
        <v>256</v>
      </c>
      <c r="H104" s="104" t="s">
        <v>310</v>
      </c>
      <c r="I104" s="105" t="s">
        <v>256</v>
      </c>
      <c r="J104" s="105" t="s">
        <v>313</v>
      </c>
    </row>
    <row r="105" customFormat="false" ht="15.75" hidden="false" customHeight="false" outlineLevel="0" collapsed="false">
      <c r="A105" s="79" t="s">
        <v>260</v>
      </c>
      <c r="B105" s="79" t="s">
        <v>312</v>
      </c>
      <c r="C105" s="86" t="s">
        <v>260</v>
      </c>
      <c r="D105" s="86" t="s">
        <v>305</v>
      </c>
      <c r="E105" s="97" t="s">
        <v>260</v>
      </c>
      <c r="F105" s="141" t="n">
        <v>8</v>
      </c>
      <c r="G105" s="104" t="s">
        <v>260</v>
      </c>
      <c r="H105" s="104" t="s">
        <v>312</v>
      </c>
      <c r="I105" s="105" t="s">
        <v>260</v>
      </c>
      <c r="J105" s="105" t="s">
        <v>313</v>
      </c>
    </row>
    <row r="106" customFormat="false" ht="15.75" hidden="false" customHeight="false" outlineLevel="0" collapsed="false">
      <c r="A106" s="79" t="s">
        <v>294</v>
      </c>
      <c r="B106" s="79" t="s">
        <v>311</v>
      </c>
      <c r="C106" s="86" t="s">
        <v>294</v>
      </c>
      <c r="D106" s="86" t="s">
        <v>312</v>
      </c>
      <c r="E106" s="97" t="s">
        <v>294</v>
      </c>
      <c r="F106" s="141" t="n">
        <v>9</v>
      </c>
      <c r="G106" s="104" t="s">
        <v>294</v>
      </c>
      <c r="H106" s="104" t="s">
        <v>310</v>
      </c>
      <c r="I106" s="105" t="s">
        <v>294</v>
      </c>
      <c r="J106" s="105" t="s">
        <v>313</v>
      </c>
    </row>
    <row r="107" customFormat="false" ht="15.75" hidden="false" customHeight="false" outlineLevel="0" collapsed="false">
      <c r="A107" s="79" t="s">
        <v>296</v>
      </c>
      <c r="B107" s="79" t="s">
        <v>338</v>
      </c>
      <c r="C107" s="86" t="s">
        <v>296</v>
      </c>
      <c r="D107" s="86" t="s">
        <v>311</v>
      </c>
      <c r="E107" s="97" t="s">
        <v>296</v>
      </c>
      <c r="F107" s="141" t="n">
        <v>9</v>
      </c>
      <c r="G107" s="104" t="s">
        <v>296</v>
      </c>
      <c r="H107" s="104" t="s">
        <v>311</v>
      </c>
      <c r="I107" s="105" t="s">
        <v>296</v>
      </c>
      <c r="J107" s="105" t="s">
        <v>313</v>
      </c>
    </row>
    <row r="108" customFormat="false" ht="15.75" hidden="false" customHeight="false" outlineLevel="0" collapsed="false">
      <c r="A108" s="79" t="s">
        <v>299</v>
      </c>
      <c r="B108" s="79" t="s">
        <v>305</v>
      </c>
      <c r="C108" s="86" t="s">
        <v>299</v>
      </c>
      <c r="D108" s="86" t="s">
        <v>317</v>
      </c>
      <c r="E108" s="97" t="s">
        <v>299</v>
      </c>
      <c r="F108" s="141" t="n">
        <v>7</v>
      </c>
      <c r="G108" s="104" t="s">
        <v>299</v>
      </c>
      <c r="H108" s="104" t="s">
        <v>311</v>
      </c>
      <c r="I108" s="105" t="s">
        <v>299</v>
      </c>
      <c r="J108" s="105" t="s">
        <v>313</v>
      </c>
    </row>
    <row r="109" customFormat="false" ht="15.75" hidden="false" customHeight="false" outlineLevel="0" collapsed="false">
      <c r="A109" s="79" t="s">
        <v>301</v>
      </c>
      <c r="B109" s="79" t="s">
        <v>311</v>
      </c>
      <c r="C109" s="86" t="s">
        <v>301</v>
      </c>
      <c r="D109" s="86" t="s">
        <v>311</v>
      </c>
      <c r="E109" s="97" t="s">
        <v>301</v>
      </c>
      <c r="F109" s="141" t="n">
        <v>8</v>
      </c>
      <c r="G109" s="104" t="s">
        <v>301</v>
      </c>
      <c r="H109" s="104" t="s">
        <v>312</v>
      </c>
      <c r="I109" s="105" t="s">
        <v>301</v>
      </c>
      <c r="J109" s="105" t="s">
        <v>313</v>
      </c>
    </row>
    <row r="110" customFormat="false" ht="15.75" hidden="false" customHeight="false" outlineLevel="0" collapsed="false">
      <c r="A110" s="53" t="s">
        <v>172</v>
      </c>
      <c r="B110" s="54"/>
      <c r="C110" s="56" t="s">
        <v>174</v>
      </c>
      <c r="D110" s="57"/>
      <c r="E110" s="64" t="s">
        <v>176</v>
      </c>
      <c r="F110" s="65"/>
      <c r="G110" s="66" t="s">
        <v>178</v>
      </c>
      <c r="H110" s="67"/>
      <c r="I110" s="74" t="s">
        <v>180</v>
      </c>
      <c r="J110" s="75"/>
    </row>
    <row r="111" customFormat="false" ht="15.75" hidden="false" customHeight="false" outlineLevel="0" collapsed="false">
      <c r="A111" s="58" t="s">
        <v>208</v>
      </c>
      <c r="B111" s="58" t="s">
        <v>339</v>
      </c>
      <c r="C111" s="59" t="s">
        <v>208</v>
      </c>
      <c r="D111" s="59" t="s">
        <v>339</v>
      </c>
      <c r="E111" s="68" t="s">
        <v>208</v>
      </c>
      <c r="F111" s="68" t="s">
        <v>317</v>
      </c>
      <c r="G111" s="69" t="s">
        <v>208</v>
      </c>
      <c r="H111" s="69" t="s">
        <v>224</v>
      </c>
      <c r="I111" s="78" t="s">
        <v>208</v>
      </c>
      <c r="J111" s="140" t="n">
        <v>16</v>
      </c>
    </row>
    <row r="112" customFormat="false" ht="15.75" hidden="false" customHeight="false" outlineLevel="0" collapsed="false">
      <c r="A112" s="58" t="s">
        <v>212</v>
      </c>
      <c r="B112" s="58" t="s">
        <v>339</v>
      </c>
      <c r="C112" s="59" t="s">
        <v>212</v>
      </c>
      <c r="D112" s="59" t="s">
        <v>339</v>
      </c>
      <c r="E112" s="68" t="s">
        <v>212</v>
      </c>
      <c r="F112" s="68" t="s">
        <v>307</v>
      </c>
      <c r="G112" s="69" t="s">
        <v>212</v>
      </c>
      <c r="H112" s="69" t="s">
        <v>285</v>
      </c>
      <c r="I112" s="78" t="s">
        <v>212</v>
      </c>
      <c r="J112" s="140" t="n">
        <v>10</v>
      </c>
    </row>
    <row r="113" customFormat="false" ht="15.75" hidden="false" customHeight="false" outlineLevel="0" collapsed="false">
      <c r="A113" s="58" t="s">
        <v>216</v>
      </c>
      <c r="B113" s="58" t="s">
        <v>339</v>
      </c>
      <c r="C113" s="59" t="s">
        <v>216</v>
      </c>
      <c r="D113" s="59" t="s">
        <v>339</v>
      </c>
      <c r="E113" s="68" t="s">
        <v>216</v>
      </c>
      <c r="F113" s="68" t="s">
        <v>317</v>
      </c>
      <c r="G113" s="69" t="s">
        <v>216</v>
      </c>
      <c r="H113" s="69" t="s">
        <v>340</v>
      </c>
      <c r="I113" s="78" t="s">
        <v>216</v>
      </c>
      <c r="J113" s="140" t="n">
        <v>20</v>
      </c>
    </row>
    <row r="114" customFormat="false" ht="15.75" hidden="false" customHeight="false" outlineLevel="0" collapsed="false">
      <c r="A114" s="58" t="s">
        <v>243</v>
      </c>
      <c r="B114" s="58" t="s">
        <v>339</v>
      </c>
      <c r="C114" s="59" t="s">
        <v>243</v>
      </c>
      <c r="D114" s="59" t="s">
        <v>339</v>
      </c>
      <c r="E114" s="68" t="s">
        <v>243</v>
      </c>
      <c r="F114" s="68" t="s">
        <v>307</v>
      </c>
      <c r="G114" s="69" t="s">
        <v>243</v>
      </c>
      <c r="H114" s="69" t="s">
        <v>340</v>
      </c>
      <c r="I114" s="78" t="s">
        <v>243</v>
      </c>
      <c r="J114" s="140" t="n">
        <v>6</v>
      </c>
    </row>
    <row r="115" customFormat="false" ht="15.75" hidden="false" customHeight="false" outlineLevel="0" collapsed="false">
      <c r="A115" s="58" t="s">
        <v>283</v>
      </c>
      <c r="B115" s="58" t="s">
        <v>339</v>
      </c>
      <c r="C115" s="59" t="s">
        <v>283</v>
      </c>
      <c r="D115" s="59" t="s">
        <v>339</v>
      </c>
      <c r="E115" s="68" t="s">
        <v>283</v>
      </c>
      <c r="F115" s="68" t="s">
        <v>307</v>
      </c>
      <c r="G115" s="69" t="s">
        <v>283</v>
      </c>
      <c r="H115" s="69" t="s">
        <v>340</v>
      </c>
      <c r="I115" s="78" t="s">
        <v>283</v>
      </c>
      <c r="J115" s="140" t="n">
        <v>16</v>
      </c>
    </row>
    <row r="116" customFormat="false" ht="15.75" hidden="false" customHeight="false" outlineLevel="0" collapsed="false">
      <c r="A116" s="58" t="s">
        <v>284</v>
      </c>
      <c r="B116" s="58" t="s">
        <v>339</v>
      </c>
      <c r="C116" s="59" t="s">
        <v>284</v>
      </c>
      <c r="D116" s="59" t="s">
        <v>339</v>
      </c>
      <c r="E116" s="68" t="s">
        <v>284</v>
      </c>
      <c r="F116" s="68" t="s">
        <v>307</v>
      </c>
      <c r="G116" s="69" t="s">
        <v>284</v>
      </c>
      <c r="H116" s="69" t="s">
        <v>278</v>
      </c>
      <c r="I116" s="78" t="s">
        <v>284</v>
      </c>
      <c r="J116" s="140" t="n">
        <v>11</v>
      </c>
    </row>
    <row r="117" customFormat="false" ht="15.75" hidden="false" customHeight="false" outlineLevel="0" collapsed="false">
      <c r="A117" s="58" t="s">
        <v>264</v>
      </c>
      <c r="B117" s="58" t="s">
        <v>339</v>
      </c>
      <c r="C117" s="59" t="s">
        <v>264</v>
      </c>
      <c r="D117" s="59" t="s">
        <v>339</v>
      </c>
      <c r="E117" s="68" t="s">
        <v>264</v>
      </c>
      <c r="F117" s="68" t="s">
        <v>317</v>
      </c>
      <c r="G117" s="69" t="s">
        <v>264</v>
      </c>
      <c r="H117" s="69" t="s">
        <v>340</v>
      </c>
      <c r="I117" s="78" t="s">
        <v>264</v>
      </c>
      <c r="J117" s="140" t="n">
        <v>10</v>
      </c>
    </row>
    <row r="118" customFormat="false" ht="15.75" hidden="false" customHeight="false" outlineLevel="0" collapsed="false">
      <c r="A118" s="58" t="s">
        <v>288</v>
      </c>
      <c r="B118" s="58" t="s">
        <v>339</v>
      </c>
      <c r="C118" s="59" t="s">
        <v>288</v>
      </c>
      <c r="D118" s="59" t="s">
        <v>339</v>
      </c>
      <c r="E118" s="68" t="s">
        <v>288</v>
      </c>
      <c r="F118" s="68" t="s">
        <v>307</v>
      </c>
      <c r="G118" s="69" t="s">
        <v>288</v>
      </c>
      <c r="H118" s="69" t="s">
        <v>320</v>
      </c>
      <c r="I118" s="78" t="s">
        <v>288</v>
      </c>
      <c r="J118" s="140" t="n">
        <v>9</v>
      </c>
    </row>
    <row r="119" customFormat="false" ht="15.75" hidden="false" customHeight="false" outlineLevel="0" collapsed="false">
      <c r="A119" s="58" t="s">
        <v>256</v>
      </c>
      <c r="B119" s="58" t="s">
        <v>339</v>
      </c>
      <c r="C119" s="59" t="s">
        <v>256</v>
      </c>
      <c r="D119" s="59" t="s">
        <v>339</v>
      </c>
      <c r="E119" s="68" t="s">
        <v>256</v>
      </c>
      <c r="F119" s="68" t="s">
        <v>317</v>
      </c>
      <c r="G119" s="69" t="s">
        <v>256</v>
      </c>
      <c r="H119" s="69" t="s">
        <v>224</v>
      </c>
      <c r="I119" s="78" t="s">
        <v>256</v>
      </c>
      <c r="J119" s="140" t="n">
        <v>10</v>
      </c>
    </row>
    <row r="120" customFormat="false" ht="15.75" hidden="false" customHeight="false" outlineLevel="0" collapsed="false">
      <c r="A120" s="58" t="s">
        <v>260</v>
      </c>
      <c r="B120" s="58" t="s">
        <v>339</v>
      </c>
      <c r="C120" s="59" t="s">
        <v>260</v>
      </c>
      <c r="D120" s="59" t="s">
        <v>339</v>
      </c>
      <c r="E120" s="68" t="s">
        <v>260</v>
      </c>
      <c r="F120" s="68" t="s">
        <v>317</v>
      </c>
      <c r="G120" s="69" t="s">
        <v>260</v>
      </c>
      <c r="H120" s="69" t="s">
        <v>278</v>
      </c>
      <c r="I120" s="78" t="s">
        <v>260</v>
      </c>
      <c r="J120" s="140" t="n">
        <v>8</v>
      </c>
    </row>
    <row r="121" customFormat="false" ht="15.75" hidden="false" customHeight="false" outlineLevel="0" collapsed="false">
      <c r="A121" s="58" t="s">
        <v>294</v>
      </c>
      <c r="B121" s="58" t="s">
        <v>339</v>
      </c>
      <c r="C121" s="59" t="s">
        <v>294</v>
      </c>
      <c r="D121" s="59" t="s">
        <v>339</v>
      </c>
      <c r="E121" s="68" t="s">
        <v>294</v>
      </c>
      <c r="F121" s="68" t="s">
        <v>307</v>
      </c>
      <c r="G121" s="69" t="s">
        <v>294</v>
      </c>
      <c r="H121" s="69" t="s">
        <v>277</v>
      </c>
      <c r="I121" s="78" t="s">
        <v>294</v>
      </c>
      <c r="J121" s="140" t="n">
        <v>20</v>
      </c>
    </row>
    <row r="122" customFormat="false" ht="15.75" hidden="false" customHeight="false" outlineLevel="0" collapsed="false">
      <c r="A122" s="58" t="s">
        <v>296</v>
      </c>
      <c r="B122" s="58" t="s">
        <v>339</v>
      </c>
      <c r="C122" s="59" t="s">
        <v>296</v>
      </c>
      <c r="D122" s="59" t="s">
        <v>339</v>
      </c>
      <c r="E122" s="68" t="s">
        <v>296</v>
      </c>
      <c r="F122" s="68" t="s">
        <v>317</v>
      </c>
      <c r="G122" s="69" t="s">
        <v>296</v>
      </c>
      <c r="H122" s="69" t="s">
        <v>318</v>
      </c>
      <c r="I122" s="78" t="s">
        <v>296</v>
      </c>
      <c r="J122" s="140" t="n">
        <v>15</v>
      </c>
    </row>
    <row r="123" customFormat="false" ht="15.75" hidden="false" customHeight="false" outlineLevel="0" collapsed="false">
      <c r="A123" s="58" t="s">
        <v>299</v>
      </c>
      <c r="B123" s="58" t="s">
        <v>339</v>
      </c>
      <c r="C123" s="59" t="s">
        <v>299</v>
      </c>
      <c r="D123" s="59" t="s">
        <v>339</v>
      </c>
      <c r="E123" s="68" t="s">
        <v>299</v>
      </c>
      <c r="F123" s="68" t="s">
        <v>307</v>
      </c>
      <c r="G123" s="69" t="s">
        <v>299</v>
      </c>
      <c r="H123" s="69" t="s">
        <v>290</v>
      </c>
      <c r="I123" s="78" t="s">
        <v>299</v>
      </c>
      <c r="J123" s="140" t="n">
        <v>24</v>
      </c>
    </row>
    <row r="124" customFormat="false" ht="15.75" hidden="false" customHeight="false" outlineLevel="0" collapsed="false">
      <c r="A124" s="58" t="s">
        <v>301</v>
      </c>
      <c r="B124" s="58" t="s">
        <v>339</v>
      </c>
      <c r="C124" s="59" t="s">
        <v>301</v>
      </c>
      <c r="D124" s="59" t="s">
        <v>339</v>
      </c>
      <c r="E124" s="68" t="s">
        <v>301</v>
      </c>
      <c r="F124" s="68" t="s">
        <v>307</v>
      </c>
      <c r="G124" s="69" t="s">
        <v>301</v>
      </c>
      <c r="H124" s="69" t="s">
        <v>340</v>
      </c>
      <c r="I124" s="78" t="s">
        <v>301</v>
      </c>
      <c r="J124" s="140" t="n">
        <v>3</v>
      </c>
    </row>
    <row r="125" customFormat="false" ht="15.75" hidden="false" customHeight="false" outlineLevel="0" collapsed="false">
      <c r="A125" s="76" t="s">
        <v>182</v>
      </c>
      <c r="B125" s="77"/>
      <c r="C125" s="136"/>
      <c r="D125" s="136"/>
      <c r="E125" s="136"/>
      <c r="F125" s="136"/>
      <c r="G125" s="136"/>
      <c r="H125" s="136"/>
      <c r="I125" s="136"/>
      <c r="J125" s="136"/>
    </row>
    <row r="126" customFormat="false" ht="15.75" hidden="false" customHeight="false" outlineLevel="0" collapsed="false">
      <c r="A126" s="79" t="s">
        <v>208</v>
      </c>
      <c r="B126" s="79" t="s">
        <v>305</v>
      </c>
      <c r="C126" s="136"/>
      <c r="D126" s="136"/>
      <c r="E126" s="136"/>
      <c r="F126" s="136"/>
      <c r="G126" s="136"/>
      <c r="H126" s="136"/>
      <c r="I126" s="136"/>
      <c r="J126" s="136"/>
    </row>
    <row r="127" customFormat="false" ht="15.75" hidden="false" customHeight="false" outlineLevel="0" collapsed="false">
      <c r="A127" s="79" t="s">
        <v>212</v>
      </c>
      <c r="B127" s="79" t="s">
        <v>305</v>
      </c>
      <c r="C127" s="136"/>
      <c r="D127" s="136"/>
      <c r="E127" s="136"/>
      <c r="F127" s="136"/>
      <c r="G127" s="136"/>
      <c r="H127" s="136"/>
      <c r="I127" s="136"/>
      <c r="J127" s="136"/>
    </row>
    <row r="128" customFormat="false" ht="15.75" hidden="false" customHeight="false" outlineLevel="0" collapsed="false">
      <c r="A128" s="79" t="s">
        <v>216</v>
      </c>
      <c r="B128" s="79" t="s">
        <v>311</v>
      </c>
      <c r="C128" s="136"/>
      <c r="D128" s="136"/>
      <c r="E128" s="136"/>
      <c r="F128" s="136"/>
      <c r="G128" s="136"/>
      <c r="H128" s="136"/>
      <c r="I128" s="136"/>
      <c r="J128" s="136"/>
    </row>
    <row r="129" customFormat="false" ht="15.75" hidden="false" customHeight="false" outlineLevel="0" collapsed="false">
      <c r="A129" s="79" t="s">
        <v>243</v>
      </c>
      <c r="B129" s="79" t="s">
        <v>311</v>
      </c>
      <c r="C129" s="136"/>
      <c r="D129" s="136"/>
      <c r="E129" s="136"/>
      <c r="F129" s="136"/>
      <c r="G129" s="136"/>
      <c r="H129" s="136"/>
      <c r="I129" s="136"/>
      <c r="J129" s="136"/>
    </row>
    <row r="130" customFormat="false" ht="15.75" hidden="false" customHeight="false" outlineLevel="0" collapsed="false">
      <c r="A130" s="79" t="s">
        <v>283</v>
      </c>
      <c r="B130" s="79" t="s">
        <v>305</v>
      </c>
      <c r="C130" s="136"/>
      <c r="D130" s="136"/>
      <c r="E130" s="136"/>
      <c r="F130" s="136"/>
      <c r="G130" s="136"/>
      <c r="H130" s="136"/>
      <c r="I130" s="136"/>
      <c r="J130" s="136"/>
    </row>
    <row r="131" customFormat="false" ht="15.75" hidden="false" customHeight="false" outlineLevel="0" collapsed="false">
      <c r="A131" s="79" t="s">
        <v>284</v>
      </c>
      <c r="B131" s="79" t="s">
        <v>311</v>
      </c>
      <c r="C131" s="136"/>
      <c r="D131" s="136"/>
      <c r="E131" s="136"/>
      <c r="F131" s="136"/>
      <c r="G131" s="136"/>
      <c r="H131" s="136"/>
      <c r="I131" s="136"/>
      <c r="J131" s="136"/>
    </row>
    <row r="132" customFormat="false" ht="15.75" hidden="false" customHeight="false" outlineLevel="0" collapsed="false">
      <c r="A132" s="79" t="s">
        <v>264</v>
      </c>
      <c r="B132" s="79" t="s">
        <v>305</v>
      </c>
      <c r="C132" s="136"/>
      <c r="D132" s="136"/>
      <c r="E132" s="136"/>
      <c r="F132" s="136"/>
      <c r="G132" s="136"/>
      <c r="H132" s="136"/>
      <c r="I132" s="136"/>
      <c r="J132" s="136"/>
    </row>
    <row r="133" customFormat="false" ht="15.75" hidden="false" customHeight="false" outlineLevel="0" collapsed="false">
      <c r="A133" s="79" t="s">
        <v>288</v>
      </c>
      <c r="B133" s="79" t="s">
        <v>305</v>
      </c>
      <c r="C133" s="136"/>
      <c r="D133" s="136"/>
      <c r="E133" s="136"/>
      <c r="F133" s="136"/>
      <c r="G133" s="136"/>
      <c r="H133" s="136"/>
      <c r="I133" s="136"/>
      <c r="J133" s="136"/>
    </row>
    <row r="134" customFormat="false" ht="15.75" hidden="false" customHeight="false" outlineLevel="0" collapsed="false">
      <c r="A134" s="79" t="s">
        <v>256</v>
      </c>
      <c r="B134" s="79" t="s">
        <v>305</v>
      </c>
      <c r="C134" s="136"/>
      <c r="D134" s="136"/>
      <c r="E134" s="136"/>
      <c r="F134" s="136"/>
      <c r="G134" s="136"/>
      <c r="H134" s="136"/>
      <c r="I134" s="136"/>
      <c r="J134" s="136"/>
    </row>
    <row r="135" customFormat="false" ht="15.75" hidden="false" customHeight="false" outlineLevel="0" collapsed="false">
      <c r="A135" s="79" t="s">
        <v>260</v>
      </c>
      <c r="B135" s="79" t="s">
        <v>305</v>
      </c>
      <c r="C135" s="136"/>
      <c r="D135" s="136"/>
      <c r="E135" s="136"/>
      <c r="F135" s="136"/>
      <c r="G135" s="136"/>
      <c r="H135" s="136"/>
      <c r="I135" s="136"/>
      <c r="J135" s="136"/>
    </row>
    <row r="136" customFormat="false" ht="15.75" hidden="false" customHeight="false" outlineLevel="0" collapsed="false">
      <c r="A136" s="79" t="s">
        <v>294</v>
      </c>
      <c r="B136" s="79" t="s">
        <v>305</v>
      </c>
      <c r="C136" s="136"/>
      <c r="D136" s="136"/>
      <c r="E136" s="136"/>
      <c r="F136" s="136"/>
      <c r="G136" s="136"/>
      <c r="H136" s="136"/>
      <c r="I136" s="136"/>
      <c r="J136" s="136"/>
    </row>
    <row r="137" customFormat="false" ht="15.75" hidden="false" customHeight="false" outlineLevel="0" collapsed="false">
      <c r="A137" s="79" t="s">
        <v>296</v>
      </c>
      <c r="B137" s="79" t="s">
        <v>311</v>
      </c>
      <c r="C137" s="136"/>
      <c r="D137" s="136"/>
      <c r="E137" s="136"/>
      <c r="F137" s="136"/>
      <c r="G137" s="136"/>
      <c r="H137" s="136"/>
      <c r="I137" s="136"/>
      <c r="J137" s="136"/>
    </row>
    <row r="138" customFormat="false" ht="15.75" hidden="false" customHeight="false" outlineLevel="0" collapsed="false">
      <c r="A138" s="79" t="s">
        <v>299</v>
      </c>
      <c r="B138" s="79" t="s">
        <v>305</v>
      </c>
      <c r="C138" s="136"/>
      <c r="D138" s="136"/>
      <c r="E138" s="136"/>
      <c r="F138" s="136"/>
      <c r="G138" s="136"/>
      <c r="H138" s="136"/>
      <c r="I138" s="136"/>
      <c r="J138" s="136"/>
    </row>
    <row r="139" customFormat="false" ht="15.75" hidden="false" customHeight="false" outlineLevel="0" collapsed="false">
      <c r="A139" s="79" t="s">
        <v>301</v>
      </c>
      <c r="B139" s="79" t="s">
        <v>305</v>
      </c>
      <c r="C139" s="139"/>
      <c r="D139" s="139"/>
      <c r="E139" s="139"/>
      <c r="F139" s="139"/>
      <c r="G139" s="139"/>
      <c r="H139" s="139"/>
      <c r="I139" s="139"/>
      <c r="J139" s="139"/>
    </row>
    <row r="140" customFormat="false" ht="15.75" hidden="false" customHeight="false" outlineLevel="0" collapsed="false">
      <c r="A140" s="135" t="s">
        <v>341</v>
      </c>
      <c r="B140" s="135"/>
      <c r="C140" s="135"/>
      <c r="D140" s="135"/>
      <c r="E140" s="135"/>
      <c r="F140" s="135"/>
      <c r="G140" s="135"/>
      <c r="H140" s="135"/>
      <c r="I140" s="135"/>
      <c r="J140" s="135"/>
    </row>
    <row r="141" customFormat="false" ht="15.75" hidden="false" customHeight="false" outlineLevel="0" collapsed="false">
      <c r="A141" s="53" t="s">
        <v>185</v>
      </c>
      <c r="B141" s="54"/>
      <c r="C141" s="56" t="s">
        <v>187</v>
      </c>
      <c r="D141" s="57"/>
      <c r="E141" s="64" t="s">
        <v>189</v>
      </c>
      <c r="F141" s="65"/>
      <c r="G141" s="66" t="s">
        <v>191</v>
      </c>
      <c r="H141" s="67"/>
      <c r="I141" s="74" t="s">
        <v>193</v>
      </c>
      <c r="J141" s="75"/>
    </row>
    <row r="142" customFormat="false" ht="15.75" hidden="false" customHeight="false" outlineLevel="0" collapsed="false">
      <c r="A142" s="58" t="s">
        <v>208</v>
      </c>
      <c r="B142" s="58" t="s">
        <v>313</v>
      </c>
      <c r="C142" s="59" t="s">
        <v>208</v>
      </c>
      <c r="D142" s="59" t="s">
        <v>317</v>
      </c>
      <c r="E142" s="68" t="s">
        <v>208</v>
      </c>
      <c r="F142" s="68" t="s">
        <v>342</v>
      </c>
      <c r="G142" s="69" t="s">
        <v>208</v>
      </c>
      <c r="H142" s="143" t="n">
        <v>9.5</v>
      </c>
      <c r="I142" s="78" t="s">
        <v>208</v>
      </c>
      <c r="J142" s="78" t="s">
        <v>322</v>
      </c>
    </row>
    <row r="143" customFormat="false" ht="15.75" hidden="false" customHeight="false" outlineLevel="0" collapsed="false">
      <c r="A143" s="58" t="s">
        <v>212</v>
      </c>
      <c r="B143" s="58" t="s">
        <v>313</v>
      </c>
      <c r="C143" s="59" t="s">
        <v>212</v>
      </c>
      <c r="D143" s="59" t="s">
        <v>317</v>
      </c>
      <c r="E143" s="68" t="s">
        <v>212</v>
      </c>
      <c r="F143" s="68" t="s">
        <v>342</v>
      </c>
      <c r="G143" s="69" t="s">
        <v>212</v>
      </c>
      <c r="H143" s="143" t="n">
        <v>9</v>
      </c>
      <c r="I143" s="78" t="s">
        <v>212</v>
      </c>
      <c r="J143" s="78" t="s">
        <v>322</v>
      </c>
    </row>
    <row r="144" customFormat="false" ht="15.75" hidden="false" customHeight="false" outlineLevel="0" collapsed="false">
      <c r="A144" s="58" t="s">
        <v>216</v>
      </c>
      <c r="B144" s="58" t="s">
        <v>313</v>
      </c>
      <c r="C144" s="59" t="s">
        <v>216</v>
      </c>
      <c r="D144" s="59" t="s">
        <v>317</v>
      </c>
      <c r="E144" s="68" t="s">
        <v>216</v>
      </c>
      <c r="F144" s="68" t="s">
        <v>342</v>
      </c>
      <c r="G144" s="69" t="s">
        <v>216</v>
      </c>
      <c r="H144" s="143" t="n">
        <v>9</v>
      </c>
      <c r="I144" s="78" t="s">
        <v>216</v>
      </c>
      <c r="J144" s="78" t="s">
        <v>322</v>
      </c>
    </row>
    <row r="145" customFormat="false" ht="15.75" hidden="false" customHeight="false" outlineLevel="0" collapsed="false">
      <c r="A145" s="58" t="s">
        <v>243</v>
      </c>
      <c r="B145" s="58" t="s">
        <v>313</v>
      </c>
      <c r="C145" s="59" t="s">
        <v>243</v>
      </c>
      <c r="D145" s="59" t="s">
        <v>317</v>
      </c>
      <c r="E145" s="68" t="s">
        <v>243</v>
      </c>
      <c r="F145" s="68" t="s">
        <v>342</v>
      </c>
      <c r="G145" s="69" t="s">
        <v>243</v>
      </c>
      <c r="H145" s="143" t="n">
        <v>9</v>
      </c>
      <c r="I145" s="78" t="s">
        <v>243</v>
      </c>
      <c r="J145" s="78" t="s">
        <v>322</v>
      </c>
    </row>
    <row r="146" customFormat="false" ht="15.75" hidden="false" customHeight="false" outlineLevel="0" collapsed="false">
      <c r="A146" s="58" t="s">
        <v>283</v>
      </c>
      <c r="B146" s="58" t="s">
        <v>313</v>
      </c>
      <c r="C146" s="59" t="s">
        <v>283</v>
      </c>
      <c r="D146" s="59" t="s">
        <v>317</v>
      </c>
      <c r="E146" s="68" t="s">
        <v>283</v>
      </c>
      <c r="F146" s="68" t="s">
        <v>342</v>
      </c>
      <c r="G146" s="69" t="s">
        <v>283</v>
      </c>
      <c r="H146" s="143" t="n">
        <v>9</v>
      </c>
      <c r="I146" s="78" t="s">
        <v>283</v>
      </c>
      <c r="J146" s="78" t="s">
        <v>322</v>
      </c>
    </row>
    <row r="147" customFormat="false" ht="15.75" hidden="false" customHeight="false" outlineLevel="0" collapsed="false">
      <c r="A147" s="58" t="s">
        <v>284</v>
      </c>
      <c r="B147" s="58" t="s">
        <v>313</v>
      </c>
      <c r="C147" s="59" t="s">
        <v>284</v>
      </c>
      <c r="D147" s="59" t="s">
        <v>317</v>
      </c>
      <c r="E147" s="68" t="s">
        <v>284</v>
      </c>
      <c r="F147" s="68" t="s">
        <v>342</v>
      </c>
      <c r="G147" s="69" t="s">
        <v>284</v>
      </c>
      <c r="H147" s="143" t="n">
        <v>9</v>
      </c>
      <c r="I147" s="78" t="s">
        <v>284</v>
      </c>
      <c r="J147" s="78" t="s">
        <v>322</v>
      </c>
    </row>
    <row r="148" customFormat="false" ht="15.75" hidden="false" customHeight="false" outlineLevel="0" collapsed="false">
      <c r="A148" s="58" t="s">
        <v>264</v>
      </c>
      <c r="B148" s="58" t="s">
        <v>313</v>
      </c>
      <c r="C148" s="59" t="s">
        <v>264</v>
      </c>
      <c r="D148" s="59" t="s">
        <v>317</v>
      </c>
      <c r="E148" s="68" t="s">
        <v>264</v>
      </c>
      <c r="F148" s="68" t="s">
        <v>342</v>
      </c>
      <c r="G148" s="69" t="s">
        <v>264</v>
      </c>
      <c r="H148" s="143" t="n">
        <v>10</v>
      </c>
      <c r="I148" s="78" t="s">
        <v>264</v>
      </c>
      <c r="J148" s="78" t="s">
        <v>322</v>
      </c>
    </row>
    <row r="149" customFormat="false" ht="15.75" hidden="false" customHeight="false" outlineLevel="0" collapsed="false">
      <c r="A149" s="58" t="s">
        <v>288</v>
      </c>
      <c r="B149" s="58" t="s">
        <v>313</v>
      </c>
      <c r="C149" s="59" t="s">
        <v>288</v>
      </c>
      <c r="D149" s="59" t="s">
        <v>317</v>
      </c>
      <c r="E149" s="68" t="s">
        <v>288</v>
      </c>
      <c r="F149" s="68" t="s">
        <v>342</v>
      </c>
      <c r="G149" s="69" t="s">
        <v>288</v>
      </c>
      <c r="H149" s="143" t="n">
        <v>10</v>
      </c>
      <c r="I149" s="78" t="s">
        <v>288</v>
      </c>
      <c r="J149" s="78" t="s">
        <v>322</v>
      </c>
    </row>
    <row r="150" customFormat="false" ht="15.75" hidden="false" customHeight="false" outlineLevel="0" collapsed="false">
      <c r="A150" s="58" t="s">
        <v>256</v>
      </c>
      <c r="B150" s="58" t="s">
        <v>313</v>
      </c>
      <c r="C150" s="59" t="s">
        <v>256</v>
      </c>
      <c r="D150" s="59" t="s">
        <v>317</v>
      </c>
      <c r="E150" s="68" t="s">
        <v>256</v>
      </c>
      <c r="F150" s="68" t="s">
        <v>342</v>
      </c>
      <c r="G150" s="69" t="s">
        <v>256</v>
      </c>
      <c r="H150" s="143" t="n">
        <v>10</v>
      </c>
      <c r="I150" s="78" t="s">
        <v>256</v>
      </c>
      <c r="J150" s="78" t="s">
        <v>322</v>
      </c>
    </row>
    <row r="151" customFormat="false" ht="15.75" hidden="false" customHeight="false" outlineLevel="0" collapsed="false">
      <c r="A151" s="58" t="s">
        <v>260</v>
      </c>
      <c r="B151" s="58" t="s">
        <v>313</v>
      </c>
      <c r="C151" s="59" t="s">
        <v>260</v>
      </c>
      <c r="D151" s="59" t="s">
        <v>317</v>
      </c>
      <c r="E151" s="68" t="s">
        <v>260</v>
      </c>
      <c r="F151" s="68" t="s">
        <v>342</v>
      </c>
      <c r="G151" s="69" t="s">
        <v>260</v>
      </c>
      <c r="H151" s="143" t="n">
        <v>10</v>
      </c>
      <c r="I151" s="78" t="s">
        <v>260</v>
      </c>
      <c r="J151" s="78" t="s">
        <v>322</v>
      </c>
    </row>
    <row r="152" customFormat="false" ht="15.75" hidden="false" customHeight="false" outlineLevel="0" collapsed="false">
      <c r="A152" s="58" t="s">
        <v>294</v>
      </c>
      <c r="B152" s="58" t="s">
        <v>313</v>
      </c>
      <c r="C152" s="59" t="s">
        <v>294</v>
      </c>
      <c r="D152" s="59" t="s">
        <v>317</v>
      </c>
      <c r="E152" s="68" t="s">
        <v>294</v>
      </c>
      <c r="F152" s="68" t="s">
        <v>342</v>
      </c>
      <c r="G152" s="69" t="s">
        <v>294</v>
      </c>
      <c r="H152" s="143" t="n">
        <v>9</v>
      </c>
      <c r="I152" s="78" t="s">
        <v>294</v>
      </c>
      <c r="J152" s="78" t="s">
        <v>322</v>
      </c>
    </row>
    <row r="153" customFormat="false" ht="15.75" hidden="false" customHeight="false" outlineLevel="0" collapsed="false">
      <c r="A153" s="58" t="s">
        <v>296</v>
      </c>
      <c r="B153" s="58" t="s">
        <v>313</v>
      </c>
      <c r="C153" s="59" t="s">
        <v>296</v>
      </c>
      <c r="D153" s="59" t="s">
        <v>317</v>
      </c>
      <c r="E153" s="68" t="s">
        <v>296</v>
      </c>
      <c r="F153" s="68" t="s">
        <v>342</v>
      </c>
      <c r="G153" s="69" t="s">
        <v>296</v>
      </c>
      <c r="H153" s="143" t="n">
        <v>11</v>
      </c>
      <c r="I153" s="78" t="s">
        <v>296</v>
      </c>
      <c r="J153" s="78" t="s">
        <v>322</v>
      </c>
    </row>
    <row r="154" customFormat="false" ht="15.75" hidden="false" customHeight="false" outlineLevel="0" collapsed="false">
      <c r="A154" s="58" t="s">
        <v>299</v>
      </c>
      <c r="B154" s="58" t="s">
        <v>313</v>
      </c>
      <c r="C154" s="59" t="s">
        <v>299</v>
      </c>
      <c r="D154" s="59" t="s">
        <v>317</v>
      </c>
      <c r="E154" s="68" t="s">
        <v>299</v>
      </c>
      <c r="F154" s="68" t="s">
        <v>342</v>
      </c>
      <c r="G154" s="69" t="s">
        <v>299</v>
      </c>
      <c r="H154" s="143" t="n">
        <v>9.5</v>
      </c>
      <c r="I154" s="78" t="s">
        <v>299</v>
      </c>
      <c r="J154" s="78" t="s">
        <v>322</v>
      </c>
    </row>
    <row r="155" customFormat="false" ht="15.75" hidden="false" customHeight="false" outlineLevel="0" collapsed="false">
      <c r="A155" s="58" t="s">
        <v>301</v>
      </c>
      <c r="B155" s="58" t="s">
        <v>313</v>
      </c>
      <c r="C155" s="59" t="s">
        <v>301</v>
      </c>
      <c r="D155" s="59" t="s">
        <v>317</v>
      </c>
      <c r="E155" s="68" t="s">
        <v>301</v>
      </c>
      <c r="F155" s="68" t="s">
        <v>342</v>
      </c>
      <c r="G155" s="69" t="s">
        <v>301</v>
      </c>
      <c r="H155" s="143" t="n">
        <v>9</v>
      </c>
      <c r="I155" s="78" t="s">
        <v>301</v>
      </c>
      <c r="J155" s="78" t="s">
        <v>322</v>
      </c>
    </row>
    <row r="156" customFormat="false" ht="15.75" hidden="false" customHeight="false" outlineLevel="0" collapsed="false">
      <c r="A156" s="76" t="s">
        <v>194</v>
      </c>
      <c r="B156" s="77"/>
      <c r="C156" s="83" t="s">
        <v>195</v>
      </c>
      <c r="D156" s="84"/>
      <c r="E156" s="110" t="s">
        <v>196</v>
      </c>
      <c r="F156" s="111"/>
      <c r="G156" s="100" t="s">
        <v>198</v>
      </c>
      <c r="H156" s="101"/>
      <c r="I156" s="102" t="s">
        <v>200</v>
      </c>
      <c r="J156" s="112"/>
    </row>
    <row r="157" customFormat="false" ht="15.75" hidden="false" customHeight="false" outlineLevel="0" collapsed="false">
      <c r="A157" s="79" t="s">
        <v>208</v>
      </c>
      <c r="B157" s="79" t="s">
        <v>343</v>
      </c>
      <c r="C157" s="86" t="s">
        <v>208</v>
      </c>
      <c r="D157" s="86" t="s">
        <v>339</v>
      </c>
      <c r="E157" s="97" t="s">
        <v>208</v>
      </c>
      <c r="F157" s="97" t="s">
        <v>343</v>
      </c>
      <c r="G157" s="104" t="s">
        <v>208</v>
      </c>
      <c r="H157" s="104" t="s">
        <v>305</v>
      </c>
      <c r="I157" s="105" t="s">
        <v>208</v>
      </c>
      <c r="J157" s="105" t="s">
        <v>317</v>
      </c>
    </row>
    <row r="158" customFormat="false" ht="15.75" hidden="false" customHeight="false" outlineLevel="0" collapsed="false">
      <c r="A158" s="79" t="s">
        <v>212</v>
      </c>
      <c r="B158" s="79" t="s">
        <v>343</v>
      </c>
      <c r="C158" s="86" t="s">
        <v>212</v>
      </c>
      <c r="D158" s="86" t="s">
        <v>339</v>
      </c>
      <c r="E158" s="97" t="s">
        <v>212</v>
      </c>
      <c r="F158" s="97" t="s">
        <v>343</v>
      </c>
      <c r="G158" s="104" t="s">
        <v>212</v>
      </c>
      <c r="H158" s="104" t="s">
        <v>305</v>
      </c>
      <c r="I158" s="105" t="s">
        <v>212</v>
      </c>
      <c r="J158" s="105" t="s">
        <v>317</v>
      </c>
    </row>
    <row r="159" customFormat="false" ht="15.75" hidden="false" customHeight="false" outlineLevel="0" collapsed="false">
      <c r="A159" s="79" t="s">
        <v>216</v>
      </c>
      <c r="B159" s="79" t="s">
        <v>343</v>
      </c>
      <c r="C159" s="86" t="s">
        <v>216</v>
      </c>
      <c r="D159" s="86" t="s">
        <v>339</v>
      </c>
      <c r="E159" s="97" t="s">
        <v>216</v>
      </c>
      <c r="F159" s="97" t="s">
        <v>343</v>
      </c>
      <c r="G159" s="104" t="s">
        <v>216</v>
      </c>
      <c r="H159" s="104" t="s">
        <v>305</v>
      </c>
      <c r="I159" s="105" t="s">
        <v>216</v>
      </c>
      <c r="J159" s="105" t="s">
        <v>317</v>
      </c>
    </row>
    <row r="160" customFormat="false" ht="15.75" hidden="false" customHeight="false" outlineLevel="0" collapsed="false">
      <c r="A160" s="79" t="s">
        <v>243</v>
      </c>
      <c r="B160" s="79" t="s">
        <v>343</v>
      </c>
      <c r="C160" s="86" t="s">
        <v>243</v>
      </c>
      <c r="D160" s="86" t="s">
        <v>339</v>
      </c>
      <c r="E160" s="97" t="s">
        <v>243</v>
      </c>
      <c r="F160" s="97" t="s">
        <v>343</v>
      </c>
      <c r="G160" s="104" t="s">
        <v>243</v>
      </c>
      <c r="H160" s="104" t="s">
        <v>305</v>
      </c>
      <c r="I160" s="105" t="s">
        <v>243</v>
      </c>
      <c r="J160" s="105" t="s">
        <v>317</v>
      </c>
    </row>
    <row r="161" customFormat="false" ht="15.75" hidden="false" customHeight="false" outlineLevel="0" collapsed="false">
      <c r="A161" s="79" t="s">
        <v>283</v>
      </c>
      <c r="B161" s="79" t="s">
        <v>343</v>
      </c>
      <c r="C161" s="86" t="s">
        <v>283</v>
      </c>
      <c r="D161" s="86" t="s">
        <v>339</v>
      </c>
      <c r="E161" s="97" t="s">
        <v>283</v>
      </c>
      <c r="F161" s="97" t="s">
        <v>343</v>
      </c>
      <c r="G161" s="104" t="s">
        <v>283</v>
      </c>
      <c r="H161" s="104" t="s">
        <v>305</v>
      </c>
      <c r="I161" s="105" t="s">
        <v>283</v>
      </c>
      <c r="J161" s="105" t="s">
        <v>317</v>
      </c>
    </row>
    <row r="162" customFormat="false" ht="15.75" hidden="false" customHeight="false" outlineLevel="0" collapsed="false">
      <c r="A162" s="79" t="s">
        <v>284</v>
      </c>
      <c r="B162" s="79" t="s">
        <v>343</v>
      </c>
      <c r="C162" s="86" t="s">
        <v>284</v>
      </c>
      <c r="D162" s="86" t="s">
        <v>339</v>
      </c>
      <c r="E162" s="97" t="s">
        <v>284</v>
      </c>
      <c r="F162" s="97" t="s">
        <v>343</v>
      </c>
      <c r="G162" s="104" t="s">
        <v>284</v>
      </c>
      <c r="H162" s="104" t="s">
        <v>305</v>
      </c>
      <c r="I162" s="105" t="s">
        <v>284</v>
      </c>
      <c r="J162" s="105" t="s">
        <v>317</v>
      </c>
    </row>
    <row r="163" customFormat="false" ht="15.75" hidden="false" customHeight="false" outlineLevel="0" collapsed="false">
      <c r="A163" s="79" t="s">
        <v>264</v>
      </c>
      <c r="B163" s="79" t="s">
        <v>343</v>
      </c>
      <c r="C163" s="86" t="s">
        <v>264</v>
      </c>
      <c r="D163" s="86" t="s">
        <v>339</v>
      </c>
      <c r="E163" s="97" t="s">
        <v>264</v>
      </c>
      <c r="F163" s="97" t="s">
        <v>343</v>
      </c>
      <c r="G163" s="104" t="s">
        <v>264</v>
      </c>
      <c r="H163" s="104" t="s">
        <v>305</v>
      </c>
      <c r="I163" s="105" t="s">
        <v>264</v>
      </c>
      <c r="J163" s="105" t="s">
        <v>317</v>
      </c>
    </row>
    <row r="164" customFormat="false" ht="15.75" hidden="false" customHeight="false" outlineLevel="0" collapsed="false">
      <c r="A164" s="79" t="s">
        <v>288</v>
      </c>
      <c r="B164" s="79" t="s">
        <v>343</v>
      </c>
      <c r="C164" s="86" t="s">
        <v>288</v>
      </c>
      <c r="D164" s="86" t="s">
        <v>339</v>
      </c>
      <c r="E164" s="97" t="s">
        <v>288</v>
      </c>
      <c r="F164" s="97" t="s">
        <v>343</v>
      </c>
      <c r="G164" s="104" t="s">
        <v>288</v>
      </c>
      <c r="H164" s="104" t="s">
        <v>305</v>
      </c>
      <c r="I164" s="105" t="s">
        <v>288</v>
      </c>
      <c r="J164" s="105" t="s">
        <v>317</v>
      </c>
    </row>
    <row r="165" customFormat="false" ht="15.75" hidden="false" customHeight="false" outlineLevel="0" collapsed="false">
      <c r="A165" s="79" t="s">
        <v>256</v>
      </c>
      <c r="B165" s="79" t="s">
        <v>343</v>
      </c>
      <c r="C165" s="86" t="s">
        <v>256</v>
      </c>
      <c r="D165" s="86" t="s">
        <v>339</v>
      </c>
      <c r="E165" s="97" t="s">
        <v>256</v>
      </c>
      <c r="F165" s="97" t="s">
        <v>343</v>
      </c>
      <c r="G165" s="104" t="s">
        <v>256</v>
      </c>
      <c r="H165" s="104" t="s">
        <v>305</v>
      </c>
      <c r="I165" s="105" t="s">
        <v>256</v>
      </c>
      <c r="J165" s="105" t="s">
        <v>317</v>
      </c>
    </row>
    <row r="166" customFormat="false" ht="15.75" hidden="false" customHeight="false" outlineLevel="0" collapsed="false">
      <c r="A166" s="79" t="s">
        <v>260</v>
      </c>
      <c r="B166" s="79" t="s">
        <v>343</v>
      </c>
      <c r="C166" s="86" t="s">
        <v>260</v>
      </c>
      <c r="D166" s="86" t="s">
        <v>339</v>
      </c>
      <c r="E166" s="97" t="s">
        <v>260</v>
      </c>
      <c r="F166" s="97" t="s">
        <v>343</v>
      </c>
      <c r="G166" s="104" t="s">
        <v>260</v>
      </c>
      <c r="H166" s="104" t="s">
        <v>305</v>
      </c>
      <c r="I166" s="105" t="s">
        <v>260</v>
      </c>
      <c r="J166" s="105" t="s">
        <v>317</v>
      </c>
    </row>
    <row r="167" customFormat="false" ht="15.75" hidden="false" customHeight="false" outlineLevel="0" collapsed="false">
      <c r="A167" s="79" t="s">
        <v>294</v>
      </c>
      <c r="B167" s="79" t="s">
        <v>343</v>
      </c>
      <c r="C167" s="86" t="s">
        <v>294</v>
      </c>
      <c r="D167" s="86" t="s">
        <v>339</v>
      </c>
      <c r="E167" s="97" t="s">
        <v>294</v>
      </c>
      <c r="F167" s="97" t="s">
        <v>343</v>
      </c>
      <c r="G167" s="104" t="s">
        <v>294</v>
      </c>
      <c r="H167" s="104" t="s">
        <v>305</v>
      </c>
      <c r="I167" s="105" t="s">
        <v>294</v>
      </c>
      <c r="J167" s="105" t="s">
        <v>317</v>
      </c>
    </row>
    <row r="168" customFormat="false" ht="15.75" hidden="false" customHeight="false" outlineLevel="0" collapsed="false">
      <c r="A168" s="79" t="s">
        <v>296</v>
      </c>
      <c r="B168" s="79" t="s">
        <v>343</v>
      </c>
      <c r="C168" s="86" t="s">
        <v>296</v>
      </c>
      <c r="D168" s="86" t="s">
        <v>339</v>
      </c>
      <c r="E168" s="97" t="s">
        <v>296</v>
      </c>
      <c r="F168" s="97" t="s">
        <v>343</v>
      </c>
      <c r="G168" s="104" t="s">
        <v>296</v>
      </c>
      <c r="H168" s="104" t="s">
        <v>305</v>
      </c>
      <c r="I168" s="105" t="s">
        <v>296</v>
      </c>
      <c r="J168" s="105" t="s">
        <v>317</v>
      </c>
    </row>
    <row r="169" customFormat="false" ht="15.75" hidden="false" customHeight="false" outlineLevel="0" collapsed="false">
      <c r="A169" s="79" t="s">
        <v>299</v>
      </c>
      <c r="B169" s="79" t="s">
        <v>343</v>
      </c>
      <c r="C169" s="86" t="s">
        <v>299</v>
      </c>
      <c r="D169" s="86" t="s">
        <v>339</v>
      </c>
      <c r="E169" s="97" t="s">
        <v>299</v>
      </c>
      <c r="F169" s="97" t="s">
        <v>343</v>
      </c>
      <c r="G169" s="104" t="s">
        <v>299</v>
      </c>
      <c r="H169" s="104" t="s">
        <v>305</v>
      </c>
      <c r="I169" s="105" t="s">
        <v>299</v>
      </c>
      <c r="J169" s="105" t="s">
        <v>317</v>
      </c>
    </row>
    <row r="170" customFormat="false" ht="15.75" hidden="false" customHeight="false" outlineLevel="0" collapsed="false">
      <c r="A170" s="79" t="s">
        <v>301</v>
      </c>
      <c r="B170" s="79" t="s">
        <v>343</v>
      </c>
      <c r="C170" s="86" t="s">
        <v>301</v>
      </c>
      <c r="D170" s="86" t="s">
        <v>339</v>
      </c>
      <c r="E170" s="97" t="s">
        <v>301</v>
      </c>
      <c r="F170" s="97" t="s">
        <v>343</v>
      </c>
      <c r="G170" s="104" t="s">
        <v>301</v>
      </c>
      <c r="H170" s="104" t="s">
        <v>305</v>
      </c>
      <c r="I170" s="105" t="s">
        <v>301</v>
      </c>
      <c r="J170" s="105" t="s">
        <v>317</v>
      </c>
    </row>
    <row r="171" customFormat="false" ht="15.75" hidden="false" customHeight="false" outlineLevel="0" collapsed="false">
      <c r="A171" s="53" t="s">
        <v>202</v>
      </c>
      <c r="B171" s="54"/>
      <c r="C171" s="56" t="s">
        <v>204</v>
      </c>
      <c r="D171" s="57"/>
      <c r="E171" s="64" t="s">
        <v>206</v>
      </c>
      <c r="F171" s="65"/>
      <c r="G171" s="72"/>
      <c r="H171" s="72"/>
      <c r="I171" s="72"/>
      <c r="J171" s="72"/>
    </row>
    <row r="172" customFormat="false" ht="15.75" hidden="false" customHeight="false" outlineLevel="0" collapsed="false">
      <c r="A172" s="58" t="s">
        <v>208</v>
      </c>
      <c r="B172" s="58" t="s">
        <v>339</v>
      </c>
      <c r="C172" s="59" t="s">
        <v>208</v>
      </c>
      <c r="D172" s="59" t="s">
        <v>343</v>
      </c>
      <c r="E172" s="68" t="s">
        <v>208</v>
      </c>
      <c r="F172" s="144" t="n">
        <v>8</v>
      </c>
      <c r="G172" s="72"/>
      <c r="H172" s="72"/>
      <c r="I172" s="72"/>
      <c r="J172" s="72"/>
    </row>
    <row r="173" customFormat="false" ht="15.75" hidden="false" customHeight="false" outlineLevel="0" collapsed="false">
      <c r="A173" s="58" t="s">
        <v>212</v>
      </c>
      <c r="B173" s="58" t="s">
        <v>339</v>
      </c>
      <c r="C173" s="59" t="s">
        <v>212</v>
      </c>
      <c r="D173" s="59" t="s">
        <v>343</v>
      </c>
      <c r="E173" s="68" t="s">
        <v>212</v>
      </c>
      <c r="F173" s="144" t="n">
        <v>8</v>
      </c>
      <c r="G173" s="72"/>
      <c r="H173" s="72"/>
      <c r="I173" s="72"/>
      <c r="J173" s="72"/>
    </row>
    <row r="174" customFormat="false" ht="15.75" hidden="false" customHeight="false" outlineLevel="0" collapsed="false">
      <c r="A174" s="58" t="s">
        <v>216</v>
      </c>
      <c r="B174" s="58" t="s">
        <v>339</v>
      </c>
      <c r="C174" s="59" t="s">
        <v>216</v>
      </c>
      <c r="D174" s="59" t="s">
        <v>343</v>
      </c>
      <c r="E174" s="68" t="s">
        <v>216</v>
      </c>
      <c r="F174" s="144" t="n">
        <v>9</v>
      </c>
      <c r="G174" s="72"/>
      <c r="H174" s="72"/>
      <c r="I174" s="72"/>
      <c r="J174" s="72"/>
    </row>
    <row r="175" customFormat="false" ht="15.75" hidden="false" customHeight="false" outlineLevel="0" collapsed="false">
      <c r="A175" s="58" t="s">
        <v>243</v>
      </c>
      <c r="B175" s="58" t="s">
        <v>339</v>
      </c>
      <c r="C175" s="59" t="s">
        <v>243</v>
      </c>
      <c r="D175" s="59" t="s">
        <v>343</v>
      </c>
      <c r="E175" s="68" t="s">
        <v>243</v>
      </c>
      <c r="F175" s="144" t="n">
        <v>11</v>
      </c>
      <c r="G175" s="72"/>
      <c r="H175" s="72"/>
      <c r="I175" s="72"/>
      <c r="J175" s="72"/>
    </row>
    <row r="176" customFormat="false" ht="15.75" hidden="false" customHeight="false" outlineLevel="0" collapsed="false">
      <c r="A176" s="58" t="s">
        <v>283</v>
      </c>
      <c r="B176" s="58" t="s">
        <v>339</v>
      </c>
      <c r="C176" s="59" t="s">
        <v>283</v>
      </c>
      <c r="D176" s="59" t="s">
        <v>343</v>
      </c>
      <c r="E176" s="68" t="s">
        <v>283</v>
      </c>
      <c r="F176" s="144" t="n">
        <v>9</v>
      </c>
      <c r="G176" s="72"/>
      <c r="H176" s="72"/>
      <c r="I176" s="72"/>
      <c r="J176" s="72"/>
    </row>
    <row r="177" customFormat="false" ht="15.75" hidden="false" customHeight="false" outlineLevel="0" collapsed="false">
      <c r="A177" s="58" t="s">
        <v>284</v>
      </c>
      <c r="B177" s="58" t="s">
        <v>339</v>
      </c>
      <c r="C177" s="59" t="s">
        <v>284</v>
      </c>
      <c r="D177" s="59" t="s">
        <v>343</v>
      </c>
      <c r="E177" s="68" t="s">
        <v>284</v>
      </c>
      <c r="F177" s="144" t="n">
        <v>10</v>
      </c>
      <c r="G177" s="72"/>
      <c r="H177" s="72"/>
      <c r="I177" s="72"/>
      <c r="J177" s="72"/>
    </row>
    <row r="178" customFormat="false" ht="15.75" hidden="false" customHeight="false" outlineLevel="0" collapsed="false">
      <c r="A178" s="58" t="s">
        <v>264</v>
      </c>
      <c r="B178" s="58" t="s">
        <v>339</v>
      </c>
      <c r="C178" s="59" t="s">
        <v>264</v>
      </c>
      <c r="D178" s="59" t="s">
        <v>343</v>
      </c>
      <c r="E178" s="68" t="s">
        <v>264</v>
      </c>
      <c r="F178" s="144" t="n">
        <v>8</v>
      </c>
      <c r="G178" s="72"/>
      <c r="H178" s="72"/>
      <c r="I178" s="72"/>
      <c r="J178" s="72"/>
    </row>
    <row r="179" customFormat="false" ht="15.75" hidden="false" customHeight="false" outlineLevel="0" collapsed="false">
      <c r="A179" s="58" t="s">
        <v>288</v>
      </c>
      <c r="B179" s="58" t="s">
        <v>339</v>
      </c>
      <c r="C179" s="59" t="s">
        <v>288</v>
      </c>
      <c r="D179" s="59" t="s">
        <v>343</v>
      </c>
      <c r="E179" s="68" t="s">
        <v>288</v>
      </c>
      <c r="F179" s="144" t="n">
        <v>9</v>
      </c>
      <c r="G179" s="72"/>
      <c r="H179" s="72"/>
      <c r="I179" s="72"/>
      <c r="J179" s="72"/>
    </row>
    <row r="180" customFormat="false" ht="15.75" hidden="false" customHeight="false" outlineLevel="0" collapsed="false">
      <c r="A180" s="58" t="s">
        <v>256</v>
      </c>
      <c r="B180" s="58" t="s">
        <v>339</v>
      </c>
      <c r="C180" s="59" t="s">
        <v>256</v>
      </c>
      <c r="D180" s="59" t="s">
        <v>343</v>
      </c>
      <c r="E180" s="68" t="s">
        <v>256</v>
      </c>
      <c r="F180" s="144" t="n">
        <v>9</v>
      </c>
      <c r="G180" s="72"/>
      <c r="H180" s="72"/>
      <c r="I180" s="72"/>
      <c r="J180" s="72"/>
    </row>
    <row r="181" customFormat="false" ht="15.75" hidden="false" customHeight="false" outlineLevel="0" collapsed="false">
      <c r="A181" s="58" t="s">
        <v>260</v>
      </c>
      <c r="B181" s="58" t="s">
        <v>339</v>
      </c>
      <c r="C181" s="59" t="s">
        <v>260</v>
      </c>
      <c r="D181" s="59" t="s">
        <v>343</v>
      </c>
      <c r="E181" s="68" t="s">
        <v>260</v>
      </c>
      <c r="F181" s="144" t="n">
        <v>10</v>
      </c>
      <c r="G181" s="72"/>
      <c r="H181" s="72"/>
      <c r="I181" s="72"/>
      <c r="J181" s="72"/>
    </row>
    <row r="182" customFormat="false" ht="15.75" hidden="false" customHeight="false" outlineLevel="0" collapsed="false">
      <c r="A182" s="58" t="s">
        <v>294</v>
      </c>
      <c r="B182" s="58" t="s">
        <v>339</v>
      </c>
      <c r="C182" s="59" t="s">
        <v>294</v>
      </c>
      <c r="D182" s="59" t="s">
        <v>343</v>
      </c>
      <c r="E182" s="68" t="s">
        <v>294</v>
      </c>
      <c r="F182" s="144" t="n">
        <v>9</v>
      </c>
      <c r="G182" s="72"/>
      <c r="H182" s="72"/>
      <c r="I182" s="72"/>
      <c r="J182" s="72"/>
    </row>
    <row r="183" customFormat="false" ht="15.75" hidden="false" customHeight="false" outlineLevel="0" collapsed="false">
      <c r="A183" s="58" t="s">
        <v>296</v>
      </c>
      <c r="B183" s="58" t="s">
        <v>339</v>
      </c>
      <c r="C183" s="59" t="s">
        <v>296</v>
      </c>
      <c r="D183" s="59" t="s">
        <v>343</v>
      </c>
      <c r="E183" s="68" t="s">
        <v>296</v>
      </c>
      <c r="F183" s="144" t="n">
        <v>11</v>
      </c>
      <c r="G183" s="72"/>
      <c r="H183" s="72"/>
      <c r="I183" s="72"/>
      <c r="J183" s="72"/>
    </row>
    <row r="184" customFormat="false" ht="15.75" hidden="false" customHeight="false" outlineLevel="0" collapsed="false">
      <c r="A184" s="58" t="s">
        <v>299</v>
      </c>
      <c r="B184" s="58" t="s">
        <v>339</v>
      </c>
      <c r="C184" s="59" t="s">
        <v>299</v>
      </c>
      <c r="D184" s="59" t="s">
        <v>343</v>
      </c>
      <c r="E184" s="68" t="s">
        <v>299</v>
      </c>
      <c r="F184" s="144" t="n">
        <v>8</v>
      </c>
      <c r="G184" s="72"/>
      <c r="H184" s="72"/>
      <c r="I184" s="72"/>
      <c r="J184" s="72"/>
    </row>
    <row r="185" customFormat="false" ht="15.75" hidden="false" customHeight="false" outlineLevel="0" collapsed="false">
      <c r="A185" s="58" t="s">
        <v>301</v>
      </c>
      <c r="B185" s="58" t="s">
        <v>339</v>
      </c>
      <c r="C185" s="59" t="s">
        <v>301</v>
      </c>
      <c r="D185" s="59" t="s">
        <v>343</v>
      </c>
      <c r="E185" s="68" t="s">
        <v>301</v>
      </c>
      <c r="F185" s="144" t="n">
        <v>10</v>
      </c>
      <c r="G185" s="72"/>
      <c r="H185" s="72"/>
      <c r="I185" s="72"/>
      <c r="J185" s="72"/>
    </row>
  </sheetData>
  <mergeCells count="6">
    <mergeCell ref="A2:J2"/>
    <mergeCell ref="A33:J33"/>
    <mergeCell ref="A34:B34"/>
    <mergeCell ref="A49:B49"/>
    <mergeCell ref="A79:J79"/>
    <mergeCell ref="A140:J140"/>
  </mergeCells>
  <conditionalFormatting sqref="B1:J2 B33:J185 B3:F32 A2:A185">
    <cfRule type="expression" priority="2" aboveAverage="0" equalAverage="0" bottom="0" percent="0" rank="0" text="" dxfId="0">
      <formula>FIND(TRIM($A$1),#REF! )</formula>
    </cfRule>
  </conditionalFormatting>
  <dataValidations count="1">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4" min="4" style="0" width="66.14"/>
    <col collapsed="false" customWidth="true" hidden="false" outlineLevel="0" max="5" min="5" style="0" width="53.43"/>
  </cols>
  <sheetData>
    <row r="1" customFormat="false" ht="15.75" hidden="false" customHeight="false" outlineLevel="0" collapsed="false">
      <c r="A1" s="11" t="s">
        <v>344</v>
      </c>
      <c r="B1" s="11"/>
      <c r="C1" s="11"/>
      <c r="D1" s="11"/>
      <c r="E1" s="11"/>
    </row>
    <row r="2" customFormat="false" ht="15.75" hidden="false" customHeight="false" outlineLevel="0" collapsed="false">
      <c r="A2" s="145" t="s">
        <v>345</v>
      </c>
      <c r="B2" s="145"/>
      <c r="C2" s="145"/>
      <c r="D2" s="113" t="s">
        <v>8</v>
      </c>
      <c r="E2" s="113" t="s">
        <v>9</v>
      </c>
    </row>
    <row r="3" customFormat="false" ht="15.75" hidden="false" customHeight="false" outlineLevel="0" collapsed="false">
      <c r="A3" s="145"/>
      <c r="B3" s="145"/>
      <c r="C3" s="145"/>
      <c r="D3" s="146" t="s">
        <v>346</v>
      </c>
      <c r="E3" s="146" t="s">
        <v>347</v>
      </c>
    </row>
    <row r="4" customFormat="false" ht="15.75" hidden="false" customHeight="false" outlineLevel="0" collapsed="false">
      <c r="A4" s="145"/>
      <c r="B4" s="145"/>
      <c r="C4" s="145"/>
      <c r="D4" s="147" t="s">
        <v>348</v>
      </c>
      <c r="E4" s="147" t="s">
        <v>349</v>
      </c>
    </row>
    <row r="5" customFormat="false" ht="15.75" hidden="false" customHeight="false" outlineLevel="0" collapsed="false">
      <c r="A5" s="145"/>
      <c r="B5" s="145"/>
      <c r="C5" s="145"/>
      <c r="D5" s="51" t="s">
        <v>350</v>
      </c>
      <c r="E5" s="148"/>
    </row>
    <row r="6" customFormat="false" ht="15.75" hidden="false" customHeight="false" outlineLevel="0" collapsed="false">
      <c r="A6" s="149" t="s">
        <v>351</v>
      </c>
      <c r="B6" s="149"/>
      <c r="C6" s="149"/>
      <c r="D6" s="51" t="s">
        <v>13</v>
      </c>
      <c r="E6" s="51" t="s">
        <v>14</v>
      </c>
    </row>
    <row r="7" customFormat="false" ht="15.75" hidden="false" customHeight="false" outlineLevel="0" collapsed="false">
      <c r="A7" s="51" t="s">
        <v>352</v>
      </c>
      <c r="D7" s="51" t="s">
        <v>15</v>
      </c>
      <c r="E7" s="51" t="s">
        <v>16</v>
      </c>
    </row>
    <row r="8" customFormat="false" ht="15.75" hidden="false" customHeight="false" outlineLevel="0" collapsed="false">
      <c r="A8" s="51" t="s">
        <v>353</v>
      </c>
      <c r="D8" s="51" t="s">
        <v>17</v>
      </c>
      <c r="E8" s="51" t="s">
        <v>18</v>
      </c>
    </row>
    <row r="9" customFormat="false" ht="15.75" hidden="false" customHeight="false" outlineLevel="0" collapsed="false">
      <c r="A9" s="51" t="s">
        <v>354</v>
      </c>
      <c r="D9" s="51" t="s">
        <v>19</v>
      </c>
      <c r="E9" s="51" t="s">
        <v>20</v>
      </c>
    </row>
    <row r="10" customFormat="false" ht="15.75" hidden="false" customHeight="false" outlineLevel="0" collapsed="false">
      <c r="A10" s="73"/>
      <c r="B10" s="73"/>
      <c r="C10" s="73"/>
      <c r="D10" s="51" t="s">
        <v>21</v>
      </c>
      <c r="E10" s="51" t="s">
        <v>22</v>
      </c>
    </row>
    <row r="11" customFormat="false" ht="15.75" hidden="false" customHeight="false" outlineLevel="0" collapsed="false">
      <c r="A11" s="73"/>
      <c r="B11" s="73"/>
      <c r="C11" s="73"/>
      <c r="D11" s="51" t="s">
        <v>23</v>
      </c>
      <c r="E11" s="51" t="s">
        <v>24</v>
      </c>
    </row>
    <row r="12" customFormat="false" ht="15.75" hidden="false" customHeight="false" outlineLevel="0" collapsed="false">
      <c r="A12" s="73"/>
      <c r="B12" s="73"/>
      <c r="C12" s="73"/>
      <c r="D12" s="51" t="s">
        <v>25</v>
      </c>
      <c r="E12" s="51" t="s">
        <v>355</v>
      </c>
    </row>
    <row r="13" customFormat="false" ht="15.75" hidden="false" customHeight="false" outlineLevel="0" collapsed="false">
      <c r="A13" s="73"/>
      <c r="B13" s="73"/>
      <c r="C13" s="73"/>
      <c r="D13" s="51" t="s">
        <v>356</v>
      </c>
      <c r="E13" s="148"/>
    </row>
  </sheetData>
  <mergeCells count="3">
    <mergeCell ref="A1:E1"/>
    <mergeCell ref="A2:C5"/>
    <mergeCell ref="A6:C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2021-09-05T17:35:21Z</dcterms:modified>
  <cp:revision>2</cp:revision>
  <dc:subject/>
  <dc:title/>
</cp:coreProperties>
</file>