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0" documentId="11_3F944685B38F3B1E599644B80FBB276B06B17F71" xr6:coauthVersionLast="46" xr6:coauthVersionMax="46" xr10:uidLastSave="{1D15A3D6-DE16-4079-84C7-5607927E2A98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Validação" sheetId="3" state="hidden" r:id="rId5"/>
  </sheets>
  <definedNames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5" l="1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9" i="5"/>
  <c r="N70" i="5"/>
  <c r="N71" i="5"/>
  <c r="N72" i="5"/>
  <c r="N73" i="5"/>
  <c r="N23" i="5"/>
  <c r="B76" i="5" l="1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B50" i="13"/>
  <c r="AE49" i="13"/>
  <c r="AD49" i="13"/>
  <c r="Z49" i="13"/>
  <c r="Y49" i="13"/>
  <c r="B49" i="13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B43" i="13"/>
  <c r="AE42" i="13"/>
  <c r="AD42" i="13"/>
  <c r="Z42" i="13"/>
  <c r="Y42" i="13"/>
  <c r="B42" i="13"/>
  <c r="AE41" i="13"/>
  <c r="AD41" i="13"/>
  <c r="Z41" i="13"/>
  <c r="Y41" i="13"/>
  <c r="B41" i="13"/>
  <c r="AE40" i="13"/>
  <c r="AD40" i="13"/>
  <c r="Z40" i="13"/>
  <c r="Y40" i="13"/>
  <c r="B40" i="13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B35" i="13"/>
  <c r="AE34" i="13"/>
  <c r="AD34" i="13"/>
  <c r="Z34" i="13"/>
  <c r="Y34" i="13"/>
  <c r="B34" i="13"/>
  <c r="AE33" i="13"/>
  <c r="AD33" i="13"/>
  <c r="Z33" i="13"/>
  <c r="Y33" i="13"/>
  <c r="B33" i="13"/>
  <c r="AE32" i="13"/>
  <c r="AD32" i="13"/>
  <c r="Z32" i="13"/>
  <c r="Y32" i="13"/>
  <c r="B32" i="13"/>
  <c r="AE31" i="13"/>
  <c r="AD31" i="13"/>
  <c r="Z31" i="13"/>
  <c r="Y31" i="13"/>
  <c r="B31" i="13"/>
  <c r="AE30" i="13"/>
  <c r="AD30" i="13"/>
  <c r="Z30" i="13"/>
  <c r="Y30" i="13"/>
  <c r="B30" i="13"/>
  <c r="AE29" i="13"/>
  <c r="AD29" i="13"/>
  <c r="Z29" i="13"/>
  <c r="Y29" i="13"/>
  <c r="B29" i="13"/>
  <c r="AE28" i="13"/>
  <c r="AD28" i="13"/>
  <c r="Z28" i="13"/>
  <c r="Y28" i="13"/>
  <c r="B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5" i="13"/>
  <c r="B26" i="13" s="1"/>
  <c r="B27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O32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AE21" i="13" l="1"/>
  <c r="F16" i="13"/>
  <c r="G16" i="13" s="1"/>
  <c r="J33" i="2" s="1"/>
  <c r="F18" i="13"/>
  <c r="L33" i="2" s="1"/>
  <c r="F14" i="13"/>
  <c r="G33" i="2" s="1"/>
  <c r="F15" i="13"/>
  <c r="G15" i="13" s="1"/>
  <c r="I33" i="2" s="1"/>
  <c r="Z21" i="13"/>
  <c r="AD21" i="13"/>
  <c r="Y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Z1021" i="5"/>
  <c r="Y1021" i="5"/>
  <c r="Z1020" i="5"/>
  <c r="Y1020" i="5"/>
  <c r="Z1019" i="5"/>
  <c r="Y1019" i="5"/>
  <c r="Z1018" i="5"/>
  <c r="Y1018" i="5"/>
  <c r="Z1017" i="5"/>
  <c r="Y1017" i="5"/>
  <c r="Z1016" i="5"/>
  <c r="Y1016" i="5"/>
  <c r="Z1015" i="5"/>
  <c r="Y1015" i="5"/>
  <c r="Z1014" i="5"/>
  <c r="Y1014" i="5"/>
  <c r="Z1013" i="5"/>
  <c r="Y1013" i="5"/>
  <c r="Z1012" i="5"/>
  <c r="Y1012" i="5"/>
  <c r="Z1011" i="5"/>
  <c r="Y1011" i="5"/>
  <c r="Z1010" i="5"/>
  <c r="Y1010" i="5"/>
  <c r="Z1009" i="5"/>
  <c r="Y1009" i="5"/>
  <c r="Z1008" i="5"/>
  <c r="Y1008" i="5"/>
  <c r="Z1007" i="5"/>
  <c r="Y1007" i="5"/>
  <c r="Z1006" i="5"/>
  <c r="Y1006" i="5"/>
  <c r="Z1005" i="5"/>
  <c r="Y1005" i="5"/>
  <c r="Z1004" i="5"/>
  <c r="Y1004" i="5"/>
  <c r="Z1003" i="5"/>
  <c r="Y1003" i="5"/>
  <c r="Z1002" i="5"/>
  <c r="Y1002" i="5"/>
  <c r="Z1001" i="5"/>
  <c r="Y1001" i="5"/>
  <c r="Z1000" i="5"/>
  <c r="Y1000" i="5"/>
  <c r="Z999" i="5"/>
  <c r="Y999" i="5"/>
  <c r="Z998" i="5"/>
  <c r="Y998" i="5"/>
  <c r="Z997" i="5"/>
  <c r="Y997" i="5"/>
  <c r="Z996" i="5"/>
  <c r="Y996" i="5"/>
  <c r="Z995" i="5"/>
  <c r="Y995" i="5"/>
  <c r="Z994" i="5"/>
  <c r="Y994" i="5"/>
  <c r="Z993" i="5"/>
  <c r="Y993" i="5"/>
  <c r="Z992" i="5"/>
  <c r="Y992" i="5"/>
  <c r="Z991" i="5"/>
  <c r="Y991" i="5"/>
  <c r="Z990" i="5"/>
  <c r="Y990" i="5"/>
  <c r="Z989" i="5"/>
  <c r="Y989" i="5"/>
  <c r="Z988" i="5"/>
  <c r="Y988" i="5"/>
  <c r="Z987" i="5"/>
  <c r="Y987" i="5"/>
  <c r="Z986" i="5"/>
  <c r="Y986" i="5"/>
  <c r="Z985" i="5"/>
  <c r="Y985" i="5"/>
  <c r="Z984" i="5"/>
  <c r="Y984" i="5"/>
  <c r="Z983" i="5"/>
  <c r="Y983" i="5"/>
  <c r="Z982" i="5"/>
  <c r="Y982" i="5"/>
  <c r="Z981" i="5"/>
  <c r="Y981" i="5"/>
  <c r="Z980" i="5"/>
  <c r="Y980" i="5"/>
  <c r="Z979" i="5"/>
  <c r="Y979" i="5"/>
  <c r="Z978" i="5"/>
  <c r="Y978" i="5"/>
  <c r="Z977" i="5"/>
  <c r="Y977" i="5"/>
  <c r="Z976" i="5"/>
  <c r="Y976" i="5"/>
  <c r="Z975" i="5"/>
  <c r="Y975" i="5"/>
  <c r="Z974" i="5"/>
  <c r="Y974" i="5"/>
  <c r="Z973" i="5"/>
  <c r="Y973" i="5"/>
  <c r="Z972" i="5"/>
  <c r="Y972" i="5"/>
  <c r="Z971" i="5"/>
  <c r="Y971" i="5"/>
  <c r="Z970" i="5"/>
  <c r="Y970" i="5"/>
  <c r="Z969" i="5"/>
  <c r="Y969" i="5"/>
  <c r="Z968" i="5"/>
  <c r="Y968" i="5"/>
  <c r="Z967" i="5"/>
  <c r="Y967" i="5"/>
  <c r="Z966" i="5"/>
  <c r="Y966" i="5"/>
  <c r="Z965" i="5"/>
  <c r="Y965" i="5"/>
  <c r="Z964" i="5"/>
  <c r="Y964" i="5"/>
  <c r="Z963" i="5"/>
  <c r="Y963" i="5"/>
  <c r="Z962" i="5"/>
  <c r="Y962" i="5"/>
  <c r="Z961" i="5"/>
  <c r="Y961" i="5"/>
  <c r="Z960" i="5"/>
  <c r="Y960" i="5"/>
  <c r="Z959" i="5"/>
  <c r="Y959" i="5"/>
  <c r="Z958" i="5"/>
  <c r="Y958" i="5"/>
  <c r="Z957" i="5"/>
  <c r="Y957" i="5"/>
  <c r="Z956" i="5"/>
  <c r="Y956" i="5"/>
  <c r="Z955" i="5"/>
  <c r="Y955" i="5"/>
  <c r="Z954" i="5"/>
  <c r="Y954" i="5"/>
  <c r="Z953" i="5"/>
  <c r="Y953" i="5"/>
  <c r="Z952" i="5"/>
  <c r="Y952" i="5"/>
  <c r="Z951" i="5"/>
  <c r="Y951" i="5"/>
  <c r="Z950" i="5"/>
  <c r="Y950" i="5"/>
  <c r="Z949" i="5"/>
  <c r="Y949" i="5"/>
  <c r="Z948" i="5"/>
  <c r="Y948" i="5"/>
  <c r="Z947" i="5"/>
  <c r="Y947" i="5"/>
  <c r="Z946" i="5"/>
  <c r="Y946" i="5"/>
  <c r="Z945" i="5"/>
  <c r="Y945" i="5"/>
  <c r="Z944" i="5"/>
  <c r="Y944" i="5"/>
  <c r="Z943" i="5"/>
  <c r="Y943" i="5"/>
  <c r="Z942" i="5"/>
  <c r="Y942" i="5"/>
  <c r="Z941" i="5"/>
  <c r="Y941" i="5"/>
  <c r="Z940" i="5"/>
  <c r="Y940" i="5"/>
  <c r="Z939" i="5"/>
  <c r="Y939" i="5"/>
  <c r="Z938" i="5"/>
  <c r="Y938" i="5"/>
  <c r="Z937" i="5"/>
  <c r="Y937" i="5"/>
  <c r="Z936" i="5"/>
  <c r="Y936" i="5"/>
  <c r="Z935" i="5"/>
  <c r="Y935" i="5"/>
  <c r="Z934" i="5"/>
  <c r="Y934" i="5"/>
  <c r="Z933" i="5"/>
  <c r="Y933" i="5"/>
  <c r="Z932" i="5"/>
  <c r="Y932" i="5"/>
  <c r="Z931" i="5"/>
  <c r="Y931" i="5"/>
  <c r="Z930" i="5"/>
  <c r="Y930" i="5"/>
  <c r="Z929" i="5"/>
  <c r="Y929" i="5"/>
  <c r="Z928" i="5"/>
  <c r="Y928" i="5"/>
  <c r="Z927" i="5"/>
  <c r="Y927" i="5"/>
  <c r="Z926" i="5"/>
  <c r="Y926" i="5"/>
  <c r="Z925" i="5"/>
  <c r="Y925" i="5"/>
  <c r="Z924" i="5"/>
  <c r="Y924" i="5"/>
  <c r="Z923" i="5"/>
  <c r="Y923" i="5"/>
  <c r="Z922" i="5"/>
  <c r="Y922" i="5"/>
  <c r="Z921" i="5"/>
  <c r="Y921" i="5"/>
  <c r="Z920" i="5"/>
  <c r="Y920" i="5"/>
  <c r="Z919" i="5"/>
  <c r="Y919" i="5"/>
  <c r="Z918" i="5"/>
  <c r="Y918" i="5"/>
  <c r="Z917" i="5"/>
  <c r="Y917" i="5"/>
  <c r="Z916" i="5"/>
  <c r="Y916" i="5"/>
  <c r="Z915" i="5"/>
  <c r="Y915" i="5"/>
  <c r="Z914" i="5"/>
  <c r="Y914" i="5"/>
  <c r="Z913" i="5"/>
  <c r="Y913" i="5"/>
  <c r="Z912" i="5"/>
  <c r="Y912" i="5"/>
  <c r="Z911" i="5"/>
  <c r="Y911" i="5"/>
  <c r="Z910" i="5"/>
  <c r="Y910" i="5"/>
  <c r="Z909" i="5"/>
  <c r="Y909" i="5"/>
  <c r="Z908" i="5"/>
  <c r="Y908" i="5"/>
  <c r="Z907" i="5"/>
  <c r="Y907" i="5"/>
  <c r="Z906" i="5"/>
  <c r="Y906" i="5"/>
  <c r="Z905" i="5"/>
  <c r="Y905" i="5"/>
  <c r="Z904" i="5"/>
  <c r="Y904" i="5"/>
  <c r="Z903" i="5"/>
  <c r="Y903" i="5"/>
  <c r="Z902" i="5"/>
  <c r="Y902" i="5"/>
  <c r="Z901" i="5"/>
  <c r="Y901" i="5"/>
  <c r="Z900" i="5"/>
  <c r="Y900" i="5"/>
  <c r="Z899" i="5"/>
  <c r="Y899" i="5"/>
  <c r="Z898" i="5"/>
  <c r="Y898" i="5"/>
  <c r="Z897" i="5"/>
  <c r="Y897" i="5"/>
  <c r="Z896" i="5"/>
  <c r="Y896" i="5"/>
  <c r="Z895" i="5"/>
  <c r="Y895" i="5"/>
  <c r="Z894" i="5"/>
  <c r="Y894" i="5"/>
  <c r="Z893" i="5"/>
  <c r="Y893" i="5"/>
  <c r="Z892" i="5"/>
  <c r="Y892" i="5"/>
  <c r="Z891" i="5"/>
  <c r="Y891" i="5"/>
  <c r="Z890" i="5"/>
  <c r="Y890" i="5"/>
  <c r="Z889" i="5"/>
  <c r="Y889" i="5"/>
  <c r="Z888" i="5"/>
  <c r="Y888" i="5"/>
  <c r="Z887" i="5"/>
  <c r="Y887" i="5"/>
  <c r="Z886" i="5"/>
  <c r="Y886" i="5"/>
  <c r="Z885" i="5"/>
  <c r="Y885" i="5"/>
  <c r="Z884" i="5"/>
  <c r="Y884" i="5"/>
  <c r="Z883" i="5"/>
  <c r="Y883" i="5"/>
  <c r="Z882" i="5"/>
  <c r="Y882" i="5"/>
  <c r="Z881" i="5"/>
  <c r="Y881" i="5"/>
  <c r="Z880" i="5"/>
  <c r="Y880" i="5"/>
  <c r="Z879" i="5"/>
  <c r="Y879" i="5"/>
  <c r="Z878" i="5"/>
  <c r="Y878" i="5"/>
  <c r="Z877" i="5"/>
  <c r="Y877" i="5"/>
  <c r="Z876" i="5"/>
  <c r="Y876" i="5"/>
  <c r="Z875" i="5"/>
  <c r="Y875" i="5"/>
  <c r="Z874" i="5"/>
  <c r="Y874" i="5"/>
  <c r="Z873" i="5"/>
  <c r="Y873" i="5"/>
  <c r="Z872" i="5"/>
  <c r="Y872" i="5"/>
  <c r="Z871" i="5"/>
  <c r="Y871" i="5"/>
  <c r="Z870" i="5"/>
  <c r="Y870" i="5"/>
  <c r="Z869" i="5"/>
  <c r="Y869" i="5"/>
  <c r="Z868" i="5"/>
  <c r="Y868" i="5"/>
  <c r="Z867" i="5"/>
  <c r="Y867" i="5"/>
  <c r="Z866" i="5"/>
  <c r="Y866" i="5"/>
  <c r="Z865" i="5"/>
  <c r="Y865" i="5"/>
  <c r="Z864" i="5"/>
  <c r="Y864" i="5"/>
  <c r="Z863" i="5"/>
  <c r="Y863" i="5"/>
  <c r="Z862" i="5"/>
  <c r="Y862" i="5"/>
  <c r="Z861" i="5"/>
  <c r="Y861" i="5"/>
  <c r="Z860" i="5"/>
  <c r="Y860" i="5"/>
  <c r="Z859" i="5"/>
  <c r="Y859" i="5"/>
  <c r="Z858" i="5"/>
  <c r="Y858" i="5"/>
  <c r="Z857" i="5"/>
  <c r="Y857" i="5"/>
  <c r="Z856" i="5"/>
  <c r="Y856" i="5"/>
  <c r="Z855" i="5"/>
  <c r="Y855" i="5"/>
  <c r="Z854" i="5"/>
  <c r="Y854" i="5"/>
  <c r="Z853" i="5"/>
  <c r="Y853" i="5"/>
  <c r="Z852" i="5"/>
  <c r="Y852" i="5"/>
  <c r="Z851" i="5"/>
  <c r="Y851" i="5"/>
  <c r="Z850" i="5"/>
  <c r="Y850" i="5"/>
  <c r="Z849" i="5"/>
  <c r="Y849" i="5"/>
  <c r="Z848" i="5"/>
  <c r="Y848" i="5"/>
  <c r="Z847" i="5"/>
  <c r="Y847" i="5"/>
  <c r="Z846" i="5"/>
  <c r="Y846" i="5"/>
  <c r="Z845" i="5"/>
  <c r="Y845" i="5"/>
  <c r="Z844" i="5"/>
  <c r="Y844" i="5"/>
  <c r="Z843" i="5"/>
  <c r="Y843" i="5"/>
  <c r="Z842" i="5"/>
  <c r="Y842" i="5"/>
  <c r="Z841" i="5"/>
  <c r="Y841" i="5"/>
  <c r="Z840" i="5"/>
  <c r="Y840" i="5"/>
  <c r="Z839" i="5"/>
  <c r="Y839" i="5"/>
  <c r="Z838" i="5"/>
  <c r="Y838" i="5"/>
  <c r="Z837" i="5"/>
  <c r="Y837" i="5"/>
  <c r="Z836" i="5"/>
  <c r="Y836" i="5"/>
  <c r="Z835" i="5"/>
  <c r="Y835" i="5"/>
  <c r="Z834" i="5"/>
  <c r="Y834" i="5"/>
  <c r="Z833" i="5"/>
  <c r="Y833" i="5"/>
  <c r="Z832" i="5"/>
  <c r="Y832" i="5"/>
  <c r="Z831" i="5"/>
  <c r="Y831" i="5"/>
  <c r="Z830" i="5"/>
  <c r="Y830" i="5"/>
  <c r="Z829" i="5"/>
  <c r="Y829" i="5"/>
  <c r="Z828" i="5"/>
  <c r="Y828" i="5"/>
  <c r="Z827" i="5"/>
  <c r="Y827" i="5"/>
  <c r="Z826" i="5"/>
  <c r="Y826" i="5"/>
  <c r="Z825" i="5"/>
  <c r="Y825" i="5"/>
  <c r="Z824" i="5"/>
  <c r="Y824" i="5"/>
  <c r="Z823" i="5"/>
  <c r="Y823" i="5"/>
  <c r="Z822" i="5"/>
  <c r="Y822" i="5"/>
  <c r="Z821" i="5"/>
  <c r="Y821" i="5"/>
  <c r="Z820" i="5"/>
  <c r="Y820" i="5"/>
  <c r="Z819" i="5"/>
  <c r="Y819" i="5"/>
  <c r="Z818" i="5"/>
  <c r="Y818" i="5"/>
  <c r="Z817" i="5"/>
  <c r="Y817" i="5"/>
  <c r="Z816" i="5"/>
  <c r="Y816" i="5"/>
  <c r="Z815" i="5"/>
  <c r="Y815" i="5"/>
  <c r="Z814" i="5"/>
  <c r="Y814" i="5"/>
  <c r="Z813" i="5"/>
  <c r="Y813" i="5"/>
  <c r="Z812" i="5"/>
  <c r="Y812" i="5"/>
  <c r="Z811" i="5"/>
  <c r="Y811" i="5"/>
  <c r="Z810" i="5"/>
  <c r="Y810" i="5"/>
  <c r="Z809" i="5"/>
  <c r="Y809" i="5"/>
  <c r="Z808" i="5"/>
  <c r="Y808" i="5"/>
  <c r="Z807" i="5"/>
  <c r="Y807" i="5"/>
  <c r="Z806" i="5"/>
  <c r="Y806" i="5"/>
  <c r="Z805" i="5"/>
  <c r="Y805" i="5"/>
  <c r="Z804" i="5"/>
  <c r="Y804" i="5"/>
  <c r="Z803" i="5"/>
  <c r="Y803" i="5"/>
  <c r="Z802" i="5"/>
  <c r="Y802" i="5"/>
  <c r="Z801" i="5"/>
  <c r="Y801" i="5"/>
  <c r="Z800" i="5"/>
  <c r="Y800" i="5"/>
  <c r="Z799" i="5"/>
  <c r="Y799" i="5"/>
  <c r="Z798" i="5"/>
  <c r="Y798" i="5"/>
  <c r="Z797" i="5"/>
  <c r="Y797" i="5"/>
  <c r="Z796" i="5"/>
  <c r="Y796" i="5"/>
  <c r="Z795" i="5"/>
  <c r="Y795" i="5"/>
  <c r="Z794" i="5"/>
  <c r="Y794" i="5"/>
  <c r="Z793" i="5"/>
  <c r="Y793" i="5"/>
  <c r="Z792" i="5"/>
  <c r="Y792" i="5"/>
  <c r="Z791" i="5"/>
  <c r="Y791" i="5"/>
  <c r="Z790" i="5"/>
  <c r="Y790" i="5"/>
  <c r="Z789" i="5"/>
  <c r="Y789" i="5"/>
  <c r="Z788" i="5"/>
  <c r="Y788" i="5"/>
  <c r="Z787" i="5"/>
  <c r="Y787" i="5"/>
  <c r="Z786" i="5"/>
  <c r="Y786" i="5"/>
  <c r="Z785" i="5"/>
  <c r="Y785" i="5"/>
  <c r="Z784" i="5"/>
  <c r="Y784" i="5"/>
  <c r="Z783" i="5"/>
  <c r="Y783" i="5"/>
  <c r="Z782" i="5"/>
  <c r="Y782" i="5"/>
  <c r="Z781" i="5"/>
  <c r="Y781" i="5"/>
  <c r="Z780" i="5"/>
  <c r="Y780" i="5"/>
  <c r="Z779" i="5"/>
  <c r="Y779" i="5"/>
  <c r="Z778" i="5"/>
  <c r="Y778" i="5"/>
  <c r="Z777" i="5"/>
  <c r="Y777" i="5"/>
  <c r="Z776" i="5"/>
  <c r="Y776" i="5"/>
  <c r="Z775" i="5"/>
  <c r="Y775" i="5"/>
  <c r="Z774" i="5"/>
  <c r="Y774" i="5"/>
  <c r="Z773" i="5"/>
  <c r="Y773" i="5"/>
  <c r="Z772" i="5"/>
  <c r="Y772" i="5"/>
  <c r="Z771" i="5"/>
  <c r="Y771" i="5"/>
  <c r="Z770" i="5"/>
  <c r="Y770" i="5"/>
  <c r="Z769" i="5"/>
  <c r="Y769" i="5"/>
  <c r="Z768" i="5"/>
  <c r="Y768" i="5"/>
  <c r="Z767" i="5"/>
  <c r="Y767" i="5"/>
  <c r="Z766" i="5"/>
  <c r="Y766" i="5"/>
  <c r="Z765" i="5"/>
  <c r="Y765" i="5"/>
  <c r="Z764" i="5"/>
  <c r="Y764" i="5"/>
  <c r="Z763" i="5"/>
  <c r="Y763" i="5"/>
  <c r="Z762" i="5"/>
  <c r="Y762" i="5"/>
  <c r="Z761" i="5"/>
  <c r="Y761" i="5"/>
  <c r="Z760" i="5"/>
  <c r="Y760" i="5"/>
  <c r="Z759" i="5"/>
  <c r="Y759" i="5"/>
  <c r="Z758" i="5"/>
  <c r="Y758" i="5"/>
  <c r="Z757" i="5"/>
  <c r="Y757" i="5"/>
  <c r="Z756" i="5"/>
  <c r="Y756" i="5"/>
  <c r="Z755" i="5"/>
  <c r="Y755" i="5"/>
  <c r="Z754" i="5"/>
  <c r="Y754" i="5"/>
  <c r="Z753" i="5"/>
  <c r="Y753" i="5"/>
  <c r="Z752" i="5"/>
  <c r="Y752" i="5"/>
  <c r="Z751" i="5"/>
  <c r="Y751" i="5"/>
  <c r="Z750" i="5"/>
  <c r="Y750" i="5"/>
  <c r="Z749" i="5"/>
  <c r="Y749" i="5"/>
  <c r="Z748" i="5"/>
  <c r="Y748" i="5"/>
  <c r="Z747" i="5"/>
  <c r="Y747" i="5"/>
  <c r="Z746" i="5"/>
  <c r="Y746" i="5"/>
  <c r="Z745" i="5"/>
  <c r="Y745" i="5"/>
  <c r="Z744" i="5"/>
  <c r="Y744" i="5"/>
  <c r="Z743" i="5"/>
  <c r="Y743" i="5"/>
  <c r="Z742" i="5"/>
  <c r="Y742" i="5"/>
  <c r="Z741" i="5"/>
  <c r="Y741" i="5"/>
  <c r="Z740" i="5"/>
  <c r="Y740" i="5"/>
  <c r="Z739" i="5"/>
  <c r="Y739" i="5"/>
  <c r="Z738" i="5"/>
  <c r="Y738" i="5"/>
  <c r="Z737" i="5"/>
  <c r="Y737" i="5"/>
  <c r="Z736" i="5"/>
  <c r="Y736" i="5"/>
  <c r="Z735" i="5"/>
  <c r="Y735" i="5"/>
  <c r="Z734" i="5"/>
  <c r="Y734" i="5"/>
  <c r="Z733" i="5"/>
  <c r="Y733" i="5"/>
  <c r="Z732" i="5"/>
  <c r="Y732" i="5"/>
  <c r="Z731" i="5"/>
  <c r="Y731" i="5"/>
  <c r="Z730" i="5"/>
  <c r="Y730" i="5"/>
  <c r="Z729" i="5"/>
  <c r="Y729" i="5"/>
  <c r="Z728" i="5"/>
  <c r="Y728" i="5"/>
  <c r="Z727" i="5"/>
  <c r="Y727" i="5"/>
  <c r="Z726" i="5"/>
  <c r="Y726" i="5"/>
  <c r="Z725" i="5"/>
  <c r="Y725" i="5"/>
  <c r="Z724" i="5"/>
  <c r="Y724" i="5"/>
  <c r="Z723" i="5"/>
  <c r="Y723" i="5"/>
  <c r="Z722" i="5"/>
  <c r="Y722" i="5"/>
  <c r="Z721" i="5"/>
  <c r="Y721" i="5"/>
  <c r="Z720" i="5"/>
  <c r="Y720" i="5"/>
  <c r="Z719" i="5"/>
  <c r="Y719" i="5"/>
  <c r="Z718" i="5"/>
  <c r="Y718" i="5"/>
  <c r="Z717" i="5"/>
  <c r="Y717" i="5"/>
  <c r="Z716" i="5"/>
  <c r="Y716" i="5"/>
  <c r="Z715" i="5"/>
  <c r="Y715" i="5"/>
  <c r="Z714" i="5"/>
  <c r="Y714" i="5"/>
  <c r="Z713" i="5"/>
  <c r="Y713" i="5"/>
  <c r="Z712" i="5"/>
  <c r="Y712" i="5"/>
  <c r="Z711" i="5"/>
  <c r="Y711" i="5"/>
  <c r="Z710" i="5"/>
  <c r="Y710" i="5"/>
  <c r="Z709" i="5"/>
  <c r="Y709" i="5"/>
  <c r="Z708" i="5"/>
  <c r="Y708" i="5"/>
  <c r="Z707" i="5"/>
  <c r="Y707" i="5"/>
  <c r="Z706" i="5"/>
  <c r="Y706" i="5"/>
  <c r="Z705" i="5"/>
  <c r="Y705" i="5"/>
  <c r="Z704" i="5"/>
  <c r="Y704" i="5"/>
  <c r="Z703" i="5"/>
  <c r="Y703" i="5"/>
  <c r="Z702" i="5"/>
  <c r="Y702" i="5"/>
  <c r="Z701" i="5"/>
  <c r="Y701" i="5"/>
  <c r="Z700" i="5"/>
  <c r="Y700" i="5"/>
  <c r="Z699" i="5"/>
  <c r="Y699" i="5"/>
  <c r="Z698" i="5"/>
  <c r="Y698" i="5"/>
  <c r="Z697" i="5"/>
  <c r="Y697" i="5"/>
  <c r="Z696" i="5"/>
  <c r="Y696" i="5"/>
  <c r="Z695" i="5"/>
  <c r="Y695" i="5"/>
  <c r="Z694" i="5"/>
  <c r="Y694" i="5"/>
  <c r="Z693" i="5"/>
  <c r="Y693" i="5"/>
  <c r="Z692" i="5"/>
  <c r="Y692" i="5"/>
  <c r="Z691" i="5"/>
  <c r="Y691" i="5"/>
  <c r="Z690" i="5"/>
  <c r="Y690" i="5"/>
  <c r="Z689" i="5"/>
  <c r="Y689" i="5"/>
  <c r="Z688" i="5"/>
  <c r="Y688" i="5"/>
  <c r="Z687" i="5"/>
  <c r="Y687" i="5"/>
  <c r="Z686" i="5"/>
  <c r="Y686" i="5"/>
  <c r="Z685" i="5"/>
  <c r="Y685" i="5"/>
  <c r="Z684" i="5"/>
  <c r="Y684" i="5"/>
  <c r="Z683" i="5"/>
  <c r="Y683" i="5"/>
  <c r="Z682" i="5"/>
  <c r="Y682" i="5"/>
  <c r="Z681" i="5"/>
  <c r="Y681" i="5"/>
  <c r="Z680" i="5"/>
  <c r="Y680" i="5"/>
  <c r="Z679" i="5"/>
  <c r="Y679" i="5"/>
  <c r="Z678" i="5"/>
  <c r="Y678" i="5"/>
  <c r="Z677" i="5"/>
  <c r="Y677" i="5"/>
  <c r="Z676" i="5"/>
  <c r="Y676" i="5"/>
  <c r="Z675" i="5"/>
  <c r="Y675" i="5"/>
  <c r="Z674" i="5"/>
  <c r="Y674" i="5"/>
  <c r="Z673" i="5"/>
  <c r="Y673" i="5"/>
  <c r="Z672" i="5"/>
  <c r="Y672" i="5"/>
  <c r="Z671" i="5"/>
  <c r="Y671" i="5"/>
  <c r="Z670" i="5"/>
  <c r="Y670" i="5"/>
  <c r="Z669" i="5"/>
  <c r="Y669" i="5"/>
  <c r="Z668" i="5"/>
  <c r="Y668" i="5"/>
  <c r="Z667" i="5"/>
  <c r="Y667" i="5"/>
  <c r="Z666" i="5"/>
  <c r="Y666" i="5"/>
  <c r="Z665" i="5"/>
  <c r="Y665" i="5"/>
  <c r="Z664" i="5"/>
  <c r="Y664" i="5"/>
  <c r="Z663" i="5"/>
  <c r="Y663" i="5"/>
  <c r="Z662" i="5"/>
  <c r="Y662" i="5"/>
  <c r="Z661" i="5"/>
  <c r="Y661" i="5"/>
  <c r="Z660" i="5"/>
  <c r="Y660" i="5"/>
  <c r="Z659" i="5"/>
  <c r="Y659" i="5"/>
  <c r="Z658" i="5"/>
  <c r="Y658" i="5"/>
  <c r="Z657" i="5"/>
  <c r="Y657" i="5"/>
  <c r="Z656" i="5"/>
  <c r="Y656" i="5"/>
  <c r="Z655" i="5"/>
  <c r="Y655" i="5"/>
  <c r="Z654" i="5"/>
  <c r="Y654" i="5"/>
  <c r="Z653" i="5"/>
  <c r="Y653" i="5"/>
  <c r="Z652" i="5"/>
  <c r="Y652" i="5"/>
  <c r="Z651" i="5"/>
  <c r="Y651" i="5"/>
  <c r="Z650" i="5"/>
  <c r="Y650" i="5"/>
  <c r="Z649" i="5"/>
  <c r="Y649" i="5"/>
  <c r="Z648" i="5"/>
  <c r="Y648" i="5"/>
  <c r="Z647" i="5"/>
  <c r="Y647" i="5"/>
  <c r="Z646" i="5"/>
  <c r="Y646" i="5"/>
  <c r="Z645" i="5"/>
  <c r="Y645" i="5"/>
  <c r="Z644" i="5"/>
  <c r="Y644" i="5"/>
  <c r="Z643" i="5"/>
  <c r="Y643" i="5"/>
  <c r="Z642" i="5"/>
  <c r="Y642" i="5"/>
  <c r="Z641" i="5"/>
  <c r="Y641" i="5"/>
  <c r="Z640" i="5"/>
  <c r="Y640" i="5"/>
  <c r="Z639" i="5"/>
  <c r="Y639" i="5"/>
  <c r="Z638" i="5"/>
  <c r="Y638" i="5"/>
  <c r="Z637" i="5"/>
  <c r="Y637" i="5"/>
  <c r="Z636" i="5"/>
  <c r="Y636" i="5"/>
  <c r="Z635" i="5"/>
  <c r="Y635" i="5"/>
  <c r="Z634" i="5"/>
  <c r="Y634" i="5"/>
  <c r="Z633" i="5"/>
  <c r="Y633" i="5"/>
  <c r="Z632" i="5"/>
  <c r="Y632" i="5"/>
  <c r="Z631" i="5"/>
  <c r="Y631" i="5"/>
  <c r="Z630" i="5"/>
  <c r="Y630" i="5"/>
  <c r="Z629" i="5"/>
  <c r="Y629" i="5"/>
  <c r="Z628" i="5"/>
  <c r="Y628" i="5"/>
  <c r="Z627" i="5"/>
  <c r="Y627" i="5"/>
  <c r="Z626" i="5"/>
  <c r="Y626" i="5"/>
  <c r="Z625" i="5"/>
  <c r="Y625" i="5"/>
  <c r="Z624" i="5"/>
  <c r="Y624" i="5"/>
  <c r="Z623" i="5"/>
  <c r="Y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K34" i="2" l="1"/>
  <c r="F34" i="2" l="1"/>
  <c r="B21" i="5" l="1"/>
  <c r="L34" i="2"/>
  <c r="G34" i="2" l="1"/>
  <c r="H34" i="2" l="1"/>
</calcChain>
</file>

<file path=xl/sharedStrings.xml><?xml version="1.0" encoding="utf-8"?>
<sst xmlns="http://schemas.openxmlformats.org/spreadsheetml/2006/main" count="3484" uniqueCount="214">
  <si>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</si>
  <si>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</si>
  <si>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</si>
  <si>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</si>
  <si>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</si>
  <si>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</si>
  <si>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</si>
  <si>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</si>
  <si>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</si>
  <si>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</si>
  <si>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</si>
  <si>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</si>
  <si>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</si>
  <si>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</si>
  <si>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</si>
  <si>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</si>
  <si>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</si>
  <si>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</si>
  <si>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</si>
  <si>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</si>
  <si>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</si>
  <si>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</si>
  <si>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</si>
  <si>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</si>
  <si>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</si>
  <si>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</si>
  <si>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</si>
  <si>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</si>
  <si>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</si>
  <si>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</si>
  <si>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</si>
  <si>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</si>
  <si>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</si>
  <si>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</si>
  <si>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</si>
  <si>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</si>
  <si>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</si>
  <si>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</si>
  <si>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</si>
  <si>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</si>
  <si>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</si>
  <si>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</si>
  <si>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</si>
  <si>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</si>
  <si>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</si>
  <si>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</si>
  <si>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</si>
  <si>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</si>
  <si>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</si>
  <si>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</si>
  <si>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</si>
  <si>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</si>
  <si>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</si>
  <si>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</si>
  <si>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</si>
  <si>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</si>
  <si>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</si>
  <si>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</si>
  <si>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</si>
  <si>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</si>
  <si>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</si>
  <si>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</si>
  <si>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</si>
  <si>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</si>
  <si>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</si>
  <si>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</si>
  <si>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</si>
  <si>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</si>
  <si>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</si>
  <si>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</si>
  <si>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</si>
  <si>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</si>
  <si>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</si>
  <si>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</si>
  <si>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</si>
  <si>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</si>
  <si>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</si>
  <si>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</si>
  <si>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</si>
  <si>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</si>
  <si>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</si>
  <si>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</si>
  <si>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</si>
  <si>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</si>
  <si>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</si>
  <si>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</si>
  <si>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</si>
  <si>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</si>
  <si>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</si>
  <si>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</si>
  <si>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</si>
  <si>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</si>
  <si>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</si>
  <si>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</si>
  <si>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</si>
  <si>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</si>
  <si>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</si>
  <si>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</si>
  <si>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</si>
  <si>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</si>
  <si>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</si>
  <si>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</si>
  <si>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</si>
  <si>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</si>
  <si>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</si>
  <si>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</si>
  <si>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</si>
  <si>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</si>
  <si>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</si>
  <si>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</si>
  <si>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</si>
  <si>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</si>
  <si>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</si>
  <si>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</si>
  <si>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</si>
  <si>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</si>
  <si>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</si>
  <si>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</si>
  <si>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</si>
  <si>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</si>
  <si>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</si>
  <si>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</si>
  <si>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</si>
  <si>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</si>
  <si>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</si>
  <si>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</si>
  <si>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</si>
  <si>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</si>
  <si>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</si>
  <si>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</si>
  <si>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</si>
  <si>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</si>
  <si>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</si>
  <si>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</si>
  <si>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</si>
  <si>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</si>
  <si>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</si>
  <si>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</si>
  <si>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</si>
  <si>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</si>
  <si>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</si>
  <si>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FLANGE SOLTO MATERIAL ACO CARBONO A105 ACABAMENTO ZINCADO NORMA ASME B16.5 CLASSE PRESSAO 150LBS DIAMETRO 8 POL APLIC:  REF:  FAB:</t>
  </si>
  <si>
    <t>"FLANGE CEGO- MATERIAL: AÇO CARBONO A 105 ASME B16.5- CL 2500#- DN 3/4"_x000D_POLEGADAS</t>
  </si>
  <si>
    <t>UN</t>
  </si>
  <si>
    <t>FLANGE SOLTO  COM PLACA DE AÇO REVESTIDA EM PP 150#  ASME B16.5  P/_x000D_COLARINHO DE PEAD PN 16 SDR 11 ( 110 MM)_x000D_</t>
  </si>
  <si>
    <t>FLANGE SW 300# FR SCH 40 DN 1 1/2"_x000D__x000D__x000D__x000D__x000D__x000D__x000D__x000D__x000D__x000D__x000D__x000D__x000D__x000D__x000D__x000D__x000D__x000D__x000D_</t>
  </si>
  <si>
    <t>FLANGE PE, 300#, FR, SCH 80", 28"_x000D__x000D__x000D__x000D__x000D__x000D__x000D__x000D__x000D__x000D__x000D__x000D__x000D__x000D__x000D__x000D__x000D__x000D__x000D__x000D__x000D_</t>
  </si>
  <si>
    <t>FLANGE PE, 150#, FR, SCH 80", 18"_x000D__x000D__x000D__x000D__x000D__x000D__x000D__x000D__x000D__x000D__x000D__x000D__x000D__x000D__x000D__x000D__x000D__x000D__x000D__x000D__x000D_</t>
  </si>
  <si>
    <t>FLANGE PE, 300#, FR, SCH 40", 16"_x000D__x000D__x000D__x000D__x000D__x000D__x000D__x000D__x000D__x000D__x000D__x000D__x000D__x000D__x000D__x000D__x000D__x000D__x000D__x000D__x000D__x000D_</t>
  </si>
  <si>
    <t>FLANGE PE, 300#, FR, SCH 40", 12"_x000D__x000D__x000D__x000D__x000D__x000D__x000D__x000D__x000D__x000D__x000D__x000D__x000D__x000D__x000D__x000D__x000D__x000D__x000D__x000D__x000D__x000D__x000D_</t>
  </si>
  <si>
    <t>FLANGE PE, 300#, FR, SCH 40", 8"_x000D__x000D__x000D__x000D__x000D__x000D__x000D__x000D__x000D__x000D__x000D__x000D__x000D__x000D__x000D__x000D__x000D__x000D__x000D__x000D__x000D__x000D__x000D__x000D_</t>
  </si>
  <si>
    <t>FLANGE DA TAMPA DA BOMBA 9180-33_x000D_</t>
  </si>
  <si>
    <t>FLANGE CEGO MATERIAL CORPO ACO CARBONO CLASSE PRESSAO 150LBS NORMA ASTM A105 EXTREMIDADE LISA FACE FLANGE C/RESSALTO ALTURA RESSALTO 1,6MM NUMERO FUROS 12 DIAMETRO FURO 25,4MM DIAMETRO NOMINAL 10POL DIAMETRO EXTERNO 405MM ALTURA 28,6MM</t>
  </si>
  <si>
    <t>FLANGE CEGO DE 1" X 150#_x000D_</t>
  </si>
  <si>
    <t>FLANGE CEGO CLASSE PRESSAO 150LBS DIAMETRO NOMINAL 2POL</t>
  </si>
  <si>
    <t>FLANGE CEGO CLASSE PRESSAO 150LBS DIAMETRO NOMINAL 3POL</t>
  </si>
  <si>
    <t>FLANGE CEGO CLASSE PRESSAO 150LBS DIAMETRO NOMINAL 4POL</t>
  </si>
  <si>
    <t>FLANGE CEGO CLASSE PRESSAO 600LBS DIAMETRO NOMINAL 1POL</t>
  </si>
  <si>
    <t>FLANGE CEGO CLASSE PRESSAO 600LBS DIAMETRO NOMINAL 2POL</t>
  </si>
  <si>
    <t>FLANGE CEGO CLASSE PRESSAO 600LBS DIAMETRO NOMINAL 3POL</t>
  </si>
  <si>
    <t>FLANGE CEGO CLASSE PRESSAO 600LBS DIAMETRO NOMINAL 4POL</t>
  </si>
  <si>
    <t>FLANGE PESCOCO MATERIAL CORPO ACO CARBONO A105 CLASSE_x000D_PRESSAO 600LBS DIAMETRO NOMINAL 3POL</t>
  </si>
  <si>
    <t>FLANGE CEGO SCHEDULE SCH80 CLASSE PRESSAO 3000LBS NORMA
ANSI B16.5 DIAMETRO NOMINAL 1POL</t>
  </si>
  <si>
    <t>FLANGE CEGO SCHEDULE SCH80 CLASSE PRESSAO 3000LBS NORMA_x000D_ANSI B16.5 DIAMETRO NOMINAL 2POL</t>
  </si>
  <si>
    <t>FLANGE SOLTO MATERIAL CORPO ACO CARBONO A105 CLASSE_x000D_PRESSAO 150LBS DIAMETRO NOMINAL 1/2POL</t>
  </si>
  <si>
    <t>FLANGE SOLTO MATERIAL CORPO ACO CARBONO A105 CLASSE_x000D_PRESSAO 150LBS DIAMETRO NOMINAL 3/4POL</t>
  </si>
  <si>
    <t>FLANGE SOLTO MATERIAL CORPO ACO CARBONO A105 CLASSE_x000D_PRESSAO 150LBS DIAMETRO NOMINAL 1POL</t>
  </si>
  <si>
    <t>FLANGE CEGO MATERIAL CORPO ACO CARBONO A105 NORMA ANSI_x000D_B16.5 DIAMETRO NOMINAL 14POL</t>
  </si>
  <si>
    <t>FLANGE CEGO MATERIAL CORPO ACO CARBONO CLASSE PRESSAO
600LBS NORMA ANSI B16.5 EXTREMIDADE LISA FACE FLANGE
C/RESSALTO ALTURA RESSALTO 6,35MM NUMERO FUROS 4 FUROS
DIAMETRO FURO 15,9MM DIAMETRO NOMINAL 1/2POL DIAMETRO
EXTERNO 95,2MM ALTURA 14,3MM</t>
  </si>
  <si>
    <t>FLANGE CEGO MATERIAL CORPO ACO CARBONO CLASSE PRESSAO_x000D_600LBS NORMA ANSI B16.5 EXTREMIDADE LISA FACE FLANGE_x000D_C/RESSALTO ALTURA RESSALTO 6,35MM NUMERO FUROS 4 FUROS_x000D_DIAMETRO FURO 19MM DIAMETRO NOMINAL 3/4POL DIAMETRO_x000D_EXTERNO 124MM ALTURA 17,5MM</t>
  </si>
  <si>
    <t>FLANGE CEGO MATERIAL CORPO ACO CARBONO CLASSE PRESSAO_x000D_600LBS NORMA ANSI B16.5 EXTREMIDADE LISA FACE FLANGE_x000D_C/RESSALTO ALTURA RESSALTO 6,35MM NUMERO FUROS 4 FUROS_x000D_DIAMETRO FURO 22,2MM DIAMETRO NOMINAL 1.1/2POL DIAMETRO_x000D_EXTERNO 156MM ALTURA 22,2MM</t>
  </si>
  <si>
    <t>FLANGE CEGO MATERIAL CORPO ACO CARBONO CLASSE PRESSAO_x000D_150LBS NORMA ANSI B16.5 EXTREMIDADE LISA FACE FLANGE_x000D_C/RESSALTO ALTURA RESSALTO 1,6MM NUMERO FUROS 8 FUROS_x000D_DIAMETRO FURO 22MM DIAMETRO NOMINAL 6POL DIAMETRO_x000D_EXTERNO 279MM ALTURA 25,4MM</t>
  </si>
  <si>
    <t>FLANGE CEGO MATERIAL CORPO ACO CARBONO CLASSE PRESSAO_x000D_600LBS NORMA ANSI B16.5 EXTREMIDADE LISA FACE FLANGE_x000D_C/RESSALTO ALTURA RESSALTO 6,35MM NUMERO FUROS 12 FUROS_x000D_DIAMETRO FURO 28,6MM DIAMETRO NOMINAL 6POL DIAMETRO_x000D_EXTERNO 356MM ALTURA 47,6MM</t>
  </si>
  <si>
    <t>FLANGE CEGO MATERIAL CORPO ACO CARBONO CLASSE PRESSAO_x000D_300LBS NORMA ANSI B16.5 EXTREMIDADE LISA FACE FLANGE_x000D_C/RESSALTO ALTURA RESSALTO 1,6MM NUMERO FUROS 12 FUROS_x000D_DIAMETRO FURO 25,4MM DIAMETRO NOMINAL 8POL DIAMETRO_x000D_EXTERNO 381MM ALTURA 41,3MM</t>
  </si>
  <si>
    <t>FLANGE CEGO MATERIAL CORPO ACO CARBONO CLASSE PRESSAO_x000D_600LBS NORMA ANSI B16.5 EXTREMIDADE LISA FACE FLANGE_x000D_C/RESSALTO ALTURA RESSALTO 6,35MM NUMERO FUROS 12 FUROS_x000D_DIAMETRO FURO 31,8MM DIAMETRO NOMINAL 8POL DIAMETRO_x000D_EXTERNO 419MM ALTURA 55,6MM</t>
  </si>
  <si>
    <t>FLANGE CEGO MATERIAL CORPO ACO CARBONO CLASSE PRESSAO_x000D_300LBS NORMA ANSI B16.5 EXTREMIDADE LISA FACE FLANGE_x000D_C/RESSALTO ALTURA RESSALTO 1,6MM NUMERO FUROS 16 FUROS_x000D_DIAMETRO FURO 31,8MM DIAMETRO NOMINAL 12POL DIAMETRO_x000D_EXTERNO 521MM ALTURA 50,8MM</t>
  </si>
  <si>
    <t>FLANGE CEGO MATERIAL CORPO ACO CARBONO CLASSE PRESSAO_x000D_600LBS NORMA ANSI B16.5 EXTREMIDADE LISA FACE FLANGE_x000D_C/RESSALTO ALTURA RESSALTO 6,35MM NUMERO FUROS 20 FUROS_x000D_DIAMETRO FURO 41,3MM DIAMETRO NOMINAL 16POL DIAMETRO_x000D_EXTERNO 686MM ALTURA 76,2MM</t>
  </si>
  <si>
    <t>FLANGE CEGO MATERIAL CORPO ACO CARBONO CLASSE PRESSAO_x000D_600LBS NORMA ANSI B16.5 EXTREMIDADE LISA FACE FLANGE_x000D_C/RESSALTO ALTURA RESSALTO 6,35MM NUMERO FUROS 20 FUROS_x000D_DIAMETRO FURO 44,4MM DIAMETRO NOMINAL 18POL DIAMETRO_x000D_EXTERNO 743MM ALTURA 82,6MM</t>
  </si>
  <si>
    <t>FLANGE CEGO MATERIAL CORPO ACO CARBONO CLASSE PRESSAO_x000D_600LBS NORMA ANSI B16.5 EXTREMIDADE LISA FACE FLANGE_x000D_C/RESSALTO ALTURA RESSALTO 6,35MM NUMERO FUROS 24 FUROS_x000D_DIAMETRO FURO 44,4MM DIAMETRO NOMINAL 20POL DIAMETRO_x000D_EXTERNO 813MM ALTURA 88,9MM</t>
  </si>
  <si>
    <t>FLANGE PESCOCO MATERIAL CORPO ACO CARBONO A105_x000D_ESPESSURA PAREDE SCH80</t>
  </si>
  <si>
    <t>FLANGE CEGO MATERIAL CORPO ACO CARBONO A105 CLASSE_x000D_PRESSAO 600LBS DIAMETRO NOMINAL 1.1/2POL</t>
  </si>
  <si>
    <t>FLANGE CEGO MATERIAL CORPO ACO CARBONO ASTM A105 CLASSE_x000D_PRESSAO 600LBS NORMA ANSI B16.5 EXTREMIDADE LISA FACE_x000D_FLANGE LISA DIAMETRO NOMINAL 1.1/2POL</t>
  </si>
  <si>
    <t>FLANGE PESCOCO CLASSE PRESSAO 300LBS DIAMETRO NOMINAL_x000D_2POL ESPESSURA PAREDE SCH40</t>
  </si>
  <si>
    <t>FLANGE PESCOCO CLASSE PRESSAO 300LBS DIAMETRO NOMINAL_x000D_6POL</t>
  </si>
  <si>
    <t>FLANGE PESCOCO CLASSE PRESSAO 150LBS DIAMETRO NOMINAL_x000D_2POL</t>
  </si>
  <si>
    <t>FLANGE PESCOCO MATERIAL CORPO ACO INOX A403 NORMA_x000D_CONSTRUCAO ANSI B16.9 CLASSE PRESSAO 150LBS DIAMETRO_x000D_NOMINAL 6POL</t>
  </si>
  <si>
    <t>FLANGE CEGO MATERIAL CORPO ACO INOX A182 CLASSE PRESSAO
150LBS NORMA ANSI B16.5 DIAMETRO NOMINAL 3POL</t>
  </si>
  <si>
    <t>FLANGE CEGO MATERIAL CORPO ACO INOX A182 CLASSE PRESSAO_x000D_150LBS NORMA ANSI B16.5 DIAMETRO NOMINAL 2POL</t>
  </si>
  <si>
    <t>FLANGE SOBREPOSTO MATERIAL CORPO ACO CARBONO A105_x000D_CLASSE PRESSAO 300LBS DIAMETRO NOMINAL 6POL</t>
  </si>
  <si>
    <t>FLANGE CEGO CLASSE PRESSAO 600LBS NORMA ANSI B16.5_x000D_DIAMETRO NOMINAL 12POL</t>
  </si>
  <si>
    <t>FLANGE PESCOCO MATERIAL CORPO ACO CARBONO A105 CLASSE_x000D_PRESSAO 600LBS DIAMETRO NOMINAL 12POL ESPESSURA PAREDE_x000D_SCH80</t>
  </si>
  <si>
    <t>FLANGE PESCOCO MATERIAL CORPO ACO CARBONO A105 CLASSE_x000D_PRESSAO 300LBS DIAMETRO NOMINAL 16POL ESPESSURA PAREDE_x000D_SCH40</t>
  </si>
  <si>
    <t>FLANGE PESCOCO MATERIAL CORPO ACO CARBONO A105 CLASSE_x000D_PRESSAO 150LBS DIAMETRO NOMINAL 4POL ESPESSURA PAREDE_x000D_SCH40</t>
  </si>
  <si>
    <t>FLANGE PESCOCO MATERIAL CORPO ACO CARBONO A105 CLASSE_x000D_PRESSAO 300LBS DIAMETRO NOMINAL 2POL ESPESSURA PAREDE_x000D_SCH40</t>
  </si>
  <si>
    <t>FLANGE PESCOCO MATERIAL CORPO ACO CARBONO A105 CLASSE_x000D_PRESSAO 150LBS DIAMETRO NOMINAL 2POL ESPESSURA PAREDE_x000D_SCH40</t>
  </si>
  <si>
    <t>FLANGE PESCOCO MATERIAL CORPO ACO CARBONO A105 CLASSE_x000D_PRESSAO 300LBS DIAMETRO NOMINAL 28POL ESPESSURA PAREDE_x000D_SCH30</t>
  </si>
  <si>
    <t>FLANGE CEGO MATERIAL CORPO ACO CARBONO A105 CLASSE_x000D_PRESSAO 300LBS NORMA ANSI B16.5 DIAMETRO NOMINAL 28POL</t>
  </si>
  <si>
    <t>FLANGE PESCOCO MATERIAL CORPO ACO CARBONO A105 CLASSE_x000D_PRESSAO 300LBS DIAMETRO NOMINAL 24POL ESPESSURA PAREDE_x000D_SCH40</t>
  </si>
  <si>
    <t>FLANGE PESCOCO MATERIAL CORPO ACO CARBONO A105 CLASSE_x000D_PRESSAO 300LBS DIAMETRO NOMINAL 20POL ESPESSURA PAREDE_x000D_SCH40</t>
  </si>
  <si>
    <t>FLANGE SOLTO C/ PLACA DE ACO REVESTIDA EM PP CLASSE 150LBS SDR11 2POL APLICACAO: SISTEMAS DE PP DA OSMOSE REFERENCIA: FABRICANTE:</t>
  </si>
  <si>
    <t>FLANGE SOLTO COM PLACA DE ACO REVESTIDA EM PP CLASSE 150LBS 1/2POL APLICACAO: SISTEMAS DE PP DA OSMOSE REFERENCIA: FABRICANTE:</t>
  </si>
  <si>
    <t>FLANGE FF 150LBS ASME 16.5 ROSCA NPT 2POL ASTM A105 GALVANIZADO A FOGO APLIC: TUBULACAO</t>
  </si>
  <si>
    <t>FLANGE CEGO MATERIAL CORPO ACO CARBONO A105 CLASSE_x000D_PRESSAO 150LBS NORMA ANSI B16.5 EXTREMIDADE LISA FACE_x000D_FLANGE C/RESSALTO ALTURA RESSALTO 1,16MM NUMERO FUROS 8_x000D_FUROS DIAMETRO FURO 22MM DIAMETRO NOMINAL 8POL DIAMETRO_x000D_INTERNO 22MM DIAMETRO EXTERNO 28,6MM ALTURA 343MM</t>
  </si>
  <si>
    <t>FLANGE SUBAPLICACAO ACOPLAMENTO APLICACAO BOMBA_x000D_SUBMERSIVEL 771104 SPV HIDROTECNICA</t>
  </si>
  <si>
    <t>FLANGE PESCOÇO DN  2" SCH 40 150# RF PADRÃO ASTM A105 , ASME B 16.5</t>
  </si>
  <si>
    <t>FLANGE CEGO DN 2" 150# RF ASTM A105, ASME B 16.5</t>
  </si>
  <si>
    <t>FLANGE ADAPTADOR DIAMETRO TUBO 3.1/8POL</t>
  </si>
  <si>
    <t>FLANGE SW 300# FR SCH 40 DN 1"</t>
  </si>
  <si>
    <t>CARBINOX IND. E COM.LTDA</t>
  </si>
  <si>
    <t>53.261.533/0001-93</t>
  </si>
  <si>
    <t>07/15 - DIAS</t>
  </si>
  <si>
    <t>20/25 - DIAS</t>
  </si>
  <si>
    <t>NÃO TEMOS</t>
  </si>
  <si>
    <t>CARBINOX IND.E COM.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</si>
</sst>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44" fontId="0" fillId="6" borderId="21" xfId="3" applyFont="1" applyFill="1" applyBorder="1" applyAlignment="1" applyProtection="1">
      <alignment horizontal="center" vertical="center"/>
      <protection locked="0"/>
    </xf>
    <xf numFmtId="44" fontId="0" fillId="6" borderId="22" xfId="3" applyFont="1" applyFill="1" applyBorder="1" applyAlignment="1" applyProtection="1">
      <alignment horizontal="center" vertical="center"/>
      <protection locked="0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8" fontId="14" fillId="6" borderId="1" xfId="2" applyNumberFormat="1" applyFont="1" applyFill="1" applyBorder="1" applyAlignment="1" applyProtection="1">
      <alignment horizontal="center" vertical="center"/>
      <protection locked="0"/>
    </xf>
    <xf numFmtId="44" fontId="0" fillId="6" borderId="1" xfId="3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4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0" t="s">
        <v>19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</row>
    <row r="6" spans="2:15" ht="7.5" customHeight="1" x14ac:dyDescent="0.25"/>
    <row r="7" spans="2:15" x14ac:dyDescent="0.25">
      <c r="B7" s="55">
        <v>1</v>
      </c>
      <c r="C7" s="108" t="s">
        <v>91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</row>
    <row r="8" spans="2:15" x14ac:dyDescent="0.25">
      <c r="B8" s="56"/>
      <c r="C8" s="106" t="s">
        <v>95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7"/>
    </row>
    <row r="9" spans="2:15" x14ac:dyDescent="0.25">
      <c r="B9" s="56"/>
      <c r="C9" s="106" t="s">
        <v>94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0" spans="2:15" x14ac:dyDescent="0.25">
      <c r="B10" s="56">
        <v>2</v>
      </c>
      <c r="C10" s="106" t="s">
        <v>102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</row>
    <row r="11" spans="2:15" x14ac:dyDescent="0.25">
      <c r="B11" s="56">
        <v>3</v>
      </c>
      <c r="C11" s="106" t="s">
        <v>93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7"/>
    </row>
    <row r="12" spans="2:15" x14ac:dyDescent="0.25">
      <c r="B12" s="56">
        <v>4</v>
      </c>
      <c r="C12" s="106" t="s">
        <v>103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7"/>
    </row>
    <row r="13" spans="2:15" x14ac:dyDescent="0.25">
      <c r="B13" s="56">
        <v>5</v>
      </c>
      <c r="C13" s="106" t="s">
        <v>101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</row>
    <row r="14" spans="2:15" x14ac:dyDescent="0.25">
      <c r="B14" s="56"/>
      <c r="C14" s="106" t="s">
        <v>69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</row>
    <row r="15" spans="2:15" x14ac:dyDescent="0.25">
      <c r="B15" s="56"/>
      <c r="C15" s="106" t="s">
        <v>70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7"/>
    </row>
    <row r="16" spans="2:15" x14ac:dyDescent="0.25">
      <c r="B16" s="56"/>
      <c r="C16" s="106" t="s">
        <v>71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7"/>
    </row>
    <row r="17" spans="2:15" x14ac:dyDescent="0.25">
      <c r="B17" s="56">
        <v>6</v>
      </c>
      <c r="C17" s="106" t="s">
        <v>92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7"/>
    </row>
    <row r="18" spans="2:15" x14ac:dyDescent="0.25">
      <c r="B18" s="56">
        <v>7</v>
      </c>
      <c r="C18" s="106" t="s">
        <v>100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7"/>
    </row>
    <row r="19" spans="2:15" x14ac:dyDescent="0.25">
      <c r="B19" s="57">
        <v>8</v>
      </c>
      <c r="C19" s="129" t="s">
        <v>99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0"/>
    </row>
    <row r="20" spans="2:15" x14ac:dyDescent="0.25"/>
    <row r="21" spans="2:15" ht="18.75" x14ac:dyDescent="0.3">
      <c r="C21" s="110" t="s">
        <v>86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11" t="s">
        <v>121</v>
      </c>
      <c r="K23" s="112"/>
      <c r="L23" s="112"/>
      <c r="M23" s="113"/>
    </row>
    <row r="24" spans="2:15" x14ac:dyDescent="0.25">
      <c r="F24" s="73" t="s">
        <v>130</v>
      </c>
      <c r="G24" s="72"/>
      <c r="H24" s="72"/>
      <c r="I24" s="76"/>
      <c r="J24" s="114">
        <v>24</v>
      </c>
      <c r="K24" s="115"/>
      <c r="L24" s="115"/>
      <c r="M24" s="116"/>
    </row>
    <row r="25" spans="2:15" x14ac:dyDescent="0.25">
      <c r="F25" s="74" t="s">
        <v>129</v>
      </c>
      <c r="G25" s="75"/>
      <c r="H25" s="75"/>
      <c r="I25" s="77"/>
      <c r="J25" s="117">
        <v>60</v>
      </c>
      <c r="K25" s="117"/>
      <c r="L25" s="117"/>
      <c r="M25" s="118"/>
    </row>
    <row r="26" spans="2:15" x14ac:dyDescent="0.25"/>
    <row r="27" spans="2:15" ht="18.75" x14ac:dyDescent="0.3">
      <c r="C27" s="110" t="s">
        <v>68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5" t="s">
        <v>75</v>
      </c>
      <c r="E29" s="126"/>
      <c r="F29" s="126"/>
      <c r="G29" s="126"/>
      <c r="H29" s="126"/>
      <c r="I29" s="126"/>
      <c r="J29" s="126"/>
      <c r="K29" s="124" t="s">
        <v>139</v>
      </c>
      <c r="L29" s="124"/>
      <c r="M29" s="124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9" t="s">
        <v>78</v>
      </c>
      <c r="M30" s="119"/>
      <c r="N30" s="53" t="s">
        <v>77</v>
      </c>
      <c r="O30" s="52" t="s">
        <v>78</v>
      </c>
    </row>
    <row r="31" spans="2:15" x14ac:dyDescent="0.25">
      <c r="B31" s="42"/>
      <c r="C31" s="29"/>
      <c r="D31" s="122" t="s">
        <v>72</v>
      </c>
      <c r="E31" s="123"/>
      <c r="F31" s="33">
        <f>'UTE|UTG PARNAÍBA'!F13</f>
        <v>53</v>
      </c>
      <c r="G31" s="33">
        <f>'UTE|UTG PARNAÍBA'!F14</f>
        <v>47</v>
      </c>
      <c r="H31" s="71">
        <f>'UTE|UTG PARNAÍBA'!G14</f>
        <v>0.8867924528301887</v>
      </c>
      <c r="I31" s="71">
        <f>'UTE|UTG PARNAÍBA'!G15</f>
        <v>0.86792452830188682</v>
      </c>
      <c r="J31" s="34">
        <f>'UTE|UTG PARNAÍBA'!G16</f>
        <v>0.86792452830188682</v>
      </c>
      <c r="K31" s="35">
        <f>'UTE|UTG PARNAÍBA'!F17</f>
        <v>175228.40000000005</v>
      </c>
      <c r="L31" s="120">
        <f>'UTE|UTG PARNAÍBA'!F18</f>
        <v>183989.81999999998</v>
      </c>
      <c r="M31" s="121"/>
      <c r="N31" s="64">
        <f>'UTE|UTG PARNAÍBA'!F10</f>
        <v>600</v>
      </c>
      <c r="O31" s="65">
        <f>'UTE|UTG PARNAÍBA'!F11</f>
        <v>50000</v>
      </c>
    </row>
    <row r="32" spans="2:15" x14ac:dyDescent="0.25">
      <c r="B32" s="42"/>
      <c r="C32" s="29"/>
      <c r="D32" s="122" t="s">
        <v>73</v>
      </c>
      <c r="E32" s="123"/>
      <c r="F32" s="33">
        <f>'UTE ITAQUI'!F13</f>
        <v>11</v>
      </c>
      <c r="G32" s="33">
        <f>'UTE ITAQUI'!F14</f>
        <v>2</v>
      </c>
      <c r="H32" s="71">
        <f>'UTE ITAQUI'!G14</f>
        <v>0.18181818181818182</v>
      </c>
      <c r="I32" s="71">
        <f>'UTE ITAQUI'!G15</f>
        <v>0.18181818181818182</v>
      </c>
      <c r="J32" s="34">
        <f>'UTE ITAQUI'!G16</f>
        <v>0.18181818181818182</v>
      </c>
      <c r="K32" s="35">
        <f>'UTE ITAQUI'!F17</f>
        <v>7394.2999999999993</v>
      </c>
      <c r="L32" s="120">
        <f>'UTE ITAQUI'!F18</f>
        <v>7764.12</v>
      </c>
      <c r="M32" s="121"/>
      <c r="N32" s="66">
        <f>'UTE ITAQUI'!F10</f>
        <v>600</v>
      </c>
      <c r="O32" s="67">
        <f>'UTE ITAQUI'!F11</f>
        <v>50000</v>
      </c>
    </row>
    <row r="33" spans="2:15" x14ac:dyDescent="0.25">
      <c r="B33" s="42"/>
      <c r="C33" s="29"/>
      <c r="D33" s="122" t="s">
        <v>74</v>
      </c>
      <c r="E33" s="123"/>
      <c r="F33" s="33">
        <f>'UTE PECÉM II'!F13</f>
        <v>2</v>
      </c>
      <c r="G33" s="33">
        <f>'UTE PECÉM II'!F14</f>
        <v>1</v>
      </c>
      <c r="H33" s="71">
        <f>'UTE PECÉM II'!G14</f>
        <v>0.5</v>
      </c>
      <c r="I33" s="71">
        <f>'UTE PECÉM II'!G15</f>
        <v>0.5</v>
      </c>
      <c r="J33" s="34">
        <f>'UTE PECÉM II'!G16</f>
        <v>0.5</v>
      </c>
      <c r="K33" s="35">
        <f>'UTE PECÉM II'!F17</f>
        <v>1200.4000000000001</v>
      </c>
      <c r="L33" s="120">
        <f>'UTE PECÉM II'!F18</f>
        <v>1260.4000000000001</v>
      </c>
      <c r="M33" s="121"/>
      <c r="N33" s="66">
        <f>'UTE PECÉM II'!F10</f>
        <v>600</v>
      </c>
      <c r="O33" s="67">
        <f>'UTE PECÉM II'!F11</f>
        <v>50000</v>
      </c>
    </row>
    <row r="34" spans="2:15" x14ac:dyDescent="0.25">
      <c r="B34" s="42"/>
      <c r="C34" s="29"/>
      <c r="D34" s="131" t="s">
        <v>80</v>
      </c>
      <c r="E34" s="132"/>
      <c r="F34" s="37">
        <f>SUM(F31:F33)</f>
        <v>66</v>
      </c>
      <c r="G34" s="37">
        <f>SUM(G31:G33)</f>
        <v>50</v>
      </c>
      <c r="H34" s="38">
        <f t="shared" ref="H34" si="0">IF(OR(F34="",F34=0),"",G34/F34)</f>
        <v>0.75757575757575757</v>
      </c>
      <c r="I34" s="38">
        <f>IFERROR((IFERROR(I31*$F$31,0)+IFERROR(I32*$F$32,0)+IFERROR(I33*$F$33,0)+IFERROR(#REF!*#REF!,0))/SUM($F$31:$F$33),0)</f>
        <v>0.74242424242424243</v>
      </c>
      <c r="J34" s="38">
        <f>IFERROR((IFERROR(J31*$F$31,0)+IFERROR(J32*$F$32,0)+IFERROR(J33*$F$33,0)+IFERROR(#REF!*#REF!,0))/SUM($F$31:$F$33),0)</f>
        <v>0.74242424242424243</v>
      </c>
      <c r="K34" s="39">
        <f>SUM(K31:K33)</f>
        <v>183823.10000000003</v>
      </c>
      <c r="L34" s="127">
        <f>SUM(L31:L33)</f>
        <v>193014.33999999997</v>
      </c>
      <c r="M34" s="128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m0kdysM1U4R000KrNh0momk65fdHj6AERfI21ZRuaVgXk8W2WGG3Vv3PiKS2k65gxF5f2eHNgojzxY1hiTjS/w==" saltValue="s6rS7EBzsi287ii2gRROv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8.5703125" style="8" bestFit="1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6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6" t="s">
        <v>65</v>
      </c>
      <c r="D2" s="136"/>
      <c r="E2" s="136"/>
      <c r="F2" s="136"/>
      <c r="G2" s="136"/>
      <c r="H2" s="133" t="s">
        <v>131</v>
      </c>
      <c r="I2" s="133"/>
      <c r="J2" s="133"/>
      <c r="K2" s="133"/>
      <c r="L2" s="133"/>
      <c r="M2" s="133"/>
      <c r="N2" s="133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39" t="s">
        <v>208</v>
      </c>
      <c r="G3" s="140"/>
      <c r="H3" s="133"/>
      <c r="I3" s="133"/>
      <c r="J3" s="133"/>
      <c r="K3" s="133"/>
      <c r="L3" s="133"/>
      <c r="M3" s="133"/>
      <c r="N3" s="133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37" t="s">
        <v>209</v>
      </c>
      <c r="G4" s="138"/>
      <c r="H4" s="133"/>
      <c r="I4" s="133"/>
      <c r="J4" s="133"/>
      <c r="K4" s="133"/>
      <c r="L4" s="133"/>
      <c r="M4" s="133"/>
      <c r="N4" s="133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33"/>
      <c r="I5" s="133"/>
      <c r="J5" s="133"/>
      <c r="K5" s="133"/>
      <c r="L5" s="133"/>
      <c r="M5" s="133"/>
      <c r="N5" s="133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44076</v>
      </c>
      <c r="H6" s="133"/>
      <c r="I6" s="133"/>
      <c r="J6" s="133"/>
      <c r="K6" s="133"/>
      <c r="L6" s="133"/>
      <c r="M6" s="133"/>
      <c r="N6" s="133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33"/>
      <c r="I7" s="133"/>
      <c r="J7" s="133"/>
      <c r="K7" s="133"/>
      <c r="L7" s="133"/>
      <c r="M7" s="133"/>
      <c r="N7" s="133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33"/>
      <c r="I8" s="133"/>
      <c r="J8" s="133"/>
      <c r="K8" s="133"/>
      <c r="L8" s="133"/>
      <c r="M8" s="133"/>
      <c r="N8" s="133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97" t="s">
        <v>122</v>
      </c>
      <c r="H9" s="133"/>
      <c r="I9" s="133"/>
      <c r="J9" s="133"/>
      <c r="K9" s="133"/>
      <c r="L9" s="133"/>
      <c r="M9" s="133"/>
      <c r="N9" s="133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04">
        <v>600</v>
      </c>
      <c r="H10" s="133"/>
      <c r="I10" s="133"/>
      <c r="J10" s="133"/>
      <c r="K10" s="133"/>
      <c r="L10" s="133"/>
      <c r="M10" s="133"/>
      <c r="N10" s="133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04">
        <v>50000</v>
      </c>
      <c r="H11" s="133"/>
      <c r="I11" s="133"/>
      <c r="J11" s="133"/>
      <c r="K11" s="133"/>
      <c r="L11" s="133"/>
      <c r="M11" s="133"/>
      <c r="N11" s="133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33"/>
      <c r="I12" s="133"/>
      <c r="J12" s="133"/>
      <c r="K12" s="133"/>
      <c r="L12" s="133"/>
      <c r="M12" s="133"/>
      <c r="N12" s="133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53</v>
      </c>
      <c r="H13" s="133"/>
      <c r="I13" s="133"/>
      <c r="J13" s="133"/>
      <c r="K13" s="133"/>
      <c r="L13" s="133"/>
      <c r="M13" s="133"/>
      <c r="N13" s="133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47</v>
      </c>
      <c r="G14" s="99">
        <f>IFERROR(IF(OR(F14=0,F14=""),"",F14/$F$13),"")</f>
        <v>0.8867924528301887</v>
      </c>
      <c r="H14" s="133"/>
      <c r="I14" s="133"/>
      <c r="J14" s="133"/>
      <c r="K14" s="133"/>
      <c r="L14" s="133"/>
      <c r="M14" s="133"/>
      <c r="N14" s="133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46</v>
      </c>
      <c r="G15" s="99">
        <f>IFERROR(IF(OR(F15=0,F15=""),"",F15/$F$13),"")</f>
        <v>0.86792452830188682</v>
      </c>
      <c r="H15" s="133"/>
      <c r="I15" s="133"/>
      <c r="J15" s="133"/>
      <c r="K15" s="133"/>
      <c r="L15" s="133"/>
      <c r="M15" s="133"/>
      <c r="N15" s="133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46</v>
      </c>
      <c r="G16" s="99">
        <f>IFERROR(IF(OR(F16=0,F16=""),"",F16/$F$13),"")</f>
        <v>0.86792452830188682</v>
      </c>
      <c r="H16" s="133"/>
      <c r="I16" s="133"/>
      <c r="J16" s="133"/>
      <c r="K16" s="133"/>
      <c r="L16" s="133"/>
      <c r="M16" s="133"/>
      <c r="N16" s="133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175228.40000000005</v>
      </c>
      <c r="G17" s="96" t="str">
        <f>IF($F$7="Selecione","",$F$7)</f>
        <v>BRL</v>
      </c>
      <c r="H17" s="133"/>
      <c r="I17" s="133"/>
      <c r="J17" s="133"/>
      <c r="K17" s="133"/>
      <c r="L17" s="133"/>
      <c r="M17" s="133"/>
      <c r="N17" s="133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183989.81999999998</v>
      </c>
      <c r="G18" s="96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4" t="s">
        <v>24</v>
      </c>
      <c r="C20" s="134"/>
      <c r="D20" s="134"/>
      <c r="E20" s="134"/>
      <c r="F20" s="134"/>
      <c r="G20" s="134"/>
      <c r="H20" s="134"/>
      <c r="I20" s="135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53</v>
      </c>
      <c r="C21" s="3">
        <f t="shared" ref="C21:I21" si="0">SUBTOTAL(103,C23:C60003)</f>
        <v>53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0">
        <f t="shared" si="0"/>
        <v>53</v>
      </c>
      <c r="H21" s="3">
        <f t="shared" si="0"/>
        <v>53</v>
      </c>
      <c r="I21" s="5">
        <f t="shared" si="0"/>
        <v>53</v>
      </c>
      <c r="J21" s="6">
        <f>SUBTOTAL(103,J23:J60003)</f>
        <v>46</v>
      </c>
      <c r="K21" s="28"/>
      <c r="L21" s="3">
        <f t="shared" ref="L21:X21" si="1">SUBTOTAL(103,L23:L60003)</f>
        <v>0</v>
      </c>
      <c r="M21" s="4">
        <f t="shared" si="1"/>
        <v>46</v>
      </c>
      <c r="N21" s="5">
        <f t="shared" si="1"/>
        <v>47</v>
      </c>
      <c r="O21" s="3">
        <f t="shared" si="1"/>
        <v>46</v>
      </c>
      <c r="P21" s="3">
        <f t="shared" si="1"/>
        <v>0</v>
      </c>
      <c r="Q21" s="3">
        <f t="shared" si="1"/>
        <v>46</v>
      </c>
      <c r="R21" s="3">
        <f t="shared" si="1"/>
        <v>46</v>
      </c>
      <c r="S21" s="5">
        <f t="shared" si="1"/>
        <v>0</v>
      </c>
      <c r="T21" s="3">
        <f>SUBTOTAL(103,T23:T60003)</f>
        <v>46</v>
      </c>
      <c r="U21" s="5">
        <f>SUBTOTAL(103,U23:U60003)</f>
        <v>46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46</v>
      </c>
      <c r="Z21" s="7">
        <f>SUBTOTAL(102,Z23:Z60003)</f>
        <v>47</v>
      </c>
      <c r="AA21" s="94" t="s">
        <v>134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customHeight="1" x14ac:dyDescent="0.25">
      <c r="B23" s="18">
        <v>1</v>
      </c>
      <c r="C23" s="25">
        <v>5200000011732</v>
      </c>
      <c r="D23" s="19"/>
      <c r="E23" s="19"/>
      <c r="F23" s="2"/>
      <c r="G23" s="98" t="s">
        <v>145</v>
      </c>
      <c r="H23" s="21">
        <v>20</v>
      </c>
      <c r="I23" s="21" t="s">
        <v>143</v>
      </c>
      <c r="J23" s="46">
        <v>73079100</v>
      </c>
      <c r="K23" s="103" t="s">
        <v>104</v>
      </c>
      <c r="L23" s="47"/>
      <c r="M23" s="101">
        <v>66.8</v>
      </c>
      <c r="N23" s="48">
        <f>M23*1.05</f>
        <v>70.14</v>
      </c>
      <c r="O23" s="49">
        <v>9.2499999999999999E-2</v>
      </c>
      <c r="P23" s="50"/>
      <c r="Q23" s="50">
        <v>7.0000000000000007E-2</v>
      </c>
      <c r="R23" s="50">
        <v>0.05</v>
      </c>
      <c r="S23" s="50"/>
      <c r="T23" s="103" t="s">
        <v>210</v>
      </c>
      <c r="U23" s="103" t="s">
        <v>211</v>
      </c>
      <c r="V23" s="51"/>
      <c r="W23" s="62"/>
      <c r="X23" s="62"/>
      <c r="Y23" s="23">
        <f t="shared" ref="Y23:Y86" si="2">IF(M23&lt;&gt;"",$H23*M23,"")</f>
        <v>1336</v>
      </c>
      <c r="Z23" s="23">
        <f t="shared" ref="Z23:Z86" si="3">IF(N23&lt;&gt;"",$H23*N23,"")</f>
        <v>1402.8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0.25" customHeight="1" x14ac:dyDescent="0.25">
      <c r="B24" s="18">
        <v>2</v>
      </c>
      <c r="C24" s="25">
        <v>5200000011733</v>
      </c>
      <c r="D24" s="19"/>
      <c r="E24" s="19"/>
      <c r="F24" s="20"/>
      <c r="G24" s="98" t="s">
        <v>207</v>
      </c>
      <c r="H24" s="21">
        <v>10</v>
      </c>
      <c r="I24" s="21" t="s">
        <v>143</v>
      </c>
      <c r="J24" s="46">
        <v>73079100</v>
      </c>
      <c r="K24" s="46" t="s">
        <v>104</v>
      </c>
      <c r="L24" s="47"/>
      <c r="M24" s="101">
        <v>43.2</v>
      </c>
      <c r="N24" s="48">
        <f t="shared" ref="N24:N73" si="5">M24*1.05</f>
        <v>45.360000000000007</v>
      </c>
      <c r="O24" s="49">
        <v>9.2499999999999999E-2</v>
      </c>
      <c r="P24" s="50"/>
      <c r="Q24" s="50">
        <v>7.0000000000000007E-2</v>
      </c>
      <c r="R24" s="50">
        <v>0.05</v>
      </c>
      <c r="S24" s="50"/>
      <c r="T24" s="103" t="s">
        <v>210</v>
      </c>
      <c r="U24" s="103" t="s">
        <v>211</v>
      </c>
      <c r="V24" s="51"/>
      <c r="W24" s="62"/>
      <c r="X24" s="62"/>
      <c r="Y24" s="23">
        <f t="shared" si="2"/>
        <v>432</v>
      </c>
      <c r="Z24" s="23">
        <f t="shared" si="3"/>
        <v>453.60000000000008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x14ac:dyDescent="0.25">
      <c r="B25" s="18">
        <v>3</v>
      </c>
      <c r="C25" s="25">
        <v>5200000011734</v>
      </c>
      <c r="D25" s="19"/>
      <c r="E25" s="19"/>
      <c r="F25" s="2"/>
      <c r="G25" s="98" t="s">
        <v>146</v>
      </c>
      <c r="H25" s="21">
        <v>8</v>
      </c>
      <c r="I25" s="21" t="s">
        <v>143</v>
      </c>
      <c r="J25" s="46"/>
      <c r="K25" s="103" t="s">
        <v>212</v>
      </c>
      <c r="L25" s="47"/>
      <c r="M25" s="101"/>
      <c r="N25" s="48"/>
      <c r="O25" s="49"/>
      <c r="P25" s="50"/>
      <c r="Q25" s="50"/>
      <c r="R25" s="50"/>
      <c r="S25" s="50"/>
      <c r="T25" s="103"/>
      <c r="U25" s="103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x14ac:dyDescent="0.25">
      <c r="B26" s="18">
        <v>4</v>
      </c>
      <c r="C26" s="25">
        <v>5200000011735</v>
      </c>
      <c r="D26" s="19"/>
      <c r="E26" s="19"/>
      <c r="F26" s="20"/>
      <c r="G26" s="98" t="s">
        <v>147</v>
      </c>
      <c r="H26" s="21">
        <v>8</v>
      </c>
      <c r="I26" s="21" t="s">
        <v>143</v>
      </c>
      <c r="J26" s="46"/>
      <c r="K26" s="103" t="s">
        <v>212</v>
      </c>
      <c r="L26" s="47"/>
      <c r="M26" s="101"/>
      <c r="N26" s="48"/>
      <c r="O26" s="49"/>
      <c r="P26" s="50"/>
      <c r="Q26" s="50"/>
      <c r="R26" s="50"/>
      <c r="S26" s="50"/>
      <c r="T26" s="103"/>
      <c r="U26" s="103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v>5</v>
      </c>
      <c r="C27" s="25">
        <v>5200000011736</v>
      </c>
      <c r="D27" s="19"/>
      <c r="E27" s="19"/>
      <c r="F27" s="2"/>
      <c r="G27" s="98" t="s">
        <v>148</v>
      </c>
      <c r="H27" s="21">
        <v>18</v>
      </c>
      <c r="I27" s="21" t="s">
        <v>143</v>
      </c>
      <c r="J27" s="46">
        <v>73079100</v>
      </c>
      <c r="K27" s="46" t="s">
        <v>104</v>
      </c>
      <c r="L27" s="47"/>
      <c r="M27" s="101">
        <v>2747.8</v>
      </c>
      <c r="N27" s="48">
        <f t="shared" si="5"/>
        <v>2885.1900000000005</v>
      </c>
      <c r="O27" s="49">
        <v>9.2499999999999999E-2</v>
      </c>
      <c r="P27" s="50"/>
      <c r="Q27" s="50">
        <v>7.0000000000000007E-2</v>
      </c>
      <c r="R27" s="50">
        <v>0.05</v>
      </c>
      <c r="S27" s="50"/>
      <c r="T27" s="103" t="s">
        <v>210</v>
      </c>
      <c r="U27" s="103" t="s">
        <v>211</v>
      </c>
      <c r="V27" s="51"/>
      <c r="W27" s="62"/>
      <c r="X27" s="62"/>
      <c r="Y27" s="23">
        <f t="shared" si="2"/>
        <v>49460.4</v>
      </c>
      <c r="Z27" s="23">
        <f t="shared" si="3"/>
        <v>51933.420000000013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v>6</v>
      </c>
      <c r="C28" s="25">
        <v>5200000011737</v>
      </c>
      <c r="D28" s="19"/>
      <c r="E28" s="19"/>
      <c r="F28" s="20"/>
      <c r="G28" s="98" t="s">
        <v>149</v>
      </c>
      <c r="H28" s="21">
        <v>7</v>
      </c>
      <c r="I28" s="21" t="s">
        <v>143</v>
      </c>
      <c r="J28" s="46">
        <v>73079100</v>
      </c>
      <c r="K28" s="46" t="s">
        <v>104</v>
      </c>
      <c r="L28" s="47"/>
      <c r="M28" s="101">
        <v>1570.2</v>
      </c>
      <c r="N28" s="48">
        <f t="shared" si="5"/>
        <v>1648.71</v>
      </c>
      <c r="O28" s="49">
        <v>9.2499999999999999E-2</v>
      </c>
      <c r="P28" s="50"/>
      <c r="Q28" s="50">
        <v>7.0000000000000007E-2</v>
      </c>
      <c r="R28" s="50">
        <v>0.05</v>
      </c>
      <c r="S28" s="50"/>
      <c r="T28" s="103" t="s">
        <v>210</v>
      </c>
      <c r="U28" s="103" t="s">
        <v>211</v>
      </c>
      <c r="V28" s="51"/>
      <c r="W28" s="62"/>
      <c r="X28" s="62"/>
      <c r="Y28" s="23">
        <f t="shared" si="2"/>
        <v>10991.4</v>
      </c>
      <c r="Z28" s="23">
        <f t="shared" si="3"/>
        <v>11540.970000000001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v>7</v>
      </c>
      <c r="C29" s="25">
        <v>5200000011738</v>
      </c>
      <c r="D29" s="19"/>
      <c r="E29" s="19"/>
      <c r="F29" s="2"/>
      <c r="G29" s="98" t="s">
        <v>150</v>
      </c>
      <c r="H29" s="21">
        <v>6</v>
      </c>
      <c r="I29" s="21" t="s">
        <v>143</v>
      </c>
      <c r="J29" s="46">
        <v>73079100</v>
      </c>
      <c r="K29" s="46" t="s">
        <v>104</v>
      </c>
      <c r="L29" s="47"/>
      <c r="M29" s="101">
        <v>719.7</v>
      </c>
      <c r="N29" s="48">
        <f t="shared" si="5"/>
        <v>755.68500000000006</v>
      </c>
      <c r="O29" s="49">
        <v>9.2499999999999999E-2</v>
      </c>
      <c r="P29" s="50"/>
      <c r="Q29" s="50">
        <v>7.0000000000000007E-2</v>
      </c>
      <c r="R29" s="50">
        <v>0.05</v>
      </c>
      <c r="S29" s="50"/>
      <c r="T29" s="103" t="s">
        <v>210</v>
      </c>
      <c r="U29" s="103" t="s">
        <v>211</v>
      </c>
      <c r="V29" s="51"/>
      <c r="W29" s="62"/>
      <c r="X29" s="62"/>
      <c r="Y29" s="23">
        <f t="shared" si="2"/>
        <v>4318.2000000000007</v>
      </c>
      <c r="Z29" s="23">
        <f t="shared" si="3"/>
        <v>4534.1100000000006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v>8</v>
      </c>
      <c r="C30" s="25">
        <v>5200000011933</v>
      </c>
      <c r="D30" s="19"/>
      <c r="E30" s="19"/>
      <c r="F30" s="20"/>
      <c r="G30" s="98" t="s">
        <v>151</v>
      </c>
      <c r="H30" s="21">
        <v>1</v>
      </c>
      <c r="I30" s="21" t="s">
        <v>143</v>
      </c>
      <c r="J30" s="46"/>
      <c r="K30" s="103" t="s">
        <v>212</v>
      </c>
      <c r="L30" s="47"/>
      <c r="M30" s="101"/>
      <c r="N30" s="48">
        <f t="shared" si="5"/>
        <v>0</v>
      </c>
      <c r="O30" s="49"/>
      <c r="P30" s="50"/>
      <c r="Q30" s="50"/>
      <c r="R30" s="50"/>
      <c r="S30" s="50"/>
      <c r="T30" s="103"/>
      <c r="U30" s="103"/>
      <c r="V30" s="51"/>
      <c r="W30" s="62"/>
      <c r="X30" s="62"/>
      <c r="Y30" s="23" t="str">
        <f t="shared" si="2"/>
        <v/>
      </c>
      <c r="Z30" s="23">
        <f t="shared" si="3"/>
        <v>0</v>
      </c>
      <c r="AA30" s="19">
        <f t="shared" si="4"/>
        <v>1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63.75" x14ac:dyDescent="0.25">
      <c r="B31" s="18">
        <v>9</v>
      </c>
      <c r="C31" s="25">
        <v>5200000012847</v>
      </c>
      <c r="D31" s="19"/>
      <c r="E31" s="19"/>
      <c r="F31" s="2"/>
      <c r="G31" s="98" t="s">
        <v>152</v>
      </c>
      <c r="H31" s="21">
        <v>1</v>
      </c>
      <c r="I31" s="21" t="s">
        <v>143</v>
      </c>
      <c r="J31" s="46">
        <v>73079100</v>
      </c>
      <c r="K31" s="46" t="s">
        <v>104</v>
      </c>
      <c r="L31" s="47"/>
      <c r="M31" s="101">
        <v>575.70000000000005</v>
      </c>
      <c r="N31" s="48">
        <f t="shared" si="5"/>
        <v>604.48500000000013</v>
      </c>
      <c r="O31" s="49">
        <v>9.2499999999999999E-2</v>
      </c>
      <c r="P31" s="50"/>
      <c r="Q31" s="50">
        <v>7.0000000000000007E-2</v>
      </c>
      <c r="R31" s="50">
        <v>0.05</v>
      </c>
      <c r="S31" s="50"/>
      <c r="T31" s="103" t="s">
        <v>210</v>
      </c>
      <c r="U31" s="103" t="s">
        <v>211</v>
      </c>
      <c r="V31" s="51"/>
      <c r="W31" s="62"/>
      <c r="X31" s="62"/>
      <c r="Y31" s="23">
        <f t="shared" si="2"/>
        <v>575.70000000000005</v>
      </c>
      <c r="Z31" s="23">
        <f t="shared" si="3"/>
        <v>604.48500000000013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x14ac:dyDescent="0.25">
      <c r="B32" s="18">
        <v>10</v>
      </c>
      <c r="C32" s="25">
        <v>5200000013287</v>
      </c>
      <c r="D32" s="19"/>
      <c r="E32" s="19"/>
      <c r="F32" s="20"/>
      <c r="G32" s="98" t="s">
        <v>153</v>
      </c>
      <c r="H32" s="21">
        <v>6</v>
      </c>
      <c r="I32" s="21" t="s">
        <v>143</v>
      </c>
      <c r="J32" s="46">
        <v>73079100</v>
      </c>
      <c r="K32" s="46" t="s">
        <v>104</v>
      </c>
      <c r="L32" s="47"/>
      <c r="M32" s="101">
        <v>23.6</v>
      </c>
      <c r="N32" s="48">
        <f t="shared" si="5"/>
        <v>24.78</v>
      </c>
      <c r="O32" s="49">
        <v>9.2499999999999999E-2</v>
      </c>
      <c r="P32" s="50"/>
      <c r="Q32" s="50">
        <v>7.0000000000000007E-2</v>
      </c>
      <c r="R32" s="50">
        <v>0.05</v>
      </c>
      <c r="S32" s="50"/>
      <c r="T32" s="103" t="s">
        <v>210</v>
      </c>
      <c r="U32" s="103" t="s">
        <v>211</v>
      </c>
      <c r="V32" s="51"/>
      <c r="W32" s="62"/>
      <c r="X32" s="62"/>
      <c r="Y32" s="23">
        <f t="shared" si="2"/>
        <v>141.60000000000002</v>
      </c>
      <c r="Z32" s="23">
        <f t="shared" si="3"/>
        <v>148.68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v>11</v>
      </c>
      <c r="C33" s="25">
        <v>5200000013288</v>
      </c>
      <c r="D33" s="19"/>
      <c r="E33" s="19"/>
      <c r="F33" s="2"/>
      <c r="G33" s="98" t="s">
        <v>154</v>
      </c>
      <c r="H33" s="21">
        <v>4</v>
      </c>
      <c r="I33" s="21" t="s">
        <v>143</v>
      </c>
      <c r="J33" s="46">
        <v>73079100</v>
      </c>
      <c r="K33" s="46" t="s">
        <v>104</v>
      </c>
      <c r="L33" s="47"/>
      <c r="M33" s="101">
        <v>52.4</v>
      </c>
      <c r="N33" s="48">
        <f t="shared" si="5"/>
        <v>55.02</v>
      </c>
      <c r="O33" s="49">
        <v>9.2499999999999999E-2</v>
      </c>
      <c r="P33" s="50"/>
      <c r="Q33" s="50">
        <v>7.0000000000000007E-2</v>
      </c>
      <c r="R33" s="50">
        <v>0.05</v>
      </c>
      <c r="S33" s="50"/>
      <c r="T33" s="103" t="s">
        <v>210</v>
      </c>
      <c r="U33" s="103" t="s">
        <v>211</v>
      </c>
      <c r="V33" s="51"/>
      <c r="W33" s="62"/>
      <c r="X33" s="62"/>
      <c r="Y33" s="23">
        <f t="shared" si="2"/>
        <v>209.6</v>
      </c>
      <c r="Z33" s="23">
        <f t="shared" si="3"/>
        <v>220.08</v>
      </c>
      <c r="AA33" s="19">
        <f t="shared" si="4"/>
        <v>1</v>
      </c>
      <c r="AB33" s="19">
        <f t="shared" si="6"/>
        <v>1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v>12</v>
      </c>
      <c r="C34" s="25">
        <v>5200000013289</v>
      </c>
      <c r="D34" s="19"/>
      <c r="E34" s="19"/>
      <c r="F34" s="20"/>
      <c r="G34" s="98" t="s">
        <v>155</v>
      </c>
      <c r="H34" s="21">
        <v>4</v>
      </c>
      <c r="I34" s="21" t="s">
        <v>143</v>
      </c>
      <c r="J34" s="46">
        <v>73079100</v>
      </c>
      <c r="K34" s="46" t="s">
        <v>104</v>
      </c>
      <c r="L34" s="47"/>
      <c r="M34" s="101">
        <v>100.8</v>
      </c>
      <c r="N34" s="48">
        <f t="shared" si="5"/>
        <v>105.84</v>
      </c>
      <c r="O34" s="49">
        <v>9.2499999999999999E-2</v>
      </c>
      <c r="P34" s="50"/>
      <c r="Q34" s="50">
        <v>7.0000000000000007E-2</v>
      </c>
      <c r="R34" s="50">
        <v>0.05</v>
      </c>
      <c r="S34" s="50"/>
      <c r="T34" s="103" t="s">
        <v>210</v>
      </c>
      <c r="U34" s="103" t="s">
        <v>211</v>
      </c>
      <c r="V34" s="51"/>
      <c r="W34" s="62"/>
      <c r="X34" s="62"/>
      <c r="Y34" s="23">
        <f t="shared" si="2"/>
        <v>403.2</v>
      </c>
      <c r="Z34" s="23">
        <f t="shared" si="3"/>
        <v>423.36</v>
      </c>
      <c r="AA34" s="19">
        <f t="shared" si="4"/>
        <v>1</v>
      </c>
      <c r="AB34" s="19">
        <f t="shared" si="6"/>
        <v>1</v>
      </c>
      <c r="AC34" s="19">
        <f t="shared" si="7"/>
        <v>1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v>13</v>
      </c>
      <c r="C35" s="25">
        <v>5200000013290</v>
      </c>
      <c r="D35" s="19"/>
      <c r="E35" s="19"/>
      <c r="F35" s="2"/>
      <c r="G35" s="98" t="s">
        <v>156</v>
      </c>
      <c r="H35" s="21">
        <v>4</v>
      </c>
      <c r="I35" s="21" t="s">
        <v>143</v>
      </c>
      <c r="J35" s="46">
        <v>73079100</v>
      </c>
      <c r="K35" s="46" t="s">
        <v>104</v>
      </c>
      <c r="L35" s="47"/>
      <c r="M35" s="101">
        <v>14.4</v>
      </c>
      <c r="N35" s="48">
        <f t="shared" si="5"/>
        <v>15.120000000000001</v>
      </c>
      <c r="O35" s="49">
        <v>9.2499999999999999E-2</v>
      </c>
      <c r="P35" s="50"/>
      <c r="Q35" s="50">
        <v>7.0000000000000007E-2</v>
      </c>
      <c r="R35" s="50">
        <v>0.05</v>
      </c>
      <c r="S35" s="50"/>
      <c r="T35" s="103" t="s">
        <v>210</v>
      </c>
      <c r="U35" s="103" t="s">
        <v>211</v>
      </c>
      <c r="V35" s="51"/>
      <c r="W35" s="62"/>
      <c r="X35" s="62"/>
      <c r="Y35" s="23">
        <f t="shared" si="2"/>
        <v>57.6</v>
      </c>
      <c r="Z35" s="23">
        <f t="shared" si="3"/>
        <v>60.480000000000004</v>
      </c>
      <c r="AA35" s="19">
        <f t="shared" si="4"/>
        <v>1</v>
      </c>
      <c r="AB35" s="19">
        <f t="shared" si="6"/>
        <v>1</v>
      </c>
      <c r="AC35" s="19">
        <f t="shared" si="7"/>
        <v>1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v>14</v>
      </c>
      <c r="C36" s="25">
        <v>5200000013291</v>
      </c>
      <c r="D36" s="19"/>
      <c r="E36" s="19"/>
      <c r="F36" s="20"/>
      <c r="G36" s="98" t="s">
        <v>157</v>
      </c>
      <c r="H36" s="21">
        <v>6</v>
      </c>
      <c r="I36" s="21" t="s">
        <v>143</v>
      </c>
      <c r="J36" s="46">
        <v>73079100</v>
      </c>
      <c r="K36" s="46" t="s">
        <v>104</v>
      </c>
      <c r="L36" s="47"/>
      <c r="M36" s="101">
        <v>47.1</v>
      </c>
      <c r="N36" s="48">
        <f t="shared" si="5"/>
        <v>49.455000000000005</v>
      </c>
      <c r="O36" s="49">
        <v>9.2499999999999999E-2</v>
      </c>
      <c r="P36" s="50"/>
      <c r="Q36" s="50">
        <v>7.0000000000000007E-2</v>
      </c>
      <c r="R36" s="50">
        <v>0.05</v>
      </c>
      <c r="S36" s="50"/>
      <c r="T36" s="103" t="s">
        <v>210</v>
      </c>
      <c r="U36" s="103" t="s">
        <v>211</v>
      </c>
      <c r="V36" s="51"/>
      <c r="W36" s="62"/>
      <c r="X36" s="62"/>
      <c r="Y36" s="23">
        <f t="shared" si="2"/>
        <v>282.60000000000002</v>
      </c>
      <c r="Z36" s="23">
        <f t="shared" si="3"/>
        <v>296.73</v>
      </c>
      <c r="AA36" s="19">
        <f t="shared" si="4"/>
        <v>1</v>
      </c>
      <c r="AB36" s="19">
        <f t="shared" si="6"/>
        <v>1</v>
      </c>
      <c r="AC36" s="19">
        <f t="shared" si="7"/>
        <v>1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v>15</v>
      </c>
      <c r="C37" s="25">
        <v>5200000013292</v>
      </c>
      <c r="D37" s="19"/>
      <c r="E37" s="19"/>
      <c r="F37" s="2"/>
      <c r="G37" s="98" t="s">
        <v>158</v>
      </c>
      <c r="H37" s="21">
        <v>5</v>
      </c>
      <c r="I37" s="21" t="s">
        <v>143</v>
      </c>
      <c r="J37" s="46">
        <v>73079100</v>
      </c>
      <c r="K37" s="46" t="s">
        <v>104</v>
      </c>
      <c r="L37" s="47"/>
      <c r="M37" s="101">
        <v>100.8</v>
      </c>
      <c r="N37" s="48">
        <f t="shared" si="5"/>
        <v>105.84</v>
      </c>
      <c r="O37" s="49">
        <v>9.2499999999999999E-2</v>
      </c>
      <c r="P37" s="50"/>
      <c r="Q37" s="50">
        <v>7.0000000000000007E-2</v>
      </c>
      <c r="R37" s="50">
        <v>0.05</v>
      </c>
      <c r="S37" s="50"/>
      <c r="T37" s="103" t="s">
        <v>210</v>
      </c>
      <c r="U37" s="103" t="s">
        <v>211</v>
      </c>
      <c r="V37" s="51"/>
      <c r="W37" s="62"/>
      <c r="X37" s="62"/>
      <c r="Y37" s="23">
        <f t="shared" si="2"/>
        <v>504</v>
      </c>
      <c r="Z37" s="23">
        <f t="shared" si="3"/>
        <v>529.20000000000005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>
        <v>16</v>
      </c>
      <c r="C38" s="25">
        <v>5200000013293</v>
      </c>
      <c r="D38" s="19"/>
      <c r="E38" s="19"/>
      <c r="F38" s="20"/>
      <c r="G38" s="98" t="s">
        <v>159</v>
      </c>
      <c r="H38" s="21">
        <v>4</v>
      </c>
      <c r="I38" s="21" t="s">
        <v>143</v>
      </c>
      <c r="J38" s="46">
        <v>73079100</v>
      </c>
      <c r="K38" s="46" t="s">
        <v>104</v>
      </c>
      <c r="L38" s="47"/>
      <c r="M38" s="101">
        <v>196.3</v>
      </c>
      <c r="N38" s="48">
        <f t="shared" si="5"/>
        <v>206.11500000000001</v>
      </c>
      <c r="O38" s="49">
        <v>9.2499999999999999E-2</v>
      </c>
      <c r="P38" s="50"/>
      <c r="Q38" s="50">
        <v>7.0000000000000007E-2</v>
      </c>
      <c r="R38" s="50">
        <v>0.05</v>
      </c>
      <c r="S38" s="50"/>
      <c r="T38" s="103" t="s">
        <v>210</v>
      </c>
      <c r="U38" s="103" t="s">
        <v>211</v>
      </c>
      <c r="V38" s="51"/>
      <c r="W38" s="62"/>
      <c r="X38" s="62"/>
      <c r="Y38" s="23">
        <f t="shared" si="2"/>
        <v>785.2</v>
      </c>
      <c r="Z38" s="23">
        <f t="shared" si="3"/>
        <v>824.46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>
        <v>17</v>
      </c>
      <c r="C39" s="25">
        <v>5200000013294</v>
      </c>
      <c r="D39" s="19"/>
      <c r="E39" s="19"/>
      <c r="F39" s="2"/>
      <c r="G39" s="98" t="s">
        <v>160</v>
      </c>
      <c r="H39" s="21">
        <v>6</v>
      </c>
      <c r="I39" s="21" t="s">
        <v>143</v>
      </c>
      <c r="J39" s="46">
        <v>73079100</v>
      </c>
      <c r="K39" s="46" t="s">
        <v>104</v>
      </c>
      <c r="L39" s="47"/>
      <c r="M39" s="101">
        <v>375.9</v>
      </c>
      <c r="N39" s="48">
        <f t="shared" si="5"/>
        <v>394.69499999999999</v>
      </c>
      <c r="O39" s="49">
        <v>9.2499999999999999E-2</v>
      </c>
      <c r="P39" s="50"/>
      <c r="Q39" s="50">
        <v>7.0000000000000007E-2</v>
      </c>
      <c r="R39" s="50">
        <v>0.05</v>
      </c>
      <c r="S39" s="50"/>
      <c r="T39" s="103" t="s">
        <v>210</v>
      </c>
      <c r="U39" s="103" t="s">
        <v>211</v>
      </c>
      <c r="V39" s="51"/>
      <c r="W39" s="62"/>
      <c r="X39" s="62"/>
      <c r="Y39" s="23">
        <f t="shared" si="2"/>
        <v>2255.3999999999996</v>
      </c>
      <c r="Z39" s="23">
        <f t="shared" si="3"/>
        <v>2368.17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v>18</v>
      </c>
      <c r="C40" s="25">
        <v>5200000013491</v>
      </c>
      <c r="D40" s="19"/>
      <c r="E40" s="19"/>
      <c r="F40" s="20"/>
      <c r="G40" s="98" t="s">
        <v>161</v>
      </c>
      <c r="H40" s="21">
        <v>4</v>
      </c>
      <c r="I40" s="21" t="s">
        <v>143</v>
      </c>
      <c r="J40" s="46">
        <v>73079100</v>
      </c>
      <c r="K40" s="46" t="s">
        <v>104</v>
      </c>
      <c r="L40" s="47"/>
      <c r="M40" s="101">
        <v>235.5</v>
      </c>
      <c r="N40" s="48">
        <f t="shared" si="5"/>
        <v>247.27500000000001</v>
      </c>
      <c r="O40" s="49">
        <v>9.2499999999999999E-2</v>
      </c>
      <c r="P40" s="50"/>
      <c r="Q40" s="50">
        <v>7.0000000000000007E-2</v>
      </c>
      <c r="R40" s="50">
        <v>0.05</v>
      </c>
      <c r="S40" s="50"/>
      <c r="T40" s="103" t="s">
        <v>210</v>
      </c>
      <c r="U40" s="103" t="s">
        <v>211</v>
      </c>
      <c r="V40" s="51"/>
      <c r="W40" s="62"/>
      <c r="X40" s="62"/>
      <c r="Y40" s="23">
        <f t="shared" si="2"/>
        <v>942</v>
      </c>
      <c r="Z40" s="23">
        <f t="shared" si="3"/>
        <v>989.1</v>
      </c>
      <c r="AA40" s="19">
        <f t="shared" si="4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63.75" x14ac:dyDescent="0.25">
      <c r="B41" s="18">
        <v>19</v>
      </c>
      <c r="C41" s="25">
        <v>5200000015349</v>
      </c>
      <c r="D41" s="19"/>
      <c r="E41" s="19"/>
      <c r="F41" s="2"/>
      <c r="G41" s="98" t="s">
        <v>168</v>
      </c>
      <c r="H41" s="21">
        <v>2</v>
      </c>
      <c r="I41" s="21" t="s">
        <v>143</v>
      </c>
      <c r="J41" s="46">
        <v>73079100</v>
      </c>
      <c r="K41" s="46" t="s">
        <v>104</v>
      </c>
      <c r="L41" s="47"/>
      <c r="M41" s="101">
        <v>23.6</v>
      </c>
      <c r="N41" s="48">
        <f t="shared" si="5"/>
        <v>24.78</v>
      </c>
      <c r="O41" s="49">
        <v>9.2499999999999999E-2</v>
      </c>
      <c r="P41" s="50"/>
      <c r="Q41" s="50">
        <v>7.0000000000000007E-2</v>
      </c>
      <c r="R41" s="50">
        <v>0.05</v>
      </c>
      <c r="S41" s="50"/>
      <c r="T41" s="103" t="s">
        <v>210</v>
      </c>
      <c r="U41" s="103" t="s">
        <v>211</v>
      </c>
      <c r="V41" s="51"/>
      <c r="W41" s="62"/>
      <c r="X41" s="62"/>
      <c r="Y41" s="23">
        <f t="shared" si="2"/>
        <v>47.2</v>
      </c>
      <c r="Z41" s="23">
        <f t="shared" si="3"/>
        <v>49.56</v>
      </c>
      <c r="AA41" s="19">
        <f t="shared" si="4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63.75" x14ac:dyDescent="0.25">
      <c r="B42" s="18">
        <v>20</v>
      </c>
      <c r="C42" s="25">
        <v>5200000015350</v>
      </c>
      <c r="D42" s="19"/>
      <c r="E42" s="19"/>
      <c r="F42" s="20"/>
      <c r="G42" s="98" t="s">
        <v>169</v>
      </c>
      <c r="H42" s="21">
        <v>2</v>
      </c>
      <c r="I42" s="21" t="s">
        <v>143</v>
      </c>
      <c r="J42" s="46">
        <v>73079100</v>
      </c>
      <c r="K42" s="46" t="s">
        <v>104</v>
      </c>
      <c r="L42" s="47"/>
      <c r="M42" s="101">
        <v>37.9</v>
      </c>
      <c r="N42" s="48">
        <f t="shared" si="5"/>
        <v>39.795000000000002</v>
      </c>
      <c r="O42" s="49">
        <v>9.2499999999999999E-2</v>
      </c>
      <c r="P42" s="50"/>
      <c r="Q42" s="50">
        <v>7.0000000000000007E-2</v>
      </c>
      <c r="R42" s="50">
        <v>0.05</v>
      </c>
      <c r="S42" s="50"/>
      <c r="T42" s="103" t="s">
        <v>210</v>
      </c>
      <c r="U42" s="103" t="s">
        <v>211</v>
      </c>
      <c r="V42" s="51"/>
      <c r="W42" s="62"/>
      <c r="X42" s="62"/>
      <c r="Y42" s="23">
        <f t="shared" si="2"/>
        <v>75.8</v>
      </c>
      <c r="Z42" s="23">
        <f t="shared" si="3"/>
        <v>79.59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63.75" x14ac:dyDescent="0.25">
      <c r="B43" s="18">
        <v>21</v>
      </c>
      <c r="C43" s="25">
        <v>5200000015351</v>
      </c>
      <c r="D43" s="19"/>
      <c r="E43" s="19"/>
      <c r="F43" s="2"/>
      <c r="G43" s="98" t="s">
        <v>170</v>
      </c>
      <c r="H43" s="21">
        <v>2</v>
      </c>
      <c r="I43" s="21" t="s">
        <v>143</v>
      </c>
      <c r="J43" s="46">
        <v>73079100</v>
      </c>
      <c r="K43" s="46" t="s">
        <v>104</v>
      </c>
      <c r="L43" s="47"/>
      <c r="M43" s="101">
        <v>78.5</v>
      </c>
      <c r="N43" s="48">
        <f t="shared" si="5"/>
        <v>82.424999999999997</v>
      </c>
      <c r="O43" s="49">
        <v>9.2499999999999999E-2</v>
      </c>
      <c r="P43" s="50"/>
      <c r="Q43" s="50">
        <v>7.0000000000000007E-2</v>
      </c>
      <c r="R43" s="50">
        <v>0.05</v>
      </c>
      <c r="S43" s="50"/>
      <c r="T43" s="103" t="s">
        <v>210</v>
      </c>
      <c r="U43" s="103" t="s">
        <v>211</v>
      </c>
      <c r="V43" s="51"/>
      <c r="W43" s="62"/>
      <c r="X43" s="62"/>
      <c r="Y43" s="23">
        <f t="shared" si="2"/>
        <v>157</v>
      </c>
      <c r="Z43" s="23">
        <f t="shared" si="3"/>
        <v>164.85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ht="63.75" x14ac:dyDescent="0.25">
      <c r="B44" s="18">
        <v>22</v>
      </c>
      <c r="C44" s="25">
        <v>5200000015352</v>
      </c>
      <c r="D44" s="19"/>
      <c r="E44" s="19"/>
      <c r="F44" s="20"/>
      <c r="G44" s="98" t="s">
        <v>171</v>
      </c>
      <c r="H44" s="21">
        <v>8</v>
      </c>
      <c r="I44" s="21" t="s">
        <v>143</v>
      </c>
      <c r="J44" s="46">
        <v>73079100</v>
      </c>
      <c r="K44" s="46" t="s">
        <v>104</v>
      </c>
      <c r="L44" s="47"/>
      <c r="M44" s="101">
        <v>289.2</v>
      </c>
      <c r="N44" s="48">
        <f t="shared" si="5"/>
        <v>303.66000000000003</v>
      </c>
      <c r="O44" s="49">
        <v>9.2499999999999999E-2</v>
      </c>
      <c r="P44" s="50"/>
      <c r="Q44" s="50">
        <v>7.0000000000000007E-2</v>
      </c>
      <c r="R44" s="50">
        <v>0.05</v>
      </c>
      <c r="S44" s="50"/>
      <c r="T44" s="103" t="s">
        <v>210</v>
      </c>
      <c r="U44" s="103" t="s">
        <v>211</v>
      </c>
      <c r="V44" s="51"/>
      <c r="W44" s="62"/>
      <c r="X44" s="62"/>
      <c r="Y44" s="23">
        <f t="shared" si="2"/>
        <v>2313.6</v>
      </c>
      <c r="Z44" s="23">
        <f t="shared" si="3"/>
        <v>2429.2800000000002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63.75" x14ac:dyDescent="0.25">
      <c r="B45" s="18">
        <v>23</v>
      </c>
      <c r="C45" s="25">
        <v>5200000015353</v>
      </c>
      <c r="D45" s="19"/>
      <c r="E45" s="19"/>
      <c r="F45" s="2"/>
      <c r="G45" s="98" t="s">
        <v>172</v>
      </c>
      <c r="H45" s="21">
        <v>4</v>
      </c>
      <c r="I45" s="21" t="s">
        <v>143</v>
      </c>
      <c r="J45" s="46">
        <v>73079100</v>
      </c>
      <c r="K45" s="46" t="s">
        <v>104</v>
      </c>
      <c r="L45" s="47"/>
      <c r="M45" s="101">
        <v>785.1</v>
      </c>
      <c r="N45" s="48">
        <f t="shared" si="5"/>
        <v>824.35500000000002</v>
      </c>
      <c r="O45" s="49">
        <v>9.2499999999999999E-2</v>
      </c>
      <c r="P45" s="50"/>
      <c r="Q45" s="50">
        <v>7.0000000000000007E-2</v>
      </c>
      <c r="R45" s="50">
        <v>0.05</v>
      </c>
      <c r="S45" s="50"/>
      <c r="T45" s="103" t="s">
        <v>210</v>
      </c>
      <c r="U45" s="103" t="s">
        <v>211</v>
      </c>
      <c r="V45" s="51"/>
      <c r="W45" s="62"/>
      <c r="X45" s="62"/>
      <c r="Y45" s="23">
        <f t="shared" si="2"/>
        <v>3140.4</v>
      </c>
      <c r="Z45" s="23">
        <f t="shared" si="3"/>
        <v>3297.42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63.75" x14ac:dyDescent="0.25">
      <c r="B46" s="18">
        <v>24</v>
      </c>
      <c r="C46" s="25">
        <v>5200000015354</v>
      </c>
      <c r="D46" s="19"/>
      <c r="E46" s="19"/>
      <c r="F46" s="20"/>
      <c r="G46" s="98" t="s">
        <v>173</v>
      </c>
      <c r="H46" s="21">
        <v>2</v>
      </c>
      <c r="I46" s="21" t="s">
        <v>143</v>
      </c>
      <c r="J46" s="46">
        <v>73079100</v>
      </c>
      <c r="K46" s="46" t="s">
        <v>104</v>
      </c>
      <c r="L46" s="47"/>
      <c r="M46" s="101">
        <v>497.2</v>
      </c>
      <c r="N46" s="48">
        <f t="shared" si="5"/>
        <v>522.06000000000006</v>
      </c>
      <c r="O46" s="49">
        <v>9.2499999999999999E-2</v>
      </c>
      <c r="P46" s="50"/>
      <c r="Q46" s="50">
        <v>7.0000000000000007E-2</v>
      </c>
      <c r="R46" s="50">
        <v>0.05</v>
      </c>
      <c r="S46" s="50"/>
      <c r="T46" s="103" t="s">
        <v>210</v>
      </c>
      <c r="U46" s="103" t="s">
        <v>211</v>
      </c>
      <c r="V46" s="51"/>
      <c r="W46" s="62"/>
      <c r="X46" s="62"/>
      <c r="Y46" s="23">
        <f t="shared" si="2"/>
        <v>994.4</v>
      </c>
      <c r="Z46" s="23">
        <f t="shared" si="3"/>
        <v>1044.1200000000001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63.75" x14ac:dyDescent="0.25">
      <c r="B47" s="18">
        <v>25</v>
      </c>
      <c r="C47" s="25">
        <v>5200000015355</v>
      </c>
      <c r="D47" s="19"/>
      <c r="E47" s="19"/>
      <c r="F47" s="2"/>
      <c r="G47" s="98" t="s">
        <v>174</v>
      </c>
      <c r="H47" s="21">
        <v>3</v>
      </c>
      <c r="I47" s="21" t="s">
        <v>143</v>
      </c>
      <c r="J47" s="46">
        <v>73079100</v>
      </c>
      <c r="K47" s="46" t="s">
        <v>104</v>
      </c>
      <c r="L47" s="47"/>
      <c r="M47" s="101">
        <v>1177.5999999999999</v>
      </c>
      <c r="N47" s="48">
        <f t="shared" si="5"/>
        <v>1236.48</v>
      </c>
      <c r="O47" s="49">
        <v>9.2499999999999999E-2</v>
      </c>
      <c r="P47" s="50"/>
      <c r="Q47" s="50">
        <v>7.0000000000000007E-2</v>
      </c>
      <c r="R47" s="50">
        <v>0.05</v>
      </c>
      <c r="S47" s="50"/>
      <c r="T47" s="103" t="s">
        <v>210</v>
      </c>
      <c r="U47" s="103" t="s">
        <v>211</v>
      </c>
      <c r="V47" s="51"/>
      <c r="W47" s="62"/>
      <c r="X47" s="62"/>
      <c r="Y47" s="23">
        <f t="shared" si="2"/>
        <v>3532.7999999999997</v>
      </c>
      <c r="Z47" s="23">
        <f t="shared" si="3"/>
        <v>3709.44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63.75" x14ac:dyDescent="0.25">
      <c r="B48" s="18">
        <v>26</v>
      </c>
      <c r="C48" s="25">
        <v>5200000015358</v>
      </c>
      <c r="D48" s="19"/>
      <c r="E48" s="19"/>
      <c r="F48" s="20"/>
      <c r="G48" s="98" t="s">
        <v>175</v>
      </c>
      <c r="H48" s="21">
        <v>2</v>
      </c>
      <c r="I48" s="21" t="s">
        <v>143</v>
      </c>
      <c r="J48" s="46">
        <v>73079100</v>
      </c>
      <c r="K48" s="46" t="s">
        <v>104</v>
      </c>
      <c r="L48" s="47"/>
      <c r="M48" s="101">
        <v>1089.9000000000001</v>
      </c>
      <c r="N48" s="48">
        <f t="shared" si="5"/>
        <v>1144.3950000000002</v>
      </c>
      <c r="O48" s="49">
        <v>9.2499999999999999E-2</v>
      </c>
      <c r="P48" s="50"/>
      <c r="Q48" s="50">
        <v>7.0000000000000007E-2</v>
      </c>
      <c r="R48" s="50">
        <v>0.05</v>
      </c>
      <c r="S48" s="50"/>
      <c r="T48" s="103" t="s">
        <v>210</v>
      </c>
      <c r="U48" s="103" t="s">
        <v>211</v>
      </c>
      <c r="V48" s="51"/>
      <c r="W48" s="62"/>
      <c r="X48" s="62"/>
      <c r="Y48" s="23">
        <f t="shared" si="2"/>
        <v>2179.8000000000002</v>
      </c>
      <c r="Z48" s="23">
        <f t="shared" si="3"/>
        <v>2288.7900000000004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63.75" x14ac:dyDescent="0.25">
      <c r="B49" s="18">
        <v>27</v>
      </c>
      <c r="C49" s="25">
        <v>5200000015359</v>
      </c>
      <c r="D49" s="19"/>
      <c r="E49" s="19"/>
      <c r="F49" s="2"/>
      <c r="G49" s="98" t="s">
        <v>176</v>
      </c>
      <c r="H49" s="21">
        <v>2</v>
      </c>
      <c r="I49" s="21" t="s">
        <v>143</v>
      </c>
      <c r="J49" s="46">
        <v>73079100</v>
      </c>
      <c r="K49" s="46" t="s">
        <v>104</v>
      </c>
      <c r="L49" s="47"/>
      <c r="M49" s="101">
        <v>4252.5</v>
      </c>
      <c r="N49" s="48">
        <f t="shared" si="5"/>
        <v>4465.125</v>
      </c>
      <c r="O49" s="49">
        <v>9.2499999999999999E-2</v>
      </c>
      <c r="P49" s="50"/>
      <c r="Q49" s="50">
        <v>7.0000000000000007E-2</v>
      </c>
      <c r="R49" s="50">
        <v>0.05</v>
      </c>
      <c r="S49" s="50"/>
      <c r="T49" s="103" t="s">
        <v>210</v>
      </c>
      <c r="U49" s="103" t="s">
        <v>211</v>
      </c>
      <c r="V49" s="51"/>
      <c r="W49" s="62"/>
      <c r="X49" s="62"/>
      <c r="Y49" s="23">
        <f t="shared" si="2"/>
        <v>8505</v>
      </c>
      <c r="Z49" s="23">
        <f t="shared" si="3"/>
        <v>8930.25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63.75" x14ac:dyDescent="0.25">
      <c r="B50" s="18">
        <v>28</v>
      </c>
      <c r="C50" s="25">
        <v>5200000015360</v>
      </c>
      <c r="D50" s="19"/>
      <c r="E50" s="19"/>
      <c r="F50" s="20"/>
      <c r="G50" s="98" t="s">
        <v>177</v>
      </c>
      <c r="H50" s="21">
        <v>2</v>
      </c>
      <c r="I50" s="21" t="s">
        <v>143</v>
      </c>
      <c r="J50" s="46">
        <v>73079100</v>
      </c>
      <c r="K50" s="46" t="s">
        <v>104</v>
      </c>
      <c r="L50" s="47"/>
      <c r="M50" s="101">
        <v>5364.8</v>
      </c>
      <c r="N50" s="48">
        <f t="shared" si="5"/>
        <v>5633.0400000000009</v>
      </c>
      <c r="O50" s="49">
        <v>9.2499999999999999E-2</v>
      </c>
      <c r="P50" s="50"/>
      <c r="Q50" s="50">
        <v>7.0000000000000007E-2</v>
      </c>
      <c r="R50" s="50">
        <v>0.05</v>
      </c>
      <c r="S50" s="50"/>
      <c r="T50" s="103" t="s">
        <v>210</v>
      </c>
      <c r="U50" s="103" t="s">
        <v>211</v>
      </c>
      <c r="V50" s="51"/>
      <c r="W50" s="62"/>
      <c r="X50" s="62"/>
      <c r="Y50" s="23">
        <f t="shared" si="2"/>
        <v>10729.6</v>
      </c>
      <c r="Z50" s="23">
        <f t="shared" si="3"/>
        <v>11266.080000000002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9"/>
        <v/>
      </c>
    </row>
    <row r="51" spans="2:31" ht="63.75" x14ac:dyDescent="0.25">
      <c r="B51" s="18">
        <v>29</v>
      </c>
      <c r="C51" s="25">
        <v>5200000015361</v>
      </c>
      <c r="D51" s="19"/>
      <c r="E51" s="19"/>
      <c r="F51" s="2"/>
      <c r="G51" s="98" t="s">
        <v>178</v>
      </c>
      <c r="H51" s="21">
        <v>2</v>
      </c>
      <c r="I51" s="21" t="s">
        <v>143</v>
      </c>
      <c r="J51" s="46">
        <v>73079100</v>
      </c>
      <c r="K51" s="46" t="s">
        <v>104</v>
      </c>
      <c r="L51" s="47"/>
      <c r="M51" s="101">
        <v>6934.9</v>
      </c>
      <c r="N51" s="48">
        <f t="shared" si="5"/>
        <v>7281.6449999999995</v>
      </c>
      <c r="O51" s="49">
        <v>9.2499999999999999E-2</v>
      </c>
      <c r="P51" s="50"/>
      <c r="Q51" s="50">
        <v>7.0000000000000007E-2</v>
      </c>
      <c r="R51" s="50">
        <v>0.05</v>
      </c>
      <c r="S51" s="50"/>
      <c r="T51" s="103" t="s">
        <v>210</v>
      </c>
      <c r="U51" s="103" t="s">
        <v>211</v>
      </c>
      <c r="V51" s="51"/>
      <c r="W51" s="62"/>
      <c r="X51" s="62"/>
      <c r="Y51" s="23">
        <f t="shared" si="2"/>
        <v>13869.8</v>
      </c>
      <c r="Z51" s="23">
        <f t="shared" si="3"/>
        <v>14563.289999999999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v>30</v>
      </c>
      <c r="C52" s="25">
        <v>5200000015636</v>
      </c>
      <c r="D52" s="19"/>
      <c r="E52" s="19"/>
      <c r="F52" s="20"/>
      <c r="G52" s="98" t="s">
        <v>180</v>
      </c>
      <c r="H52" s="21">
        <v>1</v>
      </c>
      <c r="I52" s="21" t="s">
        <v>143</v>
      </c>
      <c r="J52" s="46">
        <v>73079100</v>
      </c>
      <c r="K52" s="46" t="s">
        <v>104</v>
      </c>
      <c r="L52" s="47"/>
      <c r="M52" s="101">
        <v>78.5</v>
      </c>
      <c r="N52" s="48">
        <f t="shared" si="5"/>
        <v>82.424999999999997</v>
      </c>
      <c r="O52" s="49">
        <v>9.2499999999999999E-2</v>
      </c>
      <c r="P52" s="50"/>
      <c r="Q52" s="50">
        <v>7.0000000000000007E-2</v>
      </c>
      <c r="R52" s="50">
        <v>0.05</v>
      </c>
      <c r="S52" s="50"/>
      <c r="T52" s="103" t="s">
        <v>210</v>
      </c>
      <c r="U52" s="103" t="s">
        <v>211</v>
      </c>
      <c r="V52" s="51"/>
      <c r="W52" s="62"/>
      <c r="X52" s="62"/>
      <c r="Y52" s="23">
        <f t="shared" si="2"/>
        <v>78.5</v>
      </c>
      <c r="Z52" s="23">
        <f t="shared" si="3"/>
        <v>82.424999999999997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ht="38.25" x14ac:dyDescent="0.25">
      <c r="B53" s="18">
        <v>31</v>
      </c>
      <c r="C53" s="25">
        <v>5200000015637</v>
      </c>
      <c r="D53" s="19"/>
      <c r="E53" s="19"/>
      <c r="F53" s="2"/>
      <c r="G53" s="98" t="s">
        <v>181</v>
      </c>
      <c r="H53" s="21">
        <v>1</v>
      </c>
      <c r="I53" s="21" t="s">
        <v>143</v>
      </c>
      <c r="J53" s="46">
        <v>73079100</v>
      </c>
      <c r="K53" s="46" t="s">
        <v>104</v>
      </c>
      <c r="L53" s="47"/>
      <c r="M53" s="101">
        <v>78.5</v>
      </c>
      <c r="N53" s="48">
        <f t="shared" si="5"/>
        <v>82.424999999999997</v>
      </c>
      <c r="O53" s="49">
        <v>9.2499999999999999E-2</v>
      </c>
      <c r="P53" s="50"/>
      <c r="Q53" s="50">
        <v>7.0000000000000007E-2</v>
      </c>
      <c r="R53" s="50">
        <v>0.05</v>
      </c>
      <c r="S53" s="50"/>
      <c r="T53" s="103" t="s">
        <v>210</v>
      </c>
      <c r="U53" s="103" t="s">
        <v>211</v>
      </c>
      <c r="V53" s="51"/>
      <c r="W53" s="62"/>
      <c r="X53" s="62"/>
      <c r="Y53" s="23">
        <f t="shared" si="2"/>
        <v>78.5</v>
      </c>
      <c r="Z53" s="23">
        <f t="shared" si="3"/>
        <v>82.424999999999997</v>
      </c>
      <c r="AA53" s="19">
        <f t="shared" si="4"/>
        <v>1</v>
      </c>
      <c r="AB53" s="19">
        <f t="shared" si="6"/>
        <v>1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ht="25.5" x14ac:dyDescent="0.25">
      <c r="B54" s="18">
        <v>32</v>
      </c>
      <c r="C54" s="25">
        <v>5200000015645</v>
      </c>
      <c r="D54" s="19"/>
      <c r="E54" s="19"/>
      <c r="F54" s="20"/>
      <c r="G54" s="98" t="s">
        <v>182</v>
      </c>
      <c r="H54" s="21">
        <v>8</v>
      </c>
      <c r="I54" s="21" t="s">
        <v>143</v>
      </c>
      <c r="J54" s="46">
        <v>73079100</v>
      </c>
      <c r="K54" s="46" t="s">
        <v>104</v>
      </c>
      <c r="L54" s="47"/>
      <c r="M54" s="101">
        <v>104.7</v>
      </c>
      <c r="N54" s="48">
        <f t="shared" si="5"/>
        <v>109.935</v>
      </c>
      <c r="O54" s="49">
        <v>9.2499999999999999E-2</v>
      </c>
      <c r="P54" s="50"/>
      <c r="Q54" s="50">
        <v>7.0000000000000007E-2</v>
      </c>
      <c r="R54" s="50">
        <v>0.05</v>
      </c>
      <c r="S54" s="50"/>
      <c r="T54" s="103" t="s">
        <v>210</v>
      </c>
      <c r="U54" s="103" t="s">
        <v>211</v>
      </c>
      <c r="V54" s="51"/>
      <c r="W54" s="62"/>
      <c r="X54" s="62"/>
      <c r="Y54" s="23">
        <f t="shared" si="2"/>
        <v>837.6</v>
      </c>
      <c r="Z54" s="23">
        <f t="shared" si="3"/>
        <v>879.48</v>
      </c>
      <c r="AA54" s="19">
        <f t="shared" si="4"/>
        <v>1</v>
      </c>
      <c r="AB54" s="19">
        <f t="shared" si="6"/>
        <v>1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>
        <v>33</v>
      </c>
      <c r="C55" s="25">
        <v>5200000015724</v>
      </c>
      <c r="D55" s="19"/>
      <c r="E55" s="19"/>
      <c r="F55" s="2"/>
      <c r="G55" s="98" t="s">
        <v>183</v>
      </c>
      <c r="H55" s="21">
        <v>4</v>
      </c>
      <c r="I55" s="21" t="s">
        <v>143</v>
      </c>
      <c r="J55" s="46">
        <v>73079100</v>
      </c>
      <c r="K55" s="46" t="s">
        <v>104</v>
      </c>
      <c r="L55" s="47"/>
      <c r="M55" s="101">
        <v>457.9</v>
      </c>
      <c r="N55" s="48">
        <f t="shared" si="5"/>
        <v>480.79500000000002</v>
      </c>
      <c r="O55" s="49">
        <v>9.2499999999999999E-2</v>
      </c>
      <c r="P55" s="50"/>
      <c r="Q55" s="50">
        <v>7.0000000000000007E-2</v>
      </c>
      <c r="R55" s="50">
        <v>0.05</v>
      </c>
      <c r="S55" s="50"/>
      <c r="T55" s="103" t="s">
        <v>210</v>
      </c>
      <c r="U55" s="103" t="s">
        <v>211</v>
      </c>
      <c r="V55" s="51"/>
      <c r="W55" s="62"/>
      <c r="X55" s="62"/>
      <c r="Y55" s="23">
        <f t="shared" si="2"/>
        <v>1831.6</v>
      </c>
      <c r="Z55" s="23">
        <f t="shared" si="3"/>
        <v>1923.18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>
        <v>34</v>
      </c>
      <c r="C56" s="25">
        <v>5200000016174</v>
      </c>
      <c r="D56" s="19"/>
      <c r="E56" s="19"/>
      <c r="F56" s="20"/>
      <c r="G56" s="98" t="s">
        <v>184</v>
      </c>
      <c r="H56" s="21">
        <v>4</v>
      </c>
      <c r="I56" s="21" t="s">
        <v>143</v>
      </c>
      <c r="J56" s="46">
        <v>73079100</v>
      </c>
      <c r="K56" s="46" t="s">
        <v>104</v>
      </c>
      <c r="L56" s="47"/>
      <c r="M56" s="101">
        <v>78.5</v>
      </c>
      <c r="N56" s="48">
        <f t="shared" si="5"/>
        <v>82.424999999999997</v>
      </c>
      <c r="O56" s="49">
        <v>9.2499999999999999E-2</v>
      </c>
      <c r="P56" s="50"/>
      <c r="Q56" s="50">
        <v>7.0000000000000007E-2</v>
      </c>
      <c r="R56" s="50">
        <v>0.05</v>
      </c>
      <c r="S56" s="50"/>
      <c r="T56" s="103" t="s">
        <v>210</v>
      </c>
      <c r="U56" s="103" t="s">
        <v>211</v>
      </c>
      <c r="V56" s="51"/>
      <c r="W56" s="62"/>
      <c r="X56" s="62"/>
      <c r="Y56" s="23">
        <f t="shared" si="2"/>
        <v>314</v>
      </c>
      <c r="Z56" s="23">
        <f t="shared" si="3"/>
        <v>329.7</v>
      </c>
      <c r="AA56" s="19">
        <f t="shared" si="4"/>
        <v>1</v>
      </c>
      <c r="AB56" s="19">
        <f t="shared" si="6"/>
        <v>1</v>
      </c>
      <c r="AC56" s="19">
        <f t="shared" si="7"/>
        <v>1</v>
      </c>
      <c r="AD56" s="23" t="str">
        <f t="shared" si="8"/>
        <v/>
      </c>
      <c r="AE56" s="23" t="str">
        <f t="shared" si="9"/>
        <v/>
      </c>
    </row>
    <row r="57" spans="2:31" ht="38.25" x14ac:dyDescent="0.25">
      <c r="B57" s="18">
        <v>35</v>
      </c>
      <c r="C57" s="25">
        <v>5200000016640</v>
      </c>
      <c r="D57" s="19"/>
      <c r="E57" s="19"/>
      <c r="F57" s="2"/>
      <c r="G57" s="98" t="s">
        <v>185</v>
      </c>
      <c r="H57" s="21">
        <v>1</v>
      </c>
      <c r="I57" s="21" t="s">
        <v>143</v>
      </c>
      <c r="J57" s="46">
        <v>73079100</v>
      </c>
      <c r="K57" s="46" t="s">
        <v>104</v>
      </c>
      <c r="L57" s="47"/>
      <c r="M57" s="101">
        <v>730.1</v>
      </c>
      <c r="N57" s="48">
        <f t="shared" si="5"/>
        <v>766.60500000000002</v>
      </c>
      <c r="O57" s="49">
        <v>9.2499999999999999E-2</v>
      </c>
      <c r="P57" s="50"/>
      <c r="Q57" s="50">
        <v>7.0000000000000007E-2</v>
      </c>
      <c r="R57" s="50">
        <v>0.05</v>
      </c>
      <c r="S57" s="50"/>
      <c r="T57" s="103" t="s">
        <v>210</v>
      </c>
      <c r="U57" s="103" t="s">
        <v>211</v>
      </c>
      <c r="V57" s="51"/>
      <c r="W57" s="62"/>
      <c r="X57" s="62"/>
      <c r="Y57" s="23">
        <f t="shared" si="2"/>
        <v>730.1</v>
      </c>
      <c r="Z57" s="23">
        <f t="shared" si="3"/>
        <v>766.60500000000002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v>36</v>
      </c>
      <c r="C58" s="25">
        <v>5200000016642</v>
      </c>
      <c r="D58" s="19"/>
      <c r="E58" s="19"/>
      <c r="F58" s="20"/>
      <c r="G58" s="98" t="s">
        <v>186</v>
      </c>
      <c r="H58" s="21">
        <v>1</v>
      </c>
      <c r="I58" s="21" t="s">
        <v>143</v>
      </c>
      <c r="J58" s="46">
        <v>73079100</v>
      </c>
      <c r="K58" s="46" t="s">
        <v>104</v>
      </c>
      <c r="L58" s="47"/>
      <c r="M58" s="101">
        <v>457.9</v>
      </c>
      <c r="N58" s="48">
        <f t="shared" si="5"/>
        <v>480.79500000000002</v>
      </c>
      <c r="O58" s="49">
        <v>9.2499999999999999E-2</v>
      </c>
      <c r="P58" s="50"/>
      <c r="Q58" s="50">
        <v>7.0000000000000007E-2</v>
      </c>
      <c r="R58" s="50">
        <v>0.05</v>
      </c>
      <c r="S58" s="50"/>
      <c r="T58" s="103" t="s">
        <v>210</v>
      </c>
      <c r="U58" s="103" t="s">
        <v>211</v>
      </c>
      <c r="V58" s="51"/>
      <c r="W58" s="62"/>
      <c r="X58" s="62"/>
      <c r="Y58" s="23">
        <f t="shared" si="2"/>
        <v>457.9</v>
      </c>
      <c r="Z58" s="23">
        <f t="shared" si="3"/>
        <v>480.79500000000002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v>37</v>
      </c>
      <c r="C59" s="25">
        <v>5200000016644</v>
      </c>
      <c r="D59" s="19"/>
      <c r="E59" s="19"/>
      <c r="F59" s="2"/>
      <c r="G59" s="98" t="s">
        <v>187</v>
      </c>
      <c r="H59" s="21">
        <v>2</v>
      </c>
      <c r="I59" s="21" t="s">
        <v>143</v>
      </c>
      <c r="J59" s="46">
        <v>73079100</v>
      </c>
      <c r="K59" s="46" t="s">
        <v>104</v>
      </c>
      <c r="L59" s="47"/>
      <c r="M59" s="101">
        <v>252.5</v>
      </c>
      <c r="N59" s="48">
        <f t="shared" si="5"/>
        <v>265.125</v>
      </c>
      <c r="O59" s="49">
        <v>9.2499999999999999E-2</v>
      </c>
      <c r="P59" s="50"/>
      <c r="Q59" s="50">
        <v>7.0000000000000007E-2</v>
      </c>
      <c r="R59" s="50">
        <v>0.05</v>
      </c>
      <c r="S59" s="50"/>
      <c r="T59" s="103" t="s">
        <v>210</v>
      </c>
      <c r="U59" s="103" t="s">
        <v>211</v>
      </c>
      <c r="V59" s="51"/>
      <c r="W59" s="62"/>
      <c r="X59" s="62"/>
      <c r="Y59" s="23">
        <f t="shared" si="2"/>
        <v>505</v>
      </c>
      <c r="Z59" s="23">
        <f t="shared" si="3"/>
        <v>530.25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25.5" x14ac:dyDescent="0.25">
      <c r="B60" s="18">
        <v>38</v>
      </c>
      <c r="C60" s="25">
        <v>5200000018116</v>
      </c>
      <c r="D60" s="19"/>
      <c r="E60" s="19"/>
      <c r="F60" s="20"/>
      <c r="G60" s="98" t="s">
        <v>188</v>
      </c>
      <c r="H60" s="21">
        <v>1</v>
      </c>
      <c r="I60" s="21" t="s">
        <v>143</v>
      </c>
      <c r="J60" s="46">
        <v>73079100</v>
      </c>
      <c r="K60" s="46" t="s">
        <v>104</v>
      </c>
      <c r="L60" s="47"/>
      <c r="M60" s="101">
        <v>291.8</v>
      </c>
      <c r="N60" s="48">
        <f t="shared" si="5"/>
        <v>306.39000000000004</v>
      </c>
      <c r="O60" s="49">
        <v>9.2499999999999999E-2</v>
      </c>
      <c r="P60" s="50"/>
      <c r="Q60" s="50">
        <v>7.0000000000000007E-2</v>
      </c>
      <c r="R60" s="50">
        <v>0.05</v>
      </c>
      <c r="S60" s="50"/>
      <c r="T60" s="103" t="s">
        <v>210</v>
      </c>
      <c r="U60" s="103" t="s">
        <v>211</v>
      </c>
      <c r="V60" s="51"/>
      <c r="W60" s="62"/>
      <c r="X60" s="62"/>
      <c r="Y60" s="23">
        <f t="shared" si="2"/>
        <v>291.8</v>
      </c>
      <c r="Z60" s="23">
        <f t="shared" si="3"/>
        <v>306.39000000000004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9"/>
        <v/>
      </c>
    </row>
    <row r="61" spans="2:31" ht="25.5" x14ac:dyDescent="0.25">
      <c r="B61" s="18">
        <v>39</v>
      </c>
      <c r="C61" s="25">
        <v>5200000018235</v>
      </c>
      <c r="D61" s="19"/>
      <c r="E61" s="19"/>
      <c r="F61" s="2"/>
      <c r="G61" s="98" t="s">
        <v>189</v>
      </c>
      <c r="H61" s="21">
        <v>1</v>
      </c>
      <c r="I61" s="21" t="s">
        <v>143</v>
      </c>
      <c r="J61" s="46">
        <v>73079100</v>
      </c>
      <c r="K61" s="46" t="s">
        <v>104</v>
      </c>
      <c r="L61" s="47"/>
      <c r="M61" s="101">
        <v>2420.6</v>
      </c>
      <c r="N61" s="48">
        <f t="shared" si="5"/>
        <v>2541.63</v>
      </c>
      <c r="O61" s="49">
        <v>9.2499999999999999E-2</v>
      </c>
      <c r="P61" s="50"/>
      <c r="Q61" s="50">
        <v>7.0000000000000007E-2</v>
      </c>
      <c r="R61" s="50">
        <v>0.05</v>
      </c>
      <c r="S61" s="50"/>
      <c r="T61" s="103" t="s">
        <v>210</v>
      </c>
      <c r="U61" s="103" t="s">
        <v>211</v>
      </c>
      <c r="V61" s="51"/>
      <c r="W61" s="62"/>
      <c r="X61" s="62"/>
      <c r="Y61" s="23">
        <f t="shared" si="2"/>
        <v>2420.6</v>
      </c>
      <c r="Z61" s="23">
        <f t="shared" si="3"/>
        <v>2541.63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38.25" x14ac:dyDescent="0.25">
      <c r="B62" s="18">
        <v>40</v>
      </c>
      <c r="C62" s="25">
        <v>5200000018698</v>
      </c>
      <c r="D62" s="19"/>
      <c r="E62" s="19"/>
      <c r="F62" s="20"/>
      <c r="G62" s="98" t="s">
        <v>190</v>
      </c>
      <c r="H62" s="21">
        <v>6</v>
      </c>
      <c r="I62" s="21" t="s">
        <v>143</v>
      </c>
      <c r="J62" s="46">
        <v>73079100</v>
      </c>
      <c r="K62" s="46" t="s">
        <v>104</v>
      </c>
      <c r="L62" s="47"/>
      <c r="M62" s="101">
        <v>2675.8</v>
      </c>
      <c r="N62" s="48">
        <f t="shared" si="5"/>
        <v>2809.59</v>
      </c>
      <c r="O62" s="49">
        <v>9.2499999999999999E-2</v>
      </c>
      <c r="P62" s="50"/>
      <c r="Q62" s="50">
        <v>7.0000000000000007E-2</v>
      </c>
      <c r="R62" s="50">
        <v>0.05</v>
      </c>
      <c r="S62" s="50"/>
      <c r="T62" s="103" t="s">
        <v>210</v>
      </c>
      <c r="U62" s="103" t="s">
        <v>211</v>
      </c>
      <c r="V62" s="51"/>
      <c r="W62" s="62"/>
      <c r="X62" s="62"/>
      <c r="Y62" s="23">
        <f t="shared" si="2"/>
        <v>16054.800000000001</v>
      </c>
      <c r="Z62" s="23">
        <f t="shared" si="3"/>
        <v>16857.54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9"/>
        <v/>
      </c>
    </row>
    <row r="63" spans="2:31" ht="38.25" x14ac:dyDescent="0.25">
      <c r="B63" s="18">
        <v>41</v>
      </c>
      <c r="C63" s="25">
        <v>5200000018699</v>
      </c>
      <c r="D63" s="19"/>
      <c r="E63" s="19"/>
      <c r="F63" s="2"/>
      <c r="G63" s="98" t="s">
        <v>191</v>
      </c>
      <c r="H63" s="21">
        <v>3</v>
      </c>
      <c r="I63" s="21" t="s">
        <v>143</v>
      </c>
      <c r="J63" s="46">
        <v>73079100</v>
      </c>
      <c r="K63" s="46" t="s">
        <v>104</v>
      </c>
      <c r="L63" s="47"/>
      <c r="M63" s="101">
        <v>2616.9</v>
      </c>
      <c r="N63" s="48">
        <f t="shared" si="5"/>
        <v>2747.7450000000003</v>
      </c>
      <c r="O63" s="49">
        <v>9.2499999999999999E-2</v>
      </c>
      <c r="P63" s="50"/>
      <c r="Q63" s="50">
        <v>7.0000000000000007E-2</v>
      </c>
      <c r="R63" s="50">
        <v>0.05</v>
      </c>
      <c r="S63" s="50"/>
      <c r="T63" s="103" t="s">
        <v>210</v>
      </c>
      <c r="U63" s="103" t="s">
        <v>211</v>
      </c>
      <c r="V63" s="51"/>
      <c r="W63" s="62"/>
      <c r="X63" s="62"/>
      <c r="Y63" s="23">
        <f t="shared" si="2"/>
        <v>7850.7000000000007</v>
      </c>
      <c r="Z63" s="23">
        <f t="shared" si="3"/>
        <v>8243.2350000000006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9"/>
        <v/>
      </c>
    </row>
    <row r="64" spans="2:31" ht="38.25" x14ac:dyDescent="0.25">
      <c r="B64" s="18">
        <v>42</v>
      </c>
      <c r="C64" s="25">
        <v>5200000018700</v>
      </c>
      <c r="D64" s="19"/>
      <c r="E64" s="19"/>
      <c r="F64" s="20"/>
      <c r="G64" s="98" t="s">
        <v>192</v>
      </c>
      <c r="H64" s="21">
        <v>2</v>
      </c>
      <c r="I64" s="21" t="s">
        <v>143</v>
      </c>
      <c r="J64" s="46">
        <v>73079100</v>
      </c>
      <c r="K64" s="46" t="s">
        <v>104</v>
      </c>
      <c r="L64" s="47"/>
      <c r="M64" s="101">
        <v>157.1</v>
      </c>
      <c r="N64" s="48">
        <f t="shared" si="5"/>
        <v>164.95500000000001</v>
      </c>
      <c r="O64" s="49">
        <v>9.2499999999999999E-2</v>
      </c>
      <c r="P64" s="50"/>
      <c r="Q64" s="50">
        <v>7.0000000000000007E-2</v>
      </c>
      <c r="R64" s="50">
        <v>0.05</v>
      </c>
      <c r="S64" s="50"/>
      <c r="T64" s="103" t="s">
        <v>210</v>
      </c>
      <c r="U64" s="103" t="s">
        <v>211</v>
      </c>
      <c r="V64" s="51"/>
      <c r="W64" s="62"/>
      <c r="X64" s="62"/>
      <c r="Y64" s="23">
        <f t="shared" si="2"/>
        <v>314.2</v>
      </c>
      <c r="Z64" s="23">
        <f t="shared" si="3"/>
        <v>329.91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9"/>
        <v/>
      </c>
    </row>
    <row r="65" spans="2:31" ht="38.25" x14ac:dyDescent="0.25">
      <c r="B65" s="18">
        <v>43</v>
      </c>
      <c r="C65" s="25">
        <v>5200000018702</v>
      </c>
      <c r="D65" s="19"/>
      <c r="E65" s="19"/>
      <c r="F65" s="2"/>
      <c r="G65" s="98" t="s">
        <v>193</v>
      </c>
      <c r="H65" s="21">
        <v>8</v>
      </c>
      <c r="I65" s="21" t="s">
        <v>143</v>
      </c>
      <c r="J65" s="46">
        <v>73079100</v>
      </c>
      <c r="K65" s="46" t="s">
        <v>104</v>
      </c>
      <c r="L65" s="47"/>
      <c r="M65" s="101">
        <v>80</v>
      </c>
      <c r="N65" s="48">
        <f t="shared" si="5"/>
        <v>84</v>
      </c>
      <c r="O65" s="49">
        <v>9.2499999999999999E-2</v>
      </c>
      <c r="P65" s="50"/>
      <c r="Q65" s="50">
        <v>7.0000000000000007E-2</v>
      </c>
      <c r="R65" s="50">
        <v>0.05</v>
      </c>
      <c r="S65" s="50"/>
      <c r="T65" s="103" t="s">
        <v>210</v>
      </c>
      <c r="U65" s="103" t="s">
        <v>211</v>
      </c>
      <c r="V65" s="51"/>
      <c r="W65" s="62"/>
      <c r="X65" s="62"/>
      <c r="Y65" s="23">
        <f t="shared" si="2"/>
        <v>640</v>
      </c>
      <c r="Z65" s="23">
        <f t="shared" si="3"/>
        <v>672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9"/>
        <v/>
      </c>
    </row>
    <row r="66" spans="2:31" ht="38.25" x14ac:dyDescent="0.25">
      <c r="B66" s="18">
        <v>44</v>
      </c>
      <c r="C66" s="25">
        <v>5200000018703</v>
      </c>
      <c r="D66" s="19"/>
      <c r="E66" s="19"/>
      <c r="F66" s="20"/>
      <c r="G66" s="98" t="s">
        <v>194</v>
      </c>
      <c r="H66" s="21">
        <v>20</v>
      </c>
      <c r="I66" s="21" t="s">
        <v>143</v>
      </c>
      <c r="J66" s="46">
        <v>73079100</v>
      </c>
      <c r="K66" s="46" t="s">
        <v>104</v>
      </c>
      <c r="L66" s="47"/>
      <c r="M66" s="101">
        <v>105</v>
      </c>
      <c r="N66" s="48">
        <f t="shared" si="5"/>
        <v>110.25</v>
      </c>
      <c r="O66" s="49">
        <v>9.2499999999999999E-2</v>
      </c>
      <c r="P66" s="50"/>
      <c r="Q66" s="50">
        <v>7.0000000000000007E-2</v>
      </c>
      <c r="R66" s="50">
        <v>0.05</v>
      </c>
      <c r="S66" s="50"/>
      <c r="T66" s="103" t="s">
        <v>210</v>
      </c>
      <c r="U66" s="103" t="s">
        <v>211</v>
      </c>
      <c r="V66" s="51"/>
      <c r="W66" s="62"/>
      <c r="X66" s="62"/>
      <c r="Y66" s="23">
        <f t="shared" si="2"/>
        <v>2100</v>
      </c>
      <c r="Z66" s="23">
        <f t="shared" si="3"/>
        <v>2205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 t="str">
        <f t="shared" si="8"/>
        <v/>
      </c>
      <c r="AE66" s="23" t="str">
        <f t="shared" si="9"/>
        <v/>
      </c>
    </row>
    <row r="67" spans="2:31" ht="38.25" x14ac:dyDescent="0.25">
      <c r="B67" s="18">
        <v>45</v>
      </c>
      <c r="C67" s="25">
        <v>5200000018704</v>
      </c>
      <c r="D67" s="19"/>
      <c r="E67" s="19"/>
      <c r="F67" s="2"/>
      <c r="G67" s="98" t="s">
        <v>195</v>
      </c>
      <c r="H67" s="21">
        <v>2</v>
      </c>
      <c r="I67" s="21" t="s">
        <v>143</v>
      </c>
      <c r="J67" s="46"/>
      <c r="K67" s="103" t="s">
        <v>212</v>
      </c>
      <c r="L67" s="47"/>
      <c r="M67" s="101"/>
      <c r="N67" s="48"/>
      <c r="O67" s="49"/>
      <c r="P67" s="50"/>
      <c r="Q67" s="50"/>
      <c r="R67" s="50"/>
      <c r="S67" s="50"/>
      <c r="T67" s="103"/>
      <c r="U67" s="103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ht="25.5" x14ac:dyDescent="0.25">
      <c r="B68" s="18">
        <v>46</v>
      </c>
      <c r="C68" s="25">
        <v>5200000018705</v>
      </c>
      <c r="D68" s="19"/>
      <c r="E68" s="19"/>
      <c r="F68" s="20"/>
      <c r="G68" s="98" t="s">
        <v>196</v>
      </c>
      <c r="H68" s="21">
        <v>1</v>
      </c>
      <c r="I68" s="21" t="s">
        <v>143</v>
      </c>
      <c r="J68" s="46"/>
      <c r="K68" s="103" t="s">
        <v>212</v>
      </c>
      <c r="L68" s="47"/>
      <c r="M68" s="101"/>
      <c r="N68" s="48"/>
      <c r="O68" s="49"/>
      <c r="P68" s="50"/>
      <c r="Q68" s="50"/>
      <c r="R68" s="50"/>
      <c r="S68" s="50"/>
      <c r="T68" s="103"/>
      <c r="U68" s="103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ht="38.25" x14ac:dyDescent="0.25">
      <c r="B69" s="18">
        <v>47</v>
      </c>
      <c r="C69" s="25">
        <v>5200000018706</v>
      </c>
      <c r="D69" s="19"/>
      <c r="E69" s="19"/>
      <c r="F69" s="2"/>
      <c r="G69" s="98" t="s">
        <v>197</v>
      </c>
      <c r="H69" s="21">
        <v>1</v>
      </c>
      <c r="I69" s="21" t="s">
        <v>143</v>
      </c>
      <c r="J69" s="46">
        <v>73079100</v>
      </c>
      <c r="K69" s="46" t="s">
        <v>104</v>
      </c>
      <c r="L69" s="47"/>
      <c r="M69" s="101">
        <v>5750</v>
      </c>
      <c r="N69" s="48">
        <f t="shared" si="5"/>
        <v>6037.5</v>
      </c>
      <c r="O69" s="49">
        <v>9.2499999999999999E-2</v>
      </c>
      <c r="P69" s="50"/>
      <c r="Q69" s="50">
        <v>7.0000000000000007E-2</v>
      </c>
      <c r="R69" s="50">
        <v>0.05</v>
      </c>
      <c r="S69" s="50"/>
      <c r="T69" s="103" t="s">
        <v>210</v>
      </c>
      <c r="U69" s="103" t="s">
        <v>211</v>
      </c>
      <c r="V69" s="51"/>
      <c r="W69" s="62"/>
      <c r="X69" s="62"/>
      <c r="Y69" s="23">
        <f t="shared" si="2"/>
        <v>5750</v>
      </c>
      <c r="Z69" s="23">
        <f t="shared" si="3"/>
        <v>6037.5</v>
      </c>
      <c r="AA69" s="19">
        <f t="shared" si="4"/>
        <v>1</v>
      </c>
      <c r="AB69" s="19">
        <f t="shared" si="6"/>
        <v>1</v>
      </c>
      <c r="AC69" s="19">
        <f t="shared" si="7"/>
        <v>1</v>
      </c>
      <c r="AD69" s="23" t="str">
        <f t="shared" si="8"/>
        <v/>
      </c>
      <c r="AE69" s="23" t="str">
        <f t="shared" si="9"/>
        <v/>
      </c>
    </row>
    <row r="70" spans="2:31" ht="38.25" x14ac:dyDescent="0.25">
      <c r="B70" s="18">
        <v>48</v>
      </c>
      <c r="C70" s="25">
        <v>5200000018707</v>
      </c>
      <c r="D70" s="19"/>
      <c r="E70" s="19"/>
      <c r="F70" s="20"/>
      <c r="G70" s="98" t="s">
        <v>198</v>
      </c>
      <c r="H70" s="21">
        <v>3</v>
      </c>
      <c r="I70" s="21" t="s">
        <v>143</v>
      </c>
      <c r="J70" s="46">
        <v>73079100</v>
      </c>
      <c r="K70" s="46" t="s">
        <v>104</v>
      </c>
      <c r="L70" s="47"/>
      <c r="M70" s="101">
        <v>4250</v>
      </c>
      <c r="N70" s="48">
        <f t="shared" si="5"/>
        <v>4462.5</v>
      </c>
      <c r="O70" s="49">
        <v>9.2499999999999999E-2</v>
      </c>
      <c r="P70" s="50"/>
      <c r="Q70" s="50">
        <v>7.0000000000000007E-2</v>
      </c>
      <c r="R70" s="50">
        <v>0.05</v>
      </c>
      <c r="S70" s="50"/>
      <c r="T70" s="103" t="s">
        <v>210</v>
      </c>
      <c r="U70" s="103" t="s">
        <v>211</v>
      </c>
      <c r="V70" s="51"/>
      <c r="W70" s="62"/>
      <c r="X70" s="62"/>
      <c r="Y70" s="23">
        <f t="shared" si="2"/>
        <v>12750</v>
      </c>
      <c r="Z70" s="23">
        <f t="shared" si="3"/>
        <v>13387.5</v>
      </c>
      <c r="AA70" s="19">
        <f t="shared" si="4"/>
        <v>1</v>
      </c>
      <c r="AB70" s="19">
        <f t="shared" si="6"/>
        <v>1</v>
      </c>
      <c r="AC70" s="19">
        <f t="shared" si="7"/>
        <v>1</v>
      </c>
      <c r="AD70" s="23" t="str">
        <f t="shared" si="8"/>
        <v/>
      </c>
      <c r="AE70" s="23" t="str">
        <f t="shared" si="9"/>
        <v/>
      </c>
    </row>
    <row r="71" spans="2:31" ht="63.75" x14ac:dyDescent="0.25">
      <c r="B71" s="18">
        <v>49</v>
      </c>
      <c r="C71" s="25">
        <v>5200000022047</v>
      </c>
      <c r="D71" s="19"/>
      <c r="E71" s="19"/>
      <c r="F71" s="2"/>
      <c r="G71" s="98" t="s">
        <v>202</v>
      </c>
      <c r="H71" s="21">
        <v>3</v>
      </c>
      <c r="I71" s="21" t="s">
        <v>143</v>
      </c>
      <c r="J71" s="46">
        <v>73079100</v>
      </c>
      <c r="K71" s="46" t="s">
        <v>104</v>
      </c>
      <c r="L71" s="47"/>
      <c r="M71" s="101">
        <v>1237.5</v>
      </c>
      <c r="N71" s="48">
        <f t="shared" si="5"/>
        <v>1299.375</v>
      </c>
      <c r="O71" s="49">
        <v>9.2499999999999999E-2</v>
      </c>
      <c r="P71" s="50"/>
      <c r="Q71" s="50">
        <v>7.0000000000000007E-2</v>
      </c>
      <c r="R71" s="50">
        <v>0.05</v>
      </c>
      <c r="S71" s="50"/>
      <c r="T71" s="103" t="s">
        <v>210</v>
      </c>
      <c r="U71" s="103" t="s">
        <v>211</v>
      </c>
      <c r="V71" s="51"/>
      <c r="W71" s="62"/>
      <c r="X71" s="62"/>
      <c r="Y71" s="23">
        <f t="shared" si="2"/>
        <v>3712.5</v>
      </c>
      <c r="Z71" s="23">
        <f t="shared" si="3"/>
        <v>3898.125</v>
      </c>
      <c r="AA71" s="19">
        <f t="shared" si="4"/>
        <v>1</v>
      </c>
      <c r="AB71" s="19">
        <f t="shared" si="6"/>
        <v>1</v>
      </c>
      <c r="AC71" s="19">
        <f t="shared" si="7"/>
        <v>1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v>50</v>
      </c>
      <c r="C72" s="25">
        <v>5200000022345</v>
      </c>
      <c r="D72" s="19"/>
      <c r="E72" s="19"/>
      <c r="F72" s="20"/>
      <c r="G72" s="98" t="s">
        <v>203</v>
      </c>
      <c r="H72" s="21">
        <v>1</v>
      </c>
      <c r="I72" s="21" t="s">
        <v>143</v>
      </c>
      <c r="J72" s="46">
        <v>73079100</v>
      </c>
      <c r="K72" s="46" t="s">
        <v>104</v>
      </c>
      <c r="L72" s="47"/>
      <c r="M72" s="101">
        <v>75</v>
      </c>
      <c r="N72" s="48">
        <f t="shared" si="5"/>
        <v>78.75</v>
      </c>
      <c r="O72" s="49">
        <v>9.2499999999999999E-2</v>
      </c>
      <c r="P72" s="50"/>
      <c r="Q72" s="50">
        <v>7.0000000000000007E-2</v>
      </c>
      <c r="R72" s="50">
        <v>0.05</v>
      </c>
      <c r="S72" s="50"/>
      <c r="T72" s="103" t="s">
        <v>210</v>
      </c>
      <c r="U72" s="103" t="s">
        <v>211</v>
      </c>
      <c r="V72" s="51"/>
      <c r="W72" s="62"/>
      <c r="X72" s="62"/>
      <c r="Y72" s="23">
        <f t="shared" si="2"/>
        <v>75</v>
      </c>
      <c r="Z72" s="23">
        <f t="shared" si="3"/>
        <v>78.75</v>
      </c>
      <c r="AA72" s="19">
        <f t="shared" si="4"/>
        <v>1</v>
      </c>
      <c r="AB72" s="19">
        <f t="shared" si="6"/>
        <v>1</v>
      </c>
      <c r="AC72" s="19">
        <f t="shared" si="7"/>
        <v>1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v>51</v>
      </c>
      <c r="C73" s="25">
        <v>6100000002045</v>
      </c>
      <c r="D73" s="19"/>
      <c r="E73" s="19"/>
      <c r="F73" s="2"/>
      <c r="G73" s="98" t="s">
        <v>204</v>
      </c>
      <c r="H73" s="21">
        <v>3</v>
      </c>
      <c r="I73" s="21" t="s">
        <v>143</v>
      </c>
      <c r="J73" s="46">
        <v>73079100</v>
      </c>
      <c r="K73" s="46" t="s">
        <v>104</v>
      </c>
      <c r="L73" s="47"/>
      <c r="M73" s="101">
        <v>65.099999999999994</v>
      </c>
      <c r="N73" s="48">
        <f t="shared" si="5"/>
        <v>68.355000000000004</v>
      </c>
      <c r="O73" s="49">
        <v>9.2499999999999999E-2</v>
      </c>
      <c r="P73" s="50"/>
      <c r="Q73" s="50">
        <v>7.0000000000000007E-2</v>
      </c>
      <c r="R73" s="50">
        <v>0.05</v>
      </c>
      <c r="S73" s="50"/>
      <c r="T73" s="103" t="s">
        <v>210</v>
      </c>
      <c r="U73" s="103" t="s">
        <v>211</v>
      </c>
      <c r="V73" s="51"/>
      <c r="W73" s="62"/>
      <c r="X73" s="62"/>
      <c r="Y73" s="23">
        <f t="shared" si="2"/>
        <v>195.29999999999998</v>
      </c>
      <c r="Z73" s="23">
        <f t="shared" si="3"/>
        <v>205.065</v>
      </c>
      <c r="AA73" s="19">
        <f t="shared" si="4"/>
        <v>1</v>
      </c>
      <c r="AB73" s="19">
        <f t="shared" si="6"/>
        <v>1</v>
      </c>
      <c r="AC73" s="19">
        <f t="shared" si="7"/>
        <v>1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>
        <v>52</v>
      </c>
      <c r="C74" s="25">
        <v>6100000002046</v>
      </c>
      <c r="D74" s="19"/>
      <c r="E74" s="19"/>
      <c r="F74" s="20"/>
      <c r="G74" s="98" t="s">
        <v>205</v>
      </c>
      <c r="H74" s="21">
        <v>3</v>
      </c>
      <c r="I74" s="21" t="s">
        <v>143</v>
      </c>
      <c r="J74" s="46"/>
      <c r="K74" s="103" t="s">
        <v>212</v>
      </c>
      <c r="L74" s="47"/>
      <c r="M74" s="101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ht="15.75" thickBot="1" x14ac:dyDescent="0.3">
      <c r="B75" s="18">
        <v>53</v>
      </c>
      <c r="C75" s="25">
        <v>6100000005382</v>
      </c>
      <c r="D75" s="19"/>
      <c r="E75" s="19"/>
      <c r="F75" s="2"/>
      <c r="G75" s="98" t="s">
        <v>206</v>
      </c>
      <c r="H75" s="21">
        <v>10</v>
      </c>
      <c r="I75" s="21" t="s">
        <v>143</v>
      </c>
      <c r="J75" s="46"/>
      <c r="K75" s="103" t="s">
        <v>212</v>
      </c>
      <c r="L75" s="47"/>
      <c r="M75" s="102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ref="B76:B139" si="10">IF(G76="","",B75+1)</f>
        <v/>
      </c>
      <c r="C76" s="19"/>
      <c r="D76" s="19"/>
      <c r="E76" s="19"/>
      <c r="F76" s="20"/>
      <c r="G76" s="9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10"/>
        <v/>
      </c>
      <c r="C77" s="19"/>
      <c r="D77" s="19"/>
      <c r="E77" s="19"/>
      <c r="F77" s="2"/>
      <c r="G77" s="9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10"/>
        <v/>
      </c>
      <c r="C78" s="19"/>
      <c r="D78" s="19"/>
      <c r="E78" s="19"/>
      <c r="F78" s="20"/>
      <c r="G78" s="9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10"/>
        <v/>
      </c>
      <c r="C79" s="19"/>
      <c r="D79" s="19"/>
      <c r="E79" s="19"/>
      <c r="F79" s="2"/>
      <c r="G79" s="9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10"/>
        <v/>
      </c>
      <c r="C80" s="19"/>
      <c r="D80" s="19"/>
      <c r="E80" s="19"/>
      <c r="F80" s="20"/>
      <c r="G80" s="9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10"/>
        <v/>
      </c>
      <c r="C81" s="19"/>
      <c r="D81" s="19"/>
      <c r="E81" s="19"/>
      <c r="F81" s="2"/>
      <c r="G81" s="9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10"/>
        <v/>
      </c>
      <c r="C82" s="19"/>
      <c r="D82" s="19"/>
      <c r="E82" s="19"/>
      <c r="F82" s="20"/>
      <c r="G82" s="9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10"/>
        <v/>
      </c>
      <c r="C83" s="19"/>
      <c r="D83" s="19"/>
      <c r="E83" s="19"/>
      <c r="F83" s="2"/>
      <c r="G83" s="9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10"/>
        <v/>
      </c>
      <c r="C84" s="19"/>
      <c r="D84" s="19"/>
      <c r="E84" s="19"/>
      <c r="F84" s="20"/>
      <c r="G84" s="9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10"/>
        <v/>
      </c>
      <c r="C85" s="19"/>
      <c r="D85" s="19"/>
      <c r="E85" s="19"/>
      <c r="F85" s="2"/>
      <c r="G85" s="9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10"/>
        <v/>
      </c>
      <c r="C86" s="19"/>
      <c r="D86" s="19"/>
      <c r="E86" s="19"/>
      <c r="F86" s="20"/>
      <c r="G86" s="9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10"/>
        <v/>
      </c>
      <c r="C87" s="19"/>
      <c r="D87" s="19"/>
      <c r="E87" s="19"/>
      <c r="F87" s="2"/>
      <c r="G87" s="9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1">IF(M87&lt;&gt;"",$H87*M87,"")</f>
        <v/>
      </c>
      <c r="Z87" s="23" t="str">
        <f t="shared" ref="Z87:Z150" si="12">IF(N87&lt;&gt;"",$H87*N87,"")</f>
        <v/>
      </c>
      <c r="AA87" s="19">
        <f t="shared" ref="AA87:AA150" si="13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si="10"/>
        <v/>
      </c>
      <c r="C88" s="19"/>
      <c r="D88" s="19"/>
      <c r="E88" s="19"/>
      <c r="F88" s="20"/>
      <c r="G88" s="9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1"/>
        <v/>
      </c>
      <c r="Z88" s="23" t="str">
        <f t="shared" si="12"/>
        <v/>
      </c>
      <c r="AA88" s="19">
        <f t="shared" si="13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0"/>
        <v/>
      </c>
      <c r="C89" s="19"/>
      <c r="D89" s="19"/>
      <c r="E89" s="19"/>
      <c r="F89" s="2"/>
      <c r="G89" s="9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1"/>
        <v/>
      </c>
      <c r="Z89" s="23" t="str">
        <f t="shared" si="12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0"/>
        <v/>
      </c>
      <c r="C90" s="19"/>
      <c r="D90" s="19"/>
      <c r="E90" s="19"/>
      <c r="F90" s="20"/>
      <c r="G90" s="9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1"/>
        <v/>
      </c>
      <c r="Z90" s="23" t="str">
        <f t="shared" si="12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0"/>
        <v/>
      </c>
      <c r="C91" s="19"/>
      <c r="D91" s="19"/>
      <c r="E91" s="19"/>
      <c r="F91" s="2"/>
      <c r="G91" s="9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1"/>
        <v/>
      </c>
      <c r="Z91" s="23" t="str">
        <f t="shared" si="12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0"/>
        <v/>
      </c>
      <c r="C92" s="19"/>
      <c r="D92" s="19"/>
      <c r="E92" s="19"/>
      <c r="F92" s="20"/>
      <c r="G92" s="9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1"/>
        <v/>
      </c>
      <c r="Z92" s="23" t="str">
        <f t="shared" si="12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0"/>
        <v/>
      </c>
      <c r="C93" s="19"/>
      <c r="D93" s="19"/>
      <c r="E93" s="19"/>
      <c r="F93" s="2"/>
      <c r="G93" s="9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1"/>
        <v/>
      </c>
      <c r="Z93" s="23" t="str">
        <f t="shared" si="12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0"/>
        <v/>
      </c>
      <c r="C94" s="19"/>
      <c r="D94" s="19"/>
      <c r="E94" s="19"/>
      <c r="F94" s="20"/>
      <c r="G94" s="9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1"/>
        <v/>
      </c>
      <c r="Z94" s="23" t="str">
        <f t="shared" si="12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0"/>
        <v/>
      </c>
      <c r="C95" s="19"/>
      <c r="D95" s="19"/>
      <c r="E95" s="19"/>
      <c r="F95" s="2"/>
      <c r="G95" s="9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1"/>
        <v/>
      </c>
      <c r="Z95" s="23" t="str">
        <f t="shared" si="12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0"/>
        <v/>
      </c>
      <c r="C96" s="19"/>
      <c r="D96" s="19"/>
      <c r="E96" s="19"/>
      <c r="F96" s="20"/>
      <c r="G96" s="9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1"/>
        <v/>
      </c>
      <c r="Z96" s="23" t="str">
        <f t="shared" si="12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0"/>
        <v/>
      </c>
      <c r="C97" s="19"/>
      <c r="D97" s="19"/>
      <c r="E97" s="19"/>
      <c r="F97" s="2"/>
      <c r="G97" s="9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1"/>
        <v/>
      </c>
      <c r="Z97" s="23" t="str">
        <f t="shared" si="12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0"/>
        <v/>
      </c>
      <c r="C98" s="19"/>
      <c r="D98" s="19"/>
      <c r="E98" s="19"/>
      <c r="F98" s="20"/>
      <c r="G98" s="9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1"/>
        <v/>
      </c>
      <c r="Z98" s="23" t="str">
        <f t="shared" si="12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0"/>
        <v/>
      </c>
      <c r="C99" s="19"/>
      <c r="D99" s="19"/>
      <c r="E99" s="19"/>
      <c r="F99" s="2"/>
      <c r="G99" s="9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1"/>
        <v/>
      </c>
      <c r="Z99" s="23" t="str">
        <f t="shared" si="12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0"/>
        <v/>
      </c>
      <c r="C100" s="19"/>
      <c r="D100" s="19"/>
      <c r="E100" s="19"/>
      <c r="F100" s="20"/>
      <c r="G100" s="9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0"/>
        <v/>
      </c>
      <c r="C101" s="19"/>
      <c r="D101" s="19"/>
      <c r="E101" s="19"/>
      <c r="F101" s="2"/>
      <c r="G101" s="9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0"/>
        <v/>
      </c>
      <c r="C102" s="19"/>
      <c r="D102" s="19"/>
      <c r="E102" s="19"/>
      <c r="F102" s="20"/>
      <c r="G102" s="9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0"/>
        <v/>
      </c>
      <c r="C103" s="19"/>
      <c r="D103" s="19"/>
      <c r="E103" s="19"/>
      <c r="F103" s="2"/>
      <c r="G103" s="9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0"/>
        <v/>
      </c>
      <c r="C104" s="19"/>
      <c r="D104" s="19"/>
      <c r="E104" s="19"/>
      <c r="F104" s="20"/>
      <c r="G104" s="9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0"/>
        <v/>
      </c>
      <c r="C105" s="19"/>
      <c r="D105" s="19"/>
      <c r="E105" s="19"/>
      <c r="F105" s="2"/>
      <c r="G105" s="9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0"/>
        <v/>
      </c>
      <c r="C106" s="19"/>
      <c r="D106" s="19"/>
      <c r="E106" s="19"/>
      <c r="F106" s="20"/>
      <c r="G106" s="9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0"/>
        <v/>
      </c>
      <c r="C107" s="19"/>
      <c r="D107" s="19"/>
      <c r="E107" s="19"/>
      <c r="F107" s="2"/>
      <c r="G107" s="9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0"/>
        <v/>
      </c>
      <c r="C108" s="19"/>
      <c r="D108" s="19"/>
      <c r="E108" s="19"/>
      <c r="F108" s="20"/>
      <c r="G108" s="9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0"/>
        <v/>
      </c>
      <c r="C109" s="19"/>
      <c r="D109" s="19"/>
      <c r="E109" s="19"/>
      <c r="F109" s="2"/>
      <c r="G109" s="9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0"/>
        <v/>
      </c>
      <c r="C110" s="19"/>
      <c r="D110" s="19"/>
      <c r="E110" s="19"/>
      <c r="F110" s="20"/>
      <c r="G110" s="9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0"/>
        <v/>
      </c>
      <c r="C111" s="19"/>
      <c r="D111" s="19"/>
      <c r="E111" s="19"/>
      <c r="F111" s="2"/>
      <c r="G111" s="9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0"/>
        <v/>
      </c>
      <c r="C112" s="19"/>
      <c r="D112" s="19"/>
      <c r="E112" s="19"/>
      <c r="F112" s="20"/>
      <c r="G112" s="9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0"/>
        <v/>
      </c>
      <c r="C113" s="19"/>
      <c r="D113" s="19"/>
      <c r="E113" s="19"/>
      <c r="F113" s="2"/>
      <c r="G113" s="9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0"/>
        <v/>
      </c>
      <c r="C114" s="19"/>
      <c r="D114" s="19"/>
      <c r="E114" s="19"/>
      <c r="F114" s="20"/>
      <c r="G114" s="9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0"/>
        <v/>
      </c>
      <c r="C115" s="19"/>
      <c r="D115" s="19"/>
      <c r="E115" s="19"/>
      <c r="F115" s="2"/>
      <c r="G115" s="9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0"/>
        <v/>
      </c>
      <c r="C116" s="19"/>
      <c r="D116" s="19"/>
      <c r="E116" s="19"/>
      <c r="F116" s="20"/>
      <c r="G116" s="9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0"/>
        <v/>
      </c>
      <c r="C117" s="19"/>
      <c r="D117" s="19"/>
      <c r="E117" s="19"/>
      <c r="F117" s="2"/>
      <c r="G117" s="9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0"/>
        <v/>
      </c>
      <c r="C118" s="19"/>
      <c r="D118" s="19"/>
      <c r="E118" s="19"/>
      <c r="F118" s="20"/>
      <c r="G118" s="9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0"/>
        <v/>
      </c>
      <c r="C119" s="19"/>
      <c r="D119" s="19"/>
      <c r="E119" s="19"/>
      <c r="F119" s="2"/>
      <c r="G119" s="9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0"/>
        <v/>
      </c>
      <c r="C120" s="19"/>
      <c r="D120" s="19"/>
      <c r="E120" s="19"/>
      <c r="F120" s="20"/>
      <c r="G120" s="9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0"/>
        <v/>
      </c>
      <c r="C121" s="19"/>
      <c r="D121" s="19"/>
      <c r="E121" s="19"/>
      <c r="F121" s="2"/>
      <c r="G121" s="9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0"/>
        <v/>
      </c>
      <c r="C122" s="19"/>
      <c r="D122" s="19"/>
      <c r="E122" s="19"/>
      <c r="F122" s="20"/>
      <c r="G122" s="9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0"/>
        <v/>
      </c>
      <c r="C123" s="19"/>
      <c r="D123" s="19"/>
      <c r="E123" s="19"/>
      <c r="F123" s="2"/>
      <c r="G123" s="9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0"/>
        <v/>
      </c>
      <c r="C124" s="19"/>
      <c r="D124" s="19"/>
      <c r="E124" s="19"/>
      <c r="F124" s="20"/>
      <c r="G124" s="9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0"/>
        <v/>
      </c>
      <c r="C125" s="19"/>
      <c r="D125" s="19"/>
      <c r="E125" s="19"/>
      <c r="F125" s="2"/>
      <c r="G125" s="9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0"/>
        <v/>
      </c>
      <c r="C126" s="19"/>
      <c r="D126" s="19"/>
      <c r="E126" s="19"/>
      <c r="F126" s="20"/>
      <c r="G126" s="9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0"/>
        <v/>
      </c>
      <c r="C127" s="19"/>
      <c r="D127" s="19"/>
      <c r="E127" s="19"/>
      <c r="F127" s="2"/>
      <c r="G127" s="9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0"/>
        <v/>
      </c>
      <c r="C128" s="19"/>
      <c r="D128" s="19"/>
      <c r="E128" s="19"/>
      <c r="F128" s="20"/>
      <c r="G128" s="9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0"/>
        <v/>
      </c>
      <c r="C129" s="19"/>
      <c r="D129" s="19"/>
      <c r="E129" s="19"/>
      <c r="F129" s="2"/>
      <c r="G129" s="9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0"/>
        <v/>
      </c>
      <c r="C130" s="19"/>
      <c r="D130" s="19"/>
      <c r="E130" s="19"/>
      <c r="F130" s="20"/>
      <c r="G130" s="9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0"/>
        <v/>
      </c>
      <c r="C131" s="19"/>
      <c r="D131" s="19"/>
      <c r="E131" s="19"/>
      <c r="F131" s="2"/>
      <c r="G131" s="9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0"/>
        <v/>
      </c>
      <c r="C132" s="19"/>
      <c r="D132" s="19"/>
      <c r="E132" s="19"/>
      <c r="F132" s="20"/>
      <c r="G132" s="9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0"/>
        <v/>
      </c>
      <c r="C133" s="19"/>
      <c r="D133" s="19"/>
      <c r="E133" s="19"/>
      <c r="F133" s="2"/>
      <c r="G133" s="9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0"/>
        <v/>
      </c>
      <c r="C134" s="19"/>
      <c r="D134" s="19"/>
      <c r="E134" s="19"/>
      <c r="F134" s="20"/>
      <c r="G134" s="9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0"/>
        <v/>
      </c>
      <c r="C135" s="19"/>
      <c r="D135" s="19"/>
      <c r="E135" s="19"/>
      <c r="F135" s="2"/>
      <c r="G135" s="9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0"/>
        <v/>
      </c>
      <c r="C136" s="19"/>
      <c r="D136" s="19"/>
      <c r="E136" s="19"/>
      <c r="F136" s="20"/>
      <c r="G136" s="9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0"/>
        <v/>
      </c>
      <c r="C137" s="19"/>
      <c r="D137" s="19"/>
      <c r="E137" s="19"/>
      <c r="F137" s="2"/>
      <c r="G137" s="9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0"/>
        <v/>
      </c>
      <c r="C138" s="19"/>
      <c r="D138" s="19"/>
      <c r="E138" s="19"/>
      <c r="F138" s="20"/>
      <c r="G138" s="9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0"/>
        <v/>
      </c>
      <c r="C139" s="19"/>
      <c r="D139" s="19"/>
      <c r="E139" s="19"/>
      <c r="F139" s="2"/>
      <c r="G139" s="9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ref="B140:B203" si="18">IF(G140="","",B139+1)</f>
        <v/>
      </c>
      <c r="C140" s="19"/>
      <c r="D140" s="19"/>
      <c r="E140" s="19"/>
      <c r="F140" s="20"/>
      <c r="G140" s="9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8"/>
        <v/>
      </c>
      <c r="C141" s="19"/>
      <c r="D141" s="19"/>
      <c r="E141" s="19"/>
      <c r="F141" s="2"/>
      <c r="G141" s="9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8"/>
        <v/>
      </c>
      <c r="C142" s="19"/>
      <c r="D142" s="19"/>
      <c r="E142" s="19"/>
      <c r="F142" s="20"/>
      <c r="G142" s="9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8"/>
        <v/>
      </c>
      <c r="C143" s="19"/>
      <c r="D143" s="19"/>
      <c r="E143" s="19"/>
      <c r="F143" s="2"/>
      <c r="G143" s="9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8"/>
        <v/>
      </c>
      <c r="C144" s="19"/>
      <c r="D144" s="19"/>
      <c r="E144" s="19"/>
      <c r="F144" s="20"/>
      <c r="G144" s="9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8"/>
        <v/>
      </c>
      <c r="C145" s="19"/>
      <c r="D145" s="19"/>
      <c r="E145" s="19"/>
      <c r="F145" s="2"/>
      <c r="G145" s="9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8"/>
        <v/>
      </c>
      <c r="C146" s="19"/>
      <c r="D146" s="19"/>
      <c r="E146" s="19"/>
      <c r="F146" s="20"/>
      <c r="G146" s="9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8"/>
        <v/>
      </c>
      <c r="C147" s="19"/>
      <c r="D147" s="19"/>
      <c r="E147" s="19"/>
      <c r="F147" s="2"/>
      <c r="G147" s="9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8"/>
        <v/>
      </c>
      <c r="C148" s="19"/>
      <c r="D148" s="19"/>
      <c r="E148" s="19"/>
      <c r="F148" s="20"/>
      <c r="G148" s="9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8"/>
        <v/>
      </c>
      <c r="C149" s="19"/>
      <c r="D149" s="19"/>
      <c r="E149" s="19"/>
      <c r="F149" s="2"/>
      <c r="G149" s="9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8"/>
        <v/>
      </c>
      <c r="C150" s="19"/>
      <c r="D150" s="19"/>
      <c r="E150" s="19"/>
      <c r="F150" s="20"/>
      <c r="G150" s="9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8"/>
        <v/>
      </c>
      <c r="C151" s="19"/>
      <c r="D151" s="19"/>
      <c r="E151" s="19"/>
      <c r="F151" s="2"/>
      <c r="G151" s="9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9">IF(M151&lt;&gt;"",$H151*M151,"")</f>
        <v/>
      </c>
      <c r="Z151" s="23" t="str">
        <f t="shared" ref="Z151:Z214" si="20">IF(N151&lt;&gt;"",$H151*N151,"")</f>
        <v/>
      </c>
      <c r="AA151" s="19">
        <f t="shared" ref="AA151:AA214" si="21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si="18"/>
        <v/>
      </c>
      <c r="C152" s="19"/>
      <c r="D152" s="19"/>
      <c r="E152" s="19"/>
      <c r="F152" s="20"/>
      <c r="G152" s="9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9"/>
        <v/>
      </c>
      <c r="Z152" s="23" t="str">
        <f t="shared" si="20"/>
        <v/>
      </c>
      <c r="AA152" s="19">
        <f t="shared" si="21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18"/>
        <v/>
      </c>
      <c r="C153" s="19"/>
      <c r="D153" s="19"/>
      <c r="E153" s="19"/>
      <c r="F153" s="2"/>
      <c r="G153" s="9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9"/>
        <v/>
      </c>
      <c r="Z153" s="23" t="str">
        <f t="shared" si="20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18"/>
        <v/>
      </c>
      <c r="C154" s="19"/>
      <c r="D154" s="19"/>
      <c r="E154" s="19"/>
      <c r="F154" s="20"/>
      <c r="G154" s="9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9"/>
        <v/>
      </c>
      <c r="Z154" s="23" t="str">
        <f t="shared" si="20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18"/>
        <v/>
      </c>
      <c r="C155" s="19"/>
      <c r="D155" s="19"/>
      <c r="E155" s="19"/>
      <c r="F155" s="2"/>
      <c r="G155" s="9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9"/>
        <v/>
      </c>
      <c r="Z155" s="23" t="str">
        <f t="shared" si="20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18"/>
        <v/>
      </c>
      <c r="C156" s="19"/>
      <c r="D156" s="19"/>
      <c r="E156" s="19"/>
      <c r="F156" s="20"/>
      <c r="G156" s="9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9"/>
        <v/>
      </c>
      <c r="Z156" s="23" t="str">
        <f t="shared" si="20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18"/>
        <v/>
      </c>
      <c r="C157" s="19"/>
      <c r="D157" s="19"/>
      <c r="E157" s="19"/>
      <c r="F157" s="2"/>
      <c r="G157" s="9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9"/>
        <v/>
      </c>
      <c r="Z157" s="23" t="str">
        <f t="shared" si="20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18"/>
        <v/>
      </c>
      <c r="C158" s="19"/>
      <c r="D158" s="19"/>
      <c r="E158" s="19"/>
      <c r="F158" s="20"/>
      <c r="G158" s="9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9"/>
        <v/>
      </c>
      <c r="Z158" s="23" t="str">
        <f t="shared" si="20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18"/>
        <v/>
      </c>
      <c r="C159" s="19"/>
      <c r="D159" s="19"/>
      <c r="E159" s="19"/>
      <c r="F159" s="2"/>
      <c r="G159" s="9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9"/>
        <v/>
      </c>
      <c r="Z159" s="23" t="str">
        <f t="shared" si="20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18"/>
        <v/>
      </c>
      <c r="C160" s="19"/>
      <c r="D160" s="19"/>
      <c r="E160" s="19"/>
      <c r="F160" s="20"/>
      <c r="G160" s="9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9"/>
        <v/>
      </c>
      <c r="Z160" s="23" t="str">
        <f t="shared" si="20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18"/>
        <v/>
      </c>
      <c r="C161" s="19"/>
      <c r="D161" s="19"/>
      <c r="E161" s="19"/>
      <c r="F161" s="2"/>
      <c r="G161" s="9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9"/>
        <v/>
      </c>
      <c r="Z161" s="23" t="str">
        <f t="shared" si="20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18"/>
        <v/>
      </c>
      <c r="C162" s="19"/>
      <c r="D162" s="19"/>
      <c r="E162" s="19"/>
      <c r="F162" s="20"/>
      <c r="G162" s="9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9"/>
        <v/>
      </c>
      <c r="Z162" s="23" t="str">
        <f t="shared" si="20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18"/>
        <v/>
      </c>
      <c r="C163" s="19"/>
      <c r="D163" s="19"/>
      <c r="E163" s="19"/>
      <c r="F163" s="2"/>
      <c r="G163" s="9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9"/>
        <v/>
      </c>
      <c r="Z163" s="23" t="str">
        <f t="shared" si="20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18"/>
        <v/>
      </c>
      <c r="C164" s="19"/>
      <c r="D164" s="19"/>
      <c r="E164" s="19"/>
      <c r="F164" s="20"/>
      <c r="G164" s="9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9"/>
        <v/>
      </c>
      <c r="Z164" s="23" t="str">
        <f t="shared" si="20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18"/>
        <v/>
      </c>
      <c r="C165" s="19"/>
      <c r="D165" s="19"/>
      <c r="E165" s="19"/>
      <c r="F165" s="2"/>
      <c r="G165" s="9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9"/>
        <v/>
      </c>
      <c r="Z165" s="23" t="str">
        <f t="shared" si="20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18"/>
        <v/>
      </c>
      <c r="C166" s="19"/>
      <c r="D166" s="19"/>
      <c r="E166" s="19"/>
      <c r="F166" s="20"/>
      <c r="G166" s="9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9"/>
        <v/>
      </c>
      <c r="Z166" s="23" t="str">
        <f t="shared" si="20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18"/>
        <v/>
      </c>
      <c r="C167" s="19"/>
      <c r="D167" s="19"/>
      <c r="E167" s="19"/>
      <c r="F167" s="2"/>
      <c r="G167" s="9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9"/>
        <v/>
      </c>
      <c r="Z167" s="23" t="str">
        <f t="shared" si="20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18"/>
        <v/>
      </c>
      <c r="C168" s="19"/>
      <c r="D168" s="19"/>
      <c r="E168" s="19"/>
      <c r="F168" s="20"/>
      <c r="G168" s="9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9"/>
        <v/>
      </c>
      <c r="Z168" s="23" t="str">
        <f t="shared" si="20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18"/>
        <v/>
      </c>
      <c r="C169" s="19"/>
      <c r="D169" s="19"/>
      <c r="E169" s="19"/>
      <c r="F169" s="2"/>
      <c r="G169" s="9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9"/>
        <v/>
      </c>
      <c r="Z169" s="23" t="str">
        <f t="shared" si="20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18"/>
        <v/>
      </c>
      <c r="C170" s="19"/>
      <c r="D170" s="19"/>
      <c r="E170" s="19"/>
      <c r="F170" s="20"/>
      <c r="G170" s="9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9"/>
        <v/>
      </c>
      <c r="Z170" s="23" t="str">
        <f t="shared" si="20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18"/>
        <v/>
      </c>
      <c r="C171" s="19"/>
      <c r="D171" s="19"/>
      <c r="E171" s="19"/>
      <c r="F171" s="2"/>
      <c r="G171" s="9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9"/>
        <v/>
      </c>
      <c r="Z171" s="23" t="str">
        <f t="shared" si="20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18"/>
        <v/>
      </c>
      <c r="C172" s="19"/>
      <c r="D172" s="19"/>
      <c r="E172" s="19"/>
      <c r="F172" s="20"/>
      <c r="G172" s="9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9"/>
        <v/>
      </c>
      <c r="Z172" s="23" t="str">
        <f t="shared" si="20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18"/>
        <v/>
      </c>
      <c r="C173" s="19"/>
      <c r="D173" s="19"/>
      <c r="E173" s="19"/>
      <c r="F173" s="2"/>
      <c r="G173" s="9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9"/>
        <v/>
      </c>
      <c r="Z173" s="23" t="str">
        <f t="shared" si="20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18"/>
        <v/>
      </c>
      <c r="C174" s="19"/>
      <c r="D174" s="19"/>
      <c r="E174" s="19"/>
      <c r="F174" s="20"/>
      <c r="G174" s="9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9"/>
        <v/>
      </c>
      <c r="Z174" s="23" t="str">
        <f t="shared" si="20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18"/>
        <v/>
      </c>
      <c r="C175" s="19"/>
      <c r="D175" s="19"/>
      <c r="E175" s="19"/>
      <c r="F175" s="2"/>
      <c r="G175" s="9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9"/>
        <v/>
      </c>
      <c r="Z175" s="23" t="str">
        <f t="shared" si="20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18"/>
        <v/>
      </c>
      <c r="C176" s="19"/>
      <c r="D176" s="19"/>
      <c r="E176" s="19"/>
      <c r="F176" s="20"/>
      <c r="G176" s="9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9"/>
        <v/>
      </c>
      <c r="Z176" s="23" t="str">
        <f t="shared" si="20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18"/>
        <v/>
      </c>
      <c r="C177" s="19"/>
      <c r="D177" s="19"/>
      <c r="E177" s="19"/>
      <c r="F177" s="2"/>
      <c r="G177" s="9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9"/>
        <v/>
      </c>
      <c r="Z177" s="23" t="str">
        <f t="shared" si="20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18"/>
        <v/>
      </c>
      <c r="C178" s="19"/>
      <c r="D178" s="19"/>
      <c r="E178" s="19"/>
      <c r="F178" s="20"/>
      <c r="G178" s="9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9"/>
        <v/>
      </c>
      <c r="Z178" s="23" t="str">
        <f t="shared" si="20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18"/>
        <v/>
      </c>
      <c r="C179" s="19"/>
      <c r="D179" s="19"/>
      <c r="E179" s="19"/>
      <c r="F179" s="2"/>
      <c r="G179" s="9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9"/>
        <v/>
      </c>
      <c r="Z179" s="23" t="str">
        <f t="shared" si="20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18"/>
        <v/>
      </c>
      <c r="C180" s="19"/>
      <c r="D180" s="19"/>
      <c r="E180" s="19"/>
      <c r="F180" s="20"/>
      <c r="G180" s="9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9"/>
        <v/>
      </c>
      <c r="Z180" s="23" t="str">
        <f t="shared" si="20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18"/>
        <v/>
      </c>
      <c r="C181" s="19"/>
      <c r="D181" s="19"/>
      <c r="E181" s="19"/>
      <c r="F181" s="2"/>
      <c r="G181" s="9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9"/>
        <v/>
      </c>
      <c r="Z181" s="23" t="str">
        <f t="shared" si="20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18"/>
        <v/>
      </c>
      <c r="C182" s="19"/>
      <c r="D182" s="19"/>
      <c r="E182" s="19"/>
      <c r="F182" s="20"/>
      <c r="G182" s="9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9"/>
        <v/>
      </c>
      <c r="Z182" s="23" t="str">
        <f t="shared" si="20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18"/>
        <v/>
      </c>
      <c r="C183" s="19"/>
      <c r="D183" s="19"/>
      <c r="E183" s="19"/>
      <c r="F183" s="2"/>
      <c r="G183" s="9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9"/>
        <v/>
      </c>
      <c r="Z183" s="23" t="str">
        <f t="shared" si="20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18"/>
        <v/>
      </c>
      <c r="C184" s="19"/>
      <c r="D184" s="19"/>
      <c r="E184" s="19"/>
      <c r="F184" s="20"/>
      <c r="G184" s="9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9"/>
        <v/>
      </c>
      <c r="Z184" s="23" t="str">
        <f t="shared" si="20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18"/>
        <v/>
      </c>
      <c r="C185" s="19"/>
      <c r="D185" s="19"/>
      <c r="E185" s="19"/>
      <c r="F185" s="2"/>
      <c r="G185" s="9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9"/>
        <v/>
      </c>
      <c r="Z185" s="23" t="str">
        <f t="shared" si="20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18"/>
        <v/>
      </c>
      <c r="C186" s="19"/>
      <c r="D186" s="19"/>
      <c r="E186" s="19"/>
      <c r="F186" s="20"/>
      <c r="G186" s="9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9"/>
        <v/>
      </c>
      <c r="Z186" s="23" t="str">
        <f t="shared" si="20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18"/>
        <v/>
      </c>
      <c r="C187" s="19"/>
      <c r="D187" s="19"/>
      <c r="E187" s="19"/>
      <c r="F187" s="2"/>
      <c r="G187" s="9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9"/>
        <v/>
      </c>
      <c r="Z187" s="23" t="str">
        <f t="shared" si="20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18"/>
        <v/>
      </c>
      <c r="C188" s="19"/>
      <c r="D188" s="19"/>
      <c r="E188" s="19"/>
      <c r="F188" s="20"/>
      <c r="G188" s="9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9"/>
        <v/>
      </c>
      <c r="Z188" s="23" t="str">
        <f t="shared" si="20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18"/>
        <v/>
      </c>
      <c r="C189" s="19"/>
      <c r="D189" s="19"/>
      <c r="E189" s="19"/>
      <c r="F189" s="2"/>
      <c r="G189" s="9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9"/>
        <v/>
      </c>
      <c r="Z189" s="23" t="str">
        <f t="shared" si="20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18"/>
        <v/>
      </c>
      <c r="C190" s="19"/>
      <c r="D190" s="19"/>
      <c r="E190" s="19"/>
      <c r="F190" s="20"/>
      <c r="G190" s="9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9"/>
        <v/>
      </c>
      <c r="Z190" s="23" t="str">
        <f t="shared" si="20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18"/>
        <v/>
      </c>
      <c r="C191" s="19"/>
      <c r="D191" s="19"/>
      <c r="E191" s="19"/>
      <c r="F191" s="2"/>
      <c r="G191" s="9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9"/>
        <v/>
      </c>
      <c r="Z191" s="23" t="str">
        <f t="shared" si="20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18"/>
        <v/>
      </c>
      <c r="C192" s="19"/>
      <c r="D192" s="19"/>
      <c r="E192" s="19"/>
      <c r="F192" s="20"/>
      <c r="G192" s="9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9"/>
        <v/>
      </c>
      <c r="Z192" s="23" t="str">
        <f t="shared" si="20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18"/>
        <v/>
      </c>
      <c r="C193" s="19"/>
      <c r="D193" s="19"/>
      <c r="E193" s="19"/>
      <c r="F193" s="2"/>
      <c r="G193" s="9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9"/>
        <v/>
      </c>
      <c r="Z193" s="23" t="str">
        <f t="shared" si="20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18"/>
        <v/>
      </c>
      <c r="C194" s="19"/>
      <c r="D194" s="19"/>
      <c r="E194" s="19"/>
      <c r="F194" s="20"/>
      <c r="G194" s="9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9"/>
        <v/>
      </c>
      <c r="Z194" s="23" t="str">
        <f t="shared" si="20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18"/>
        <v/>
      </c>
      <c r="C195" s="19"/>
      <c r="D195" s="19"/>
      <c r="E195" s="19"/>
      <c r="F195" s="2"/>
      <c r="G195" s="9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9"/>
        <v/>
      </c>
      <c r="Z195" s="23" t="str">
        <f t="shared" si="20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18"/>
        <v/>
      </c>
      <c r="C196" s="19"/>
      <c r="D196" s="19"/>
      <c r="E196" s="19"/>
      <c r="F196" s="20"/>
      <c r="G196" s="9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9"/>
        <v/>
      </c>
      <c r="Z196" s="23" t="str">
        <f t="shared" si="20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18"/>
        <v/>
      </c>
      <c r="C197" s="19"/>
      <c r="D197" s="19"/>
      <c r="E197" s="19"/>
      <c r="F197" s="2"/>
      <c r="G197" s="9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9"/>
        <v/>
      </c>
      <c r="Z197" s="23" t="str">
        <f t="shared" si="20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18"/>
        <v/>
      </c>
      <c r="C198" s="19"/>
      <c r="D198" s="19"/>
      <c r="E198" s="19"/>
      <c r="F198" s="20"/>
      <c r="G198" s="9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9"/>
        <v/>
      </c>
      <c r="Z198" s="23" t="str">
        <f t="shared" si="20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18"/>
        <v/>
      </c>
      <c r="C199" s="19"/>
      <c r="D199" s="19"/>
      <c r="E199" s="19"/>
      <c r="F199" s="2"/>
      <c r="G199" s="9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9"/>
        <v/>
      </c>
      <c r="Z199" s="23" t="str">
        <f t="shared" si="20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18"/>
        <v/>
      </c>
      <c r="C200" s="19"/>
      <c r="D200" s="19"/>
      <c r="E200" s="19"/>
      <c r="F200" s="20"/>
      <c r="G200" s="9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9"/>
        <v/>
      </c>
      <c r="Z200" s="23" t="str">
        <f t="shared" si="20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18"/>
        <v/>
      </c>
      <c r="C201" s="19"/>
      <c r="D201" s="19"/>
      <c r="E201" s="19"/>
      <c r="F201" s="2"/>
      <c r="G201" s="9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9"/>
        <v/>
      </c>
      <c r="Z201" s="23" t="str">
        <f t="shared" si="20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18"/>
        <v/>
      </c>
      <c r="C202" s="19"/>
      <c r="D202" s="19"/>
      <c r="E202" s="19"/>
      <c r="F202" s="20"/>
      <c r="G202" s="9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9"/>
        <v/>
      </c>
      <c r="Z202" s="23" t="str">
        <f t="shared" si="20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18"/>
        <v/>
      </c>
      <c r="C203" s="19"/>
      <c r="D203" s="19"/>
      <c r="E203" s="19"/>
      <c r="F203" s="2"/>
      <c r="G203" s="9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9"/>
        <v/>
      </c>
      <c r="Z203" s="23" t="str">
        <f t="shared" si="20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ref="B204:B267" si="26">IF(G204="","",B203+1)</f>
        <v/>
      </c>
      <c r="C204" s="19"/>
      <c r="D204" s="19"/>
      <c r="E204" s="19"/>
      <c r="F204" s="20"/>
      <c r="G204" s="9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9"/>
        <v/>
      </c>
      <c r="Z204" s="23" t="str">
        <f t="shared" si="20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6"/>
        <v/>
      </c>
      <c r="C205" s="19"/>
      <c r="D205" s="19"/>
      <c r="E205" s="19"/>
      <c r="F205" s="2"/>
      <c r="G205" s="9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9"/>
        <v/>
      </c>
      <c r="Z205" s="23" t="str">
        <f t="shared" si="20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6"/>
        <v/>
      </c>
      <c r="C206" s="19"/>
      <c r="D206" s="19"/>
      <c r="E206" s="19"/>
      <c r="F206" s="20"/>
      <c r="G206" s="9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9"/>
        <v/>
      </c>
      <c r="Z206" s="23" t="str">
        <f t="shared" si="20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6"/>
        <v/>
      </c>
      <c r="C207" s="19"/>
      <c r="D207" s="19"/>
      <c r="E207" s="19"/>
      <c r="F207" s="2"/>
      <c r="G207" s="9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9"/>
        <v/>
      </c>
      <c r="Z207" s="23" t="str">
        <f t="shared" si="20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6"/>
        <v/>
      </c>
      <c r="C208" s="19"/>
      <c r="D208" s="19"/>
      <c r="E208" s="19"/>
      <c r="F208" s="20"/>
      <c r="G208" s="9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9"/>
        <v/>
      </c>
      <c r="Z208" s="23" t="str">
        <f t="shared" si="20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6"/>
        <v/>
      </c>
      <c r="C209" s="19"/>
      <c r="D209" s="19"/>
      <c r="E209" s="19"/>
      <c r="F209" s="2"/>
      <c r="G209" s="9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9"/>
        <v/>
      </c>
      <c r="Z209" s="23" t="str">
        <f t="shared" si="20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6"/>
        <v/>
      </c>
      <c r="C210" s="19"/>
      <c r="D210" s="19"/>
      <c r="E210" s="19"/>
      <c r="F210" s="20"/>
      <c r="G210" s="9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9"/>
        <v/>
      </c>
      <c r="Z210" s="23" t="str">
        <f t="shared" si="20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6"/>
        <v/>
      </c>
      <c r="C211" s="19"/>
      <c r="D211" s="19"/>
      <c r="E211" s="19"/>
      <c r="F211" s="2"/>
      <c r="G211" s="9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9"/>
        <v/>
      </c>
      <c r="Z211" s="23" t="str">
        <f t="shared" si="20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6"/>
        <v/>
      </c>
      <c r="C212" s="19"/>
      <c r="D212" s="19"/>
      <c r="E212" s="19"/>
      <c r="F212" s="20"/>
      <c r="G212" s="9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9"/>
        <v/>
      </c>
      <c r="Z212" s="23" t="str">
        <f t="shared" si="20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6"/>
        <v/>
      </c>
      <c r="C213" s="19"/>
      <c r="D213" s="19"/>
      <c r="E213" s="19"/>
      <c r="F213" s="2"/>
      <c r="G213" s="9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9"/>
        <v/>
      </c>
      <c r="Z213" s="23" t="str">
        <f t="shared" si="20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6"/>
        <v/>
      </c>
      <c r="C214" s="19"/>
      <c r="D214" s="19"/>
      <c r="E214" s="19"/>
      <c r="F214" s="20"/>
      <c r="G214" s="9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9"/>
        <v/>
      </c>
      <c r="Z214" s="23" t="str">
        <f t="shared" si="20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6"/>
        <v/>
      </c>
      <c r="C215" s="19"/>
      <c r="D215" s="19"/>
      <c r="E215" s="19"/>
      <c r="F215" s="2"/>
      <c r="G215" s="9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7">IF(M215&lt;&gt;"",$H215*M215,"")</f>
        <v/>
      </c>
      <c r="Z215" s="23" t="str">
        <f t="shared" ref="Z215:Z278" si="28">IF(N215&lt;&gt;"",$H215*N215,"")</f>
        <v/>
      </c>
      <c r="AA215" s="19">
        <f t="shared" ref="AA215:AA278" si="29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si="26"/>
        <v/>
      </c>
      <c r="C216" s="19"/>
      <c r="D216" s="19"/>
      <c r="E216" s="19"/>
      <c r="F216" s="20"/>
      <c r="G216" s="9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7"/>
        <v/>
      </c>
      <c r="Z216" s="23" t="str">
        <f t="shared" si="28"/>
        <v/>
      </c>
      <c r="AA216" s="19">
        <f t="shared" si="29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9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7"/>
        <v/>
      </c>
      <c r="Z217" s="23" t="str">
        <f t="shared" si="28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9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7"/>
        <v/>
      </c>
      <c r="Z218" s="23" t="str">
        <f t="shared" si="28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9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7"/>
        <v/>
      </c>
      <c r="Z219" s="23" t="str">
        <f t="shared" si="28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9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7"/>
        <v/>
      </c>
      <c r="Z220" s="23" t="str">
        <f t="shared" si="28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9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7"/>
        <v/>
      </c>
      <c r="Z221" s="23" t="str">
        <f t="shared" si="28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9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7"/>
        <v/>
      </c>
      <c r="Z222" s="23" t="str">
        <f t="shared" si="28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9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7"/>
        <v/>
      </c>
      <c r="Z223" s="23" t="str">
        <f t="shared" si="28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9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7"/>
        <v/>
      </c>
      <c r="Z224" s="23" t="str">
        <f t="shared" si="28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9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7"/>
        <v/>
      </c>
      <c r="Z225" s="23" t="str">
        <f t="shared" si="28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9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7"/>
        <v/>
      </c>
      <c r="Z226" s="23" t="str">
        <f t="shared" si="28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9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7"/>
        <v/>
      </c>
      <c r="Z227" s="23" t="str">
        <f t="shared" si="28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9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7"/>
        <v/>
      </c>
      <c r="Z228" s="23" t="str">
        <f t="shared" si="28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9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7"/>
        <v/>
      </c>
      <c r="Z229" s="23" t="str">
        <f t="shared" si="28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9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7"/>
        <v/>
      </c>
      <c r="Z230" s="23" t="str">
        <f t="shared" si="28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9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7"/>
        <v/>
      </c>
      <c r="Z231" s="23" t="str">
        <f t="shared" si="28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9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7"/>
        <v/>
      </c>
      <c r="Z232" s="23" t="str">
        <f t="shared" si="28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9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7"/>
        <v/>
      </c>
      <c r="Z233" s="23" t="str">
        <f t="shared" si="28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9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7"/>
        <v/>
      </c>
      <c r="Z234" s="23" t="str">
        <f t="shared" si="28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9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7"/>
        <v/>
      </c>
      <c r="Z235" s="23" t="str">
        <f t="shared" si="28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9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7"/>
        <v/>
      </c>
      <c r="Z236" s="23" t="str">
        <f t="shared" si="28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9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7"/>
        <v/>
      </c>
      <c r="Z237" s="23" t="str">
        <f t="shared" si="28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9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7"/>
        <v/>
      </c>
      <c r="Z238" s="23" t="str">
        <f t="shared" si="28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9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7"/>
        <v/>
      </c>
      <c r="Z239" s="23" t="str">
        <f t="shared" si="28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9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7"/>
        <v/>
      </c>
      <c r="Z240" s="23" t="str">
        <f t="shared" si="28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9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7"/>
        <v/>
      </c>
      <c r="Z241" s="23" t="str">
        <f t="shared" si="28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9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7"/>
        <v/>
      </c>
      <c r="Z242" s="23" t="str">
        <f t="shared" si="28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9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7"/>
        <v/>
      </c>
      <c r="Z243" s="23" t="str">
        <f t="shared" si="28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9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7"/>
        <v/>
      </c>
      <c r="Z244" s="23" t="str">
        <f t="shared" si="28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9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7"/>
        <v/>
      </c>
      <c r="Z245" s="23" t="str">
        <f t="shared" si="28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9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7"/>
        <v/>
      </c>
      <c r="Z246" s="23" t="str">
        <f t="shared" si="28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9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7"/>
        <v/>
      </c>
      <c r="Z247" s="23" t="str">
        <f t="shared" si="28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9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7"/>
        <v/>
      </c>
      <c r="Z248" s="23" t="str">
        <f t="shared" si="28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9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7"/>
        <v/>
      </c>
      <c r="Z249" s="23" t="str">
        <f t="shared" si="28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9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7"/>
        <v/>
      </c>
      <c r="Z250" s="23" t="str">
        <f t="shared" si="28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9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7"/>
        <v/>
      </c>
      <c r="Z251" s="23" t="str">
        <f t="shared" si="28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9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7"/>
        <v/>
      </c>
      <c r="Z252" s="23" t="str">
        <f t="shared" si="28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9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7"/>
        <v/>
      </c>
      <c r="Z253" s="23" t="str">
        <f t="shared" si="28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9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7"/>
        <v/>
      </c>
      <c r="Z254" s="23" t="str">
        <f t="shared" si="28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9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7"/>
        <v/>
      </c>
      <c r="Z255" s="23" t="str">
        <f t="shared" si="28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9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7"/>
        <v/>
      </c>
      <c r="Z256" s="23" t="str">
        <f t="shared" si="28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9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7"/>
        <v/>
      </c>
      <c r="Z257" s="23" t="str">
        <f t="shared" si="28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9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7"/>
        <v/>
      </c>
      <c r="Z258" s="23" t="str">
        <f t="shared" si="28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9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7"/>
        <v/>
      </c>
      <c r="Z259" s="23" t="str">
        <f t="shared" si="28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9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7"/>
        <v/>
      </c>
      <c r="Z260" s="23" t="str">
        <f t="shared" si="28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9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7"/>
        <v/>
      </c>
      <c r="Z261" s="23" t="str">
        <f t="shared" si="28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9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7"/>
        <v/>
      </c>
      <c r="Z262" s="23" t="str">
        <f t="shared" si="28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9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7"/>
        <v/>
      </c>
      <c r="Z263" s="23" t="str">
        <f t="shared" si="28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9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7"/>
        <v/>
      </c>
      <c r="Z264" s="23" t="str">
        <f t="shared" si="28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9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7"/>
        <v/>
      </c>
      <c r="Z265" s="23" t="str">
        <f t="shared" si="28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9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7"/>
        <v/>
      </c>
      <c r="Z266" s="23" t="str">
        <f t="shared" si="28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9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7"/>
        <v/>
      </c>
      <c r="Z267" s="23" t="str">
        <f t="shared" si="28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ref="B268:B331" si="34">IF(G268="","",B267+1)</f>
        <v/>
      </c>
      <c r="C268" s="19"/>
      <c r="D268" s="19"/>
      <c r="E268" s="19"/>
      <c r="F268" s="20"/>
      <c r="G268" s="9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7"/>
        <v/>
      </c>
      <c r="Z268" s="23" t="str">
        <f t="shared" si="28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34"/>
        <v/>
      </c>
      <c r="C269" s="19"/>
      <c r="D269" s="19"/>
      <c r="E269" s="19"/>
      <c r="F269" s="2"/>
      <c r="G269" s="9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7"/>
        <v/>
      </c>
      <c r="Z269" s="23" t="str">
        <f t="shared" si="28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34"/>
        <v/>
      </c>
      <c r="C270" s="19"/>
      <c r="D270" s="19"/>
      <c r="E270" s="19"/>
      <c r="F270" s="20"/>
      <c r="G270" s="9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7"/>
        <v/>
      </c>
      <c r="Z270" s="23" t="str">
        <f t="shared" si="28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34"/>
        <v/>
      </c>
      <c r="C271" s="19"/>
      <c r="D271" s="19"/>
      <c r="E271" s="19"/>
      <c r="F271" s="2"/>
      <c r="G271" s="9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7"/>
        <v/>
      </c>
      <c r="Z271" s="23" t="str">
        <f t="shared" si="28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34"/>
        <v/>
      </c>
      <c r="C272" s="19"/>
      <c r="D272" s="19"/>
      <c r="E272" s="19"/>
      <c r="F272" s="20"/>
      <c r="G272" s="9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7"/>
        <v/>
      </c>
      <c r="Z272" s="23" t="str">
        <f t="shared" si="28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34"/>
        <v/>
      </c>
      <c r="C273" s="19"/>
      <c r="D273" s="19"/>
      <c r="E273" s="19"/>
      <c r="F273" s="2"/>
      <c r="G273" s="9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7"/>
        <v/>
      </c>
      <c r="Z273" s="23" t="str">
        <f t="shared" si="28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34"/>
        <v/>
      </c>
      <c r="C274" s="19"/>
      <c r="D274" s="19"/>
      <c r="E274" s="19"/>
      <c r="F274" s="20"/>
      <c r="G274" s="9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7"/>
        <v/>
      </c>
      <c r="Z274" s="23" t="str">
        <f t="shared" si="28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34"/>
        <v/>
      </c>
      <c r="C275" s="19"/>
      <c r="D275" s="19"/>
      <c r="E275" s="19"/>
      <c r="F275" s="2"/>
      <c r="G275" s="9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7"/>
        <v/>
      </c>
      <c r="Z275" s="23" t="str">
        <f t="shared" si="28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34"/>
        <v/>
      </c>
      <c r="C276" s="19"/>
      <c r="D276" s="19"/>
      <c r="E276" s="19"/>
      <c r="F276" s="20"/>
      <c r="G276" s="9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7"/>
        <v/>
      </c>
      <c r="Z276" s="23" t="str">
        <f t="shared" si="28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34"/>
        <v/>
      </c>
      <c r="C277" s="19"/>
      <c r="D277" s="19"/>
      <c r="E277" s="19"/>
      <c r="F277" s="2"/>
      <c r="G277" s="9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7"/>
        <v/>
      </c>
      <c r="Z277" s="23" t="str">
        <f t="shared" si="28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34"/>
        <v/>
      </c>
      <c r="C278" s="19"/>
      <c r="D278" s="19"/>
      <c r="E278" s="19"/>
      <c r="F278" s="20"/>
      <c r="G278" s="9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7"/>
        <v/>
      </c>
      <c r="Z278" s="23" t="str">
        <f t="shared" si="28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34"/>
        <v/>
      </c>
      <c r="C279" s="19"/>
      <c r="D279" s="19"/>
      <c r="E279" s="19"/>
      <c r="F279" s="2"/>
      <c r="G279" s="9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5">IF(M279&lt;&gt;"",$H279*M279,"")</f>
        <v/>
      </c>
      <c r="Z279" s="23" t="str">
        <f t="shared" ref="Z279:Z342" si="36">IF(N279&lt;&gt;"",$H279*N279,"")</f>
        <v/>
      </c>
      <c r="AA279" s="19">
        <f t="shared" ref="AA279:AA342" si="37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si="34"/>
        <v/>
      </c>
      <c r="C280" s="19"/>
      <c r="D280" s="19"/>
      <c r="E280" s="19"/>
      <c r="F280" s="20"/>
      <c r="G280" s="9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5"/>
        <v/>
      </c>
      <c r="Z280" s="23" t="str">
        <f t="shared" si="36"/>
        <v/>
      </c>
      <c r="AA280" s="19">
        <f t="shared" si="37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4"/>
        <v/>
      </c>
      <c r="C281" s="19"/>
      <c r="D281" s="19"/>
      <c r="E281" s="19"/>
      <c r="F281" s="2"/>
      <c r="G281" s="9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5"/>
        <v/>
      </c>
      <c r="Z281" s="23" t="str">
        <f t="shared" si="36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4"/>
        <v/>
      </c>
      <c r="C282" s="19"/>
      <c r="D282" s="19"/>
      <c r="E282" s="19"/>
      <c r="F282" s="20"/>
      <c r="G282" s="9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5"/>
        <v/>
      </c>
      <c r="Z282" s="23" t="str">
        <f t="shared" si="36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4"/>
        <v/>
      </c>
      <c r="C283" s="19"/>
      <c r="D283" s="19"/>
      <c r="E283" s="19"/>
      <c r="F283" s="2"/>
      <c r="G283" s="9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5"/>
        <v/>
      </c>
      <c r="Z283" s="23" t="str">
        <f t="shared" si="36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4"/>
        <v/>
      </c>
      <c r="C284" s="19"/>
      <c r="D284" s="19"/>
      <c r="E284" s="19"/>
      <c r="F284" s="20"/>
      <c r="G284" s="9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5"/>
        <v/>
      </c>
      <c r="Z284" s="23" t="str">
        <f t="shared" si="36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4"/>
        <v/>
      </c>
      <c r="C285" s="19"/>
      <c r="D285" s="19"/>
      <c r="E285" s="19"/>
      <c r="F285" s="2"/>
      <c r="G285" s="9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5"/>
        <v/>
      </c>
      <c r="Z285" s="23" t="str">
        <f t="shared" si="36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4"/>
        <v/>
      </c>
      <c r="C286" s="19"/>
      <c r="D286" s="19"/>
      <c r="E286" s="19"/>
      <c r="F286" s="20"/>
      <c r="G286" s="9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5"/>
        <v/>
      </c>
      <c r="Z286" s="23" t="str">
        <f t="shared" si="36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4"/>
        <v/>
      </c>
      <c r="C287" s="19"/>
      <c r="D287" s="19"/>
      <c r="E287" s="19"/>
      <c r="F287" s="2"/>
      <c r="G287" s="9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5"/>
        <v/>
      </c>
      <c r="Z287" s="23" t="str">
        <f t="shared" si="36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4"/>
        <v/>
      </c>
      <c r="C288" s="19"/>
      <c r="D288" s="19"/>
      <c r="E288" s="19"/>
      <c r="F288" s="20"/>
      <c r="G288" s="9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5"/>
        <v/>
      </c>
      <c r="Z288" s="23" t="str">
        <f t="shared" si="36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4"/>
        <v/>
      </c>
      <c r="C289" s="19"/>
      <c r="D289" s="19"/>
      <c r="E289" s="19"/>
      <c r="F289" s="2"/>
      <c r="G289" s="9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5"/>
        <v/>
      </c>
      <c r="Z289" s="23" t="str">
        <f t="shared" si="36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4"/>
        <v/>
      </c>
      <c r="C290" s="19"/>
      <c r="D290" s="19"/>
      <c r="E290" s="19"/>
      <c r="F290" s="20"/>
      <c r="G290" s="9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5"/>
        <v/>
      </c>
      <c r="Z290" s="23" t="str">
        <f t="shared" si="36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4"/>
        <v/>
      </c>
      <c r="C291" s="19"/>
      <c r="D291" s="19"/>
      <c r="E291" s="19"/>
      <c r="F291" s="2"/>
      <c r="G291" s="9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5"/>
        <v/>
      </c>
      <c r="Z291" s="23" t="str">
        <f t="shared" si="36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4"/>
        <v/>
      </c>
      <c r="C292" s="19"/>
      <c r="D292" s="19"/>
      <c r="E292" s="19"/>
      <c r="F292" s="20"/>
      <c r="G292" s="9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5"/>
        <v/>
      </c>
      <c r="Z292" s="23" t="str">
        <f t="shared" si="36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4"/>
        <v/>
      </c>
      <c r="C293" s="19"/>
      <c r="D293" s="19"/>
      <c r="E293" s="19"/>
      <c r="F293" s="2"/>
      <c r="G293" s="9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5"/>
        <v/>
      </c>
      <c r="Z293" s="23" t="str">
        <f t="shared" si="36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4"/>
        <v/>
      </c>
      <c r="C294" s="19"/>
      <c r="D294" s="19"/>
      <c r="E294" s="19"/>
      <c r="F294" s="20"/>
      <c r="G294" s="9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5"/>
        <v/>
      </c>
      <c r="Z294" s="23" t="str">
        <f t="shared" si="36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4"/>
        <v/>
      </c>
      <c r="C295" s="19"/>
      <c r="D295" s="19"/>
      <c r="E295" s="19"/>
      <c r="F295" s="2"/>
      <c r="G295" s="9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5"/>
        <v/>
      </c>
      <c r="Z295" s="23" t="str">
        <f t="shared" si="36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4"/>
        <v/>
      </c>
      <c r="C296" s="19"/>
      <c r="D296" s="19"/>
      <c r="E296" s="19"/>
      <c r="F296" s="20"/>
      <c r="G296" s="9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5"/>
        <v/>
      </c>
      <c r="Z296" s="23" t="str">
        <f t="shared" si="36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4"/>
        <v/>
      </c>
      <c r="C297" s="19"/>
      <c r="D297" s="19"/>
      <c r="E297" s="19"/>
      <c r="F297" s="2"/>
      <c r="G297" s="9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5"/>
        <v/>
      </c>
      <c r="Z297" s="23" t="str">
        <f t="shared" si="36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4"/>
        <v/>
      </c>
      <c r="C298" s="19"/>
      <c r="D298" s="19"/>
      <c r="E298" s="19"/>
      <c r="F298" s="20"/>
      <c r="G298" s="9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5"/>
        <v/>
      </c>
      <c r="Z298" s="23" t="str">
        <f t="shared" si="36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4"/>
        <v/>
      </c>
      <c r="C299" s="19"/>
      <c r="D299" s="19"/>
      <c r="E299" s="19"/>
      <c r="F299" s="2"/>
      <c r="G299" s="9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5"/>
        <v/>
      </c>
      <c r="Z299" s="23" t="str">
        <f t="shared" si="36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4"/>
        <v/>
      </c>
      <c r="C300" s="19"/>
      <c r="D300" s="19"/>
      <c r="E300" s="19"/>
      <c r="F300" s="20"/>
      <c r="G300" s="9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5"/>
        <v/>
      </c>
      <c r="Z300" s="23" t="str">
        <f t="shared" si="36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4"/>
        <v/>
      </c>
      <c r="C301" s="19"/>
      <c r="D301" s="19"/>
      <c r="E301" s="19"/>
      <c r="F301" s="2"/>
      <c r="G301" s="9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5"/>
        <v/>
      </c>
      <c r="Z301" s="23" t="str">
        <f t="shared" si="36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4"/>
        <v/>
      </c>
      <c r="C302" s="19"/>
      <c r="D302" s="19"/>
      <c r="E302" s="19"/>
      <c r="F302" s="20"/>
      <c r="G302" s="9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5"/>
        <v/>
      </c>
      <c r="Z302" s="23" t="str">
        <f t="shared" si="36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4"/>
        <v/>
      </c>
      <c r="C303" s="19"/>
      <c r="D303" s="19"/>
      <c r="E303" s="19"/>
      <c r="F303" s="2"/>
      <c r="G303" s="9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5"/>
        <v/>
      </c>
      <c r="Z303" s="23" t="str">
        <f t="shared" si="36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4"/>
        <v/>
      </c>
      <c r="C304" s="19"/>
      <c r="D304" s="19"/>
      <c r="E304" s="19"/>
      <c r="F304" s="20"/>
      <c r="G304" s="9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5"/>
        <v/>
      </c>
      <c r="Z304" s="23" t="str">
        <f t="shared" si="36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4"/>
        <v/>
      </c>
      <c r="C305" s="19"/>
      <c r="D305" s="19"/>
      <c r="E305" s="19"/>
      <c r="F305" s="2"/>
      <c r="G305" s="9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5"/>
        <v/>
      </c>
      <c r="Z305" s="23" t="str">
        <f t="shared" si="36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4"/>
        <v/>
      </c>
      <c r="C306" s="19"/>
      <c r="D306" s="19"/>
      <c r="E306" s="19"/>
      <c r="F306" s="20"/>
      <c r="G306" s="9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5"/>
        <v/>
      </c>
      <c r="Z306" s="23" t="str">
        <f t="shared" si="36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4"/>
        <v/>
      </c>
      <c r="C307" s="19"/>
      <c r="D307" s="19"/>
      <c r="E307" s="19"/>
      <c r="F307" s="2"/>
      <c r="G307" s="9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5"/>
        <v/>
      </c>
      <c r="Z307" s="23" t="str">
        <f t="shared" si="36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4"/>
        <v/>
      </c>
      <c r="C308" s="19"/>
      <c r="D308" s="19"/>
      <c r="E308" s="19"/>
      <c r="F308" s="20"/>
      <c r="G308" s="9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5"/>
        <v/>
      </c>
      <c r="Z308" s="23" t="str">
        <f t="shared" si="36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4"/>
        <v/>
      </c>
      <c r="C309" s="19"/>
      <c r="D309" s="19"/>
      <c r="E309" s="19"/>
      <c r="F309" s="2"/>
      <c r="G309" s="9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5"/>
        <v/>
      </c>
      <c r="Z309" s="23" t="str">
        <f t="shared" si="36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4"/>
        <v/>
      </c>
      <c r="C310" s="19"/>
      <c r="D310" s="19"/>
      <c r="E310" s="19"/>
      <c r="F310" s="20"/>
      <c r="G310" s="9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5"/>
        <v/>
      </c>
      <c r="Z310" s="23" t="str">
        <f t="shared" si="36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4"/>
        <v/>
      </c>
      <c r="C311" s="19"/>
      <c r="D311" s="19"/>
      <c r="E311" s="19"/>
      <c r="F311" s="2"/>
      <c r="G311" s="9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5"/>
        <v/>
      </c>
      <c r="Z311" s="23" t="str">
        <f t="shared" si="36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4"/>
        <v/>
      </c>
      <c r="C312" s="19"/>
      <c r="D312" s="19"/>
      <c r="E312" s="19"/>
      <c r="F312" s="20"/>
      <c r="G312" s="9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5"/>
        <v/>
      </c>
      <c r="Z312" s="23" t="str">
        <f t="shared" si="36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4"/>
        <v/>
      </c>
      <c r="C313" s="19"/>
      <c r="D313" s="19"/>
      <c r="E313" s="19"/>
      <c r="F313" s="2"/>
      <c r="G313" s="9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5"/>
        <v/>
      </c>
      <c r="Z313" s="23" t="str">
        <f t="shared" si="36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4"/>
        <v/>
      </c>
      <c r="C314" s="19"/>
      <c r="D314" s="19"/>
      <c r="E314" s="19"/>
      <c r="F314" s="20"/>
      <c r="G314" s="9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5"/>
        <v/>
      </c>
      <c r="Z314" s="23" t="str">
        <f t="shared" si="36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4"/>
        <v/>
      </c>
      <c r="C315" s="19"/>
      <c r="D315" s="19"/>
      <c r="E315" s="19"/>
      <c r="F315" s="2"/>
      <c r="G315" s="9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5"/>
        <v/>
      </c>
      <c r="Z315" s="23" t="str">
        <f t="shared" si="36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4"/>
        <v/>
      </c>
      <c r="C316" s="19"/>
      <c r="D316" s="19"/>
      <c r="E316" s="19"/>
      <c r="F316" s="20"/>
      <c r="G316" s="9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5"/>
        <v/>
      </c>
      <c r="Z316" s="23" t="str">
        <f t="shared" si="36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4"/>
        <v/>
      </c>
      <c r="C317" s="19"/>
      <c r="D317" s="19"/>
      <c r="E317" s="19"/>
      <c r="F317" s="2"/>
      <c r="G317" s="9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5"/>
        <v/>
      </c>
      <c r="Z317" s="23" t="str">
        <f t="shared" si="36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4"/>
        <v/>
      </c>
      <c r="C318" s="19"/>
      <c r="D318" s="19"/>
      <c r="E318" s="19"/>
      <c r="F318" s="20"/>
      <c r="G318" s="9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5"/>
        <v/>
      </c>
      <c r="Z318" s="23" t="str">
        <f t="shared" si="36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4"/>
        <v/>
      </c>
      <c r="C319" s="19"/>
      <c r="D319" s="19"/>
      <c r="E319" s="19"/>
      <c r="F319" s="2"/>
      <c r="G319" s="9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5"/>
        <v/>
      </c>
      <c r="Z319" s="23" t="str">
        <f t="shared" si="36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4"/>
        <v/>
      </c>
      <c r="C320" s="19"/>
      <c r="D320" s="19"/>
      <c r="E320" s="19"/>
      <c r="F320" s="20"/>
      <c r="G320" s="9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5"/>
        <v/>
      </c>
      <c r="Z320" s="23" t="str">
        <f t="shared" si="36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4"/>
        <v/>
      </c>
      <c r="C321" s="19"/>
      <c r="D321" s="19"/>
      <c r="E321" s="19"/>
      <c r="F321" s="2"/>
      <c r="G321" s="9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5"/>
        <v/>
      </c>
      <c r="Z321" s="23" t="str">
        <f t="shared" si="36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4"/>
        <v/>
      </c>
      <c r="C322" s="19"/>
      <c r="D322" s="19"/>
      <c r="E322" s="19"/>
      <c r="F322" s="20"/>
      <c r="G322" s="9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5"/>
        <v/>
      </c>
      <c r="Z322" s="23" t="str">
        <f t="shared" si="36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4"/>
        <v/>
      </c>
      <c r="C323" s="19"/>
      <c r="D323" s="19"/>
      <c r="E323" s="19"/>
      <c r="F323" s="2"/>
      <c r="G323" s="9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5"/>
        <v/>
      </c>
      <c r="Z323" s="23" t="str">
        <f t="shared" si="36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4"/>
        <v/>
      </c>
      <c r="C324" s="19"/>
      <c r="D324" s="19"/>
      <c r="E324" s="19"/>
      <c r="F324" s="20"/>
      <c r="G324" s="9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5"/>
        <v/>
      </c>
      <c r="Z324" s="23" t="str">
        <f t="shared" si="36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4"/>
        <v/>
      </c>
      <c r="C325" s="19"/>
      <c r="D325" s="19"/>
      <c r="E325" s="19"/>
      <c r="F325" s="2"/>
      <c r="G325" s="9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5"/>
        <v/>
      </c>
      <c r="Z325" s="23" t="str">
        <f t="shared" si="36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4"/>
        <v/>
      </c>
      <c r="C326" s="19"/>
      <c r="D326" s="19"/>
      <c r="E326" s="19"/>
      <c r="F326" s="20"/>
      <c r="G326" s="9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5"/>
        <v/>
      </c>
      <c r="Z326" s="23" t="str">
        <f t="shared" si="36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4"/>
        <v/>
      </c>
      <c r="C327" s="19"/>
      <c r="D327" s="19"/>
      <c r="E327" s="19"/>
      <c r="F327" s="2"/>
      <c r="G327" s="9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5"/>
        <v/>
      </c>
      <c r="Z327" s="23" t="str">
        <f t="shared" si="36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4"/>
        <v/>
      </c>
      <c r="C328" s="19"/>
      <c r="D328" s="19"/>
      <c r="E328" s="19"/>
      <c r="F328" s="20"/>
      <c r="G328" s="9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5"/>
        <v/>
      </c>
      <c r="Z328" s="23" t="str">
        <f t="shared" si="36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4"/>
        <v/>
      </c>
      <c r="C329" s="19"/>
      <c r="D329" s="19"/>
      <c r="E329" s="19"/>
      <c r="F329" s="2"/>
      <c r="G329" s="9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5"/>
        <v/>
      </c>
      <c r="Z329" s="23" t="str">
        <f t="shared" si="36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4"/>
        <v/>
      </c>
      <c r="C330" s="19"/>
      <c r="D330" s="19"/>
      <c r="E330" s="19"/>
      <c r="F330" s="20"/>
      <c r="G330" s="9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5"/>
        <v/>
      </c>
      <c r="Z330" s="23" t="str">
        <f t="shared" si="36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4"/>
        <v/>
      </c>
      <c r="C331" s="19"/>
      <c r="D331" s="19"/>
      <c r="E331" s="19"/>
      <c r="F331" s="2"/>
      <c r="G331" s="9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5"/>
        <v/>
      </c>
      <c r="Z331" s="23" t="str">
        <f t="shared" si="36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ref="B332:B395" si="42">IF(G332="","",B331+1)</f>
        <v/>
      </c>
      <c r="C332" s="19"/>
      <c r="D332" s="19"/>
      <c r="E332" s="19"/>
      <c r="F332" s="20"/>
      <c r="G332" s="9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5"/>
        <v/>
      </c>
      <c r="Z332" s="23" t="str">
        <f t="shared" si="36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42"/>
        <v/>
      </c>
      <c r="C333" s="19"/>
      <c r="D333" s="19"/>
      <c r="E333" s="19"/>
      <c r="F333" s="2"/>
      <c r="G333" s="9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5"/>
        <v/>
      </c>
      <c r="Z333" s="23" t="str">
        <f t="shared" si="36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42"/>
        <v/>
      </c>
      <c r="C334" s="19"/>
      <c r="D334" s="19"/>
      <c r="E334" s="19"/>
      <c r="F334" s="20"/>
      <c r="G334" s="9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5"/>
        <v/>
      </c>
      <c r="Z334" s="23" t="str">
        <f t="shared" si="36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42"/>
        <v/>
      </c>
      <c r="C335" s="19"/>
      <c r="D335" s="19"/>
      <c r="E335" s="19"/>
      <c r="F335" s="2"/>
      <c r="G335" s="9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5"/>
        <v/>
      </c>
      <c r="Z335" s="23" t="str">
        <f t="shared" si="36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42"/>
        <v/>
      </c>
      <c r="C336" s="19"/>
      <c r="D336" s="19"/>
      <c r="E336" s="19"/>
      <c r="F336" s="20"/>
      <c r="G336" s="9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5"/>
        <v/>
      </c>
      <c r="Z336" s="23" t="str">
        <f t="shared" si="36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42"/>
        <v/>
      </c>
      <c r="C337" s="19"/>
      <c r="D337" s="19"/>
      <c r="E337" s="19"/>
      <c r="F337" s="2"/>
      <c r="G337" s="9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5"/>
        <v/>
      </c>
      <c r="Z337" s="23" t="str">
        <f t="shared" si="36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42"/>
        <v/>
      </c>
      <c r="C338" s="19"/>
      <c r="D338" s="19"/>
      <c r="E338" s="19"/>
      <c r="F338" s="20"/>
      <c r="G338" s="9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5"/>
        <v/>
      </c>
      <c r="Z338" s="23" t="str">
        <f t="shared" si="36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42"/>
        <v/>
      </c>
      <c r="C339" s="19"/>
      <c r="D339" s="19"/>
      <c r="E339" s="19"/>
      <c r="F339" s="2"/>
      <c r="G339" s="9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5"/>
        <v/>
      </c>
      <c r="Z339" s="23" t="str">
        <f t="shared" si="36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42"/>
        <v/>
      </c>
      <c r="C340" s="19"/>
      <c r="D340" s="19"/>
      <c r="E340" s="19"/>
      <c r="F340" s="20"/>
      <c r="G340" s="9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5"/>
        <v/>
      </c>
      <c r="Z340" s="23" t="str">
        <f t="shared" si="36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42"/>
        <v/>
      </c>
      <c r="C341" s="19"/>
      <c r="D341" s="19"/>
      <c r="E341" s="19"/>
      <c r="F341" s="2"/>
      <c r="G341" s="9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5"/>
        <v/>
      </c>
      <c r="Z341" s="23" t="str">
        <f t="shared" si="36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42"/>
        <v/>
      </c>
      <c r="C342" s="19"/>
      <c r="D342" s="19"/>
      <c r="E342" s="19"/>
      <c r="F342" s="20"/>
      <c r="G342" s="9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5"/>
        <v/>
      </c>
      <c r="Z342" s="23" t="str">
        <f t="shared" si="36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42"/>
        <v/>
      </c>
      <c r="C343" s="19"/>
      <c r="D343" s="19"/>
      <c r="E343" s="19"/>
      <c r="F343" s="2"/>
      <c r="G343" s="9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3">IF(M343&lt;&gt;"",$H343*M343,"")</f>
        <v/>
      </c>
      <c r="Z343" s="23" t="str">
        <f t="shared" ref="Z343:Z406" si="44">IF(N343&lt;&gt;"",$H343*N343,"")</f>
        <v/>
      </c>
      <c r="AA343" s="19">
        <f t="shared" ref="AA343:AA406" si="45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si="42"/>
        <v/>
      </c>
      <c r="C344" s="19"/>
      <c r="D344" s="19"/>
      <c r="E344" s="19"/>
      <c r="F344" s="20"/>
      <c r="G344" s="9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3"/>
        <v/>
      </c>
      <c r="Z344" s="23" t="str">
        <f t="shared" si="44"/>
        <v/>
      </c>
      <c r="AA344" s="19">
        <f t="shared" si="45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2"/>
        <v/>
      </c>
      <c r="C345" s="19"/>
      <c r="D345" s="19"/>
      <c r="E345" s="19"/>
      <c r="F345" s="2"/>
      <c r="G345" s="9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3"/>
        <v/>
      </c>
      <c r="Z345" s="23" t="str">
        <f t="shared" si="44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2"/>
        <v/>
      </c>
      <c r="C346" s="19"/>
      <c r="D346" s="19"/>
      <c r="E346" s="19"/>
      <c r="F346" s="20"/>
      <c r="G346" s="9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3"/>
        <v/>
      </c>
      <c r="Z346" s="23" t="str">
        <f t="shared" si="44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2"/>
        <v/>
      </c>
      <c r="C347" s="19"/>
      <c r="D347" s="19"/>
      <c r="E347" s="19"/>
      <c r="F347" s="2"/>
      <c r="G347" s="9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3"/>
        <v/>
      </c>
      <c r="Z347" s="23" t="str">
        <f t="shared" si="44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2"/>
        <v/>
      </c>
      <c r="C348" s="19"/>
      <c r="D348" s="19"/>
      <c r="E348" s="19"/>
      <c r="F348" s="20"/>
      <c r="G348" s="9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3"/>
        <v/>
      </c>
      <c r="Z348" s="23" t="str">
        <f t="shared" si="44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2"/>
        <v/>
      </c>
      <c r="C349" s="19"/>
      <c r="D349" s="19"/>
      <c r="E349" s="19"/>
      <c r="F349" s="2"/>
      <c r="G349" s="9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3"/>
        <v/>
      </c>
      <c r="Z349" s="23" t="str">
        <f t="shared" si="44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2"/>
        <v/>
      </c>
      <c r="C350" s="19"/>
      <c r="D350" s="19"/>
      <c r="E350" s="19"/>
      <c r="F350" s="20"/>
      <c r="G350" s="9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3"/>
        <v/>
      </c>
      <c r="Z350" s="23" t="str">
        <f t="shared" si="44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2"/>
        <v/>
      </c>
      <c r="C351" s="19"/>
      <c r="D351" s="19"/>
      <c r="E351" s="19"/>
      <c r="F351" s="2"/>
      <c r="G351" s="9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3"/>
        <v/>
      </c>
      <c r="Z351" s="23" t="str">
        <f t="shared" si="44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2"/>
        <v/>
      </c>
      <c r="C352" s="19"/>
      <c r="D352" s="19"/>
      <c r="E352" s="19"/>
      <c r="F352" s="20"/>
      <c r="G352" s="9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3"/>
        <v/>
      </c>
      <c r="Z352" s="23" t="str">
        <f t="shared" si="44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2"/>
        <v/>
      </c>
      <c r="C353" s="19"/>
      <c r="D353" s="19"/>
      <c r="E353" s="19"/>
      <c r="F353" s="2"/>
      <c r="G353" s="9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3"/>
        <v/>
      </c>
      <c r="Z353" s="23" t="str">
        <f t="shared" si="44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2"/>
        <v/>
      </c>
      <c r="C354" s="19"/>
      <c r="D354" s="19"/>
      <c r="E354" s="19"/>
      <c r="F354" s="20"/>
      <c r="G354" s="9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3"/>
        <v/>
      </c>
      <c r="Z354" s="23" t="str">
        <f t="shared" si="44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2"/>
        <v/>
      </c>
      <c r="C355" s="19"/>
      <c r="D355" s="19"/>
      <c r="E355" s="19"/>
      <c r="F355" s="2"/>
      <c r="G355" s="9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3"/>
        <v/>
      </c>
      <c r="Z355" s="23" t="str">
        <f t="shared" si="44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2"/>
        <v/>
      </c>
      <c r="C356" s="19"/>
      <c r="D356" s="19"/>
      <c r="E356" s="19"/>
      <c r="F356" s="20"/>
      <c r="G356" s="9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3"/>
        <v/>
      </c>
      <c r="Z356" s="23" t="str">
        <f t="shared" si="44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2"/>
        <v/>
      </c>
      <c r="C357" s="19"/>
      <c r="D357" s="19"/>
      <c r="E357" s="19"/>
      <c r="F357" s="2"/>
      <c r="G357" s="9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3"/>
        <v/>
      </c>
      <c r="Z357" s="23" t="str">
        <f t="shared" si="44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2"/>
        <v/>
      </c>
      <c r="C358" s="19"/>
      <c r="D358" s="19"/>
      <c r="E358" s="19"/>
      <c r="F358" s="20"/>
      <c r="G358" s="9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3"/>
        <v/>
      </c>
      <c r="Z358" s="23" t="str">
        <f t="shared" si="44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2"/>
        <v/>
      </c>
      <c r="C359" s="19"/>
      <c r="D359" s="19"/>
      <c r="E359" s="19"/>
      <c r="F359" s="2"/>
      <c r="G359" s="9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3"/>
        <v/>
      </c>
      <c r="Z359" s="23" t="str">
        <f t="shared" si="44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2"/>
        <v/>
      </c>
      <c r="C360" s="19"/>
      <c r="D360" s="19"/>
      <c r="E360" s="19"/>
      <c r="F360" s="20"/>
      <c r="G360" s="9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3"/>
        <v/>
      </c>
      <c r="Z360" s="23" t="str">
        <f t="shared" si="44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2"/>
        <v/>
      </c>
      <c r="C361" s="19"/>
      <c r="D361" s="19"/>
      <c r="E361" s="19"/>
      <c r="F361" s="2"/>
      <c r="G361" s="9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3"/>
        <v/>
      </c>
      <c r="Z361" s="23" t="str">
        <f t="shared" si="44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2"/>
        <v/>
      </c>
      <c r="C362" s="19"/>
      <c r="D362" s="19"/>
      <c r="E362" s="19"/>
      <c r="F362" s="20"/>
      <c r="G362" s="9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3"/>
        <v/>
      </c>
      <c r="Z362" s="23" t="str">
        <f t="shared" si="44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2"/>
        <v/>
      </c>
      <c r="C363" s="19"/>
      <c r="D363" s="19"/>
      <c r="E363" s="19"/>
      <c r="F363" s="2"/>
      <c r="G363" s="9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3"/>
        <v/>
      </c>
      <c r="Z363" s="23" t="str">
        <f t="shared" si="44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2"/>
        <v/>
      </c>
      <c r="C364" s="19"/>
      <c r="D364" s="19"/>
      <c r="E364" s="19"/>
      <c r="F364" s="20"/>
      <c r="G364" s="9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3"/>
        <v/>
      </c>
      <c r="Z364" s="23" t="str">
        <f t="shared" si="44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2"/>
        <v/>
      </c>
      <c r="C365" s="19"/>
      <c r="D365" s="19"/>
      <c r="E365" s="19"/>
      <c r="F365" s="2"/>
      <c r="G365" s="9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3"/>
        <v/>
      </c>
      <c r="Z365" s="23" t="str">
        <f t="shared" si="44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2"/>
        <v/>
      </c>
      <c r="C366" s="19"/>
      <c r="D366" s="19"/>
      <c r="E366" s="19"/>
      <c r="F366" s="20"/>
      <c r="G366" s="9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3"/>
        <v/>
      </c>
      <c r="Z366" s="23" t="str">
        <f t="shared" si="44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2"/>
        <v/>
      </c>
      <c r="C367" s="19"/>
      <c r="D367" s="19"/>
      <c r="E367" s="19"/>
      <c r="F367" s="2"/>
      <c r="G367" s="9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3"/>
        <v/>
      </c>
      <c r="Z367" s="23" t="str">
        <f t="shared" si="44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2"/>
        <v/>
      </c>
      <c r="C368" s="19"/>
      <c r="D368" s="19"/>
      <c r="E368" s="19"/>
      <c r="F368" s="20"/>
      <c r="G368" s="9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3"/>
        <v/>
      </c>
      <c r="Z368" s="23" t="str">
        <f t="shared" si="44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2"/>
        <v/>
      </c>
      <c r="C369" s="19"/>
      <c r="D369" s="19"/>
      <c r="E369" s="19"/>
      <c r="F369" s="2"/>
      <c r="G369" s="9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3"/>
        <v/>
      </c>
      <c r="Z369" s="23" t="str">
        <f t="shared" si="44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2"/>
        <v/>
      </c>
      <c r="C370" s="19"/>
      <c r="D370" s="19"/>
      <c r="E370" s="19"/>
      <c r="F370" s="20"/>
      <c r="G370" s="9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3"/>
        <v/>
      </c>
      <c r="Z370" s="23" t="str">
        <f t="shared" si="44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2"/>
        <v/>
      </c>
      <c r="C371" s="19"/>
      <c r="D371" s="19"/>
      <c r="E371" s="19"/>
      <c r="F371" s="2"/>
      <c r="G371" s="9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3"/>
        <v/>
      </c>
      <c r="Z371" s="23" t="str">
        <f t="shared" si="44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2"/>
        <v/>
      </c>
      <c r="C372" s="19"/>
      <c r="D372" s="19"/>
      <c r="E372" s="19"/>
      <c r="F372" s="20"/>
      <c r="G372" s="9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3"/>
        <v/>
      </c>
      <c r="Z372" s="23" t="str">
        <f t="shared" si="44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2"/>
        <v/>
      </c>
      <c r="C373" s="19"/>
      <c r="D373" s="19"/>
      <c r="E373" s="19"/>
      <c r="F373" s="2"/>
      <c r="G373" s="9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3"/>
        <v/>
      </c>
      <c r="Z373" s="23" t="str">
        <f t="shared" si="44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2"/>
        <v/>
      </c>
      <c r="C374" s="19"/>
      <c r="D374" s="19"/>
      <c r="E374" s="19"/>
      <c r="F374" s="20"/>
      <c r="G374" s="9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3"/>
        <v/>
      </c>
      <c r="Z374" s="23" t="str">
        <f t="shared" si="44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2"/>
        <v/>
      </c>
      <c r="C375" s="19"/>
      <c r="D375" s="19"/>
      <c r="E375" s="19"/>
      <c r="F375" s="2"/>
      <c r="G375" s="9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3"/>
        <v/>
      </c>
      <c r="Z375" s="23" t="str">
        <f t="shared" si="44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2"/>
        <v/>
      </c>
      <c r="C376" s="19"/>
      <c r="D376" s="19"/>
      <c r="E376" s="19"/>
      <c r="F376" s="20"/>
      <c r="G376" s="9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3"/>
        <v/>
      </c>
      <c r="Z376" s="23" t="str">
        <f t="shared" si="44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2"/>
        <v/>
      </c>
      <c r="C377" s="19"/>
      <c r="D377" s="19"/>
      <c r="E377" s="19"/>
      <c r="F377" s="2"/>
      <c r="G377" s="9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3"/>
        <v/>
      </c>
      <c r="Z377" s="23" t="str">
        <f t="shared" si="44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2"/>
        <v/>
      </c>
      <c r="C378" s="19"/>
      <c r="D378" s="19"/>
      <c r="E378" s="19"/>
      <c r="F378" s="20"/>
      <c r="G378" s="9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3"/>
        <v/>
      </c>
      <c r="Z378" s="23" t="str">
        <f t="shared" si="44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2"/>
        <v/>
      </c>
      <c r="C379" s="19"/>
      <c r="D379" s="19"/>
      <c r="E379" s="19"/>
      <c r="F379" s="2"/>
      <c r="G379" s="9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3"/>
        <v/>
      </c>
      <c r="Z379" s="23" t="str">
        <f t="shared" si="44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2"/>
        <v/>
      </c>
      <c r="C380" s="19"/>
      <c r="D380" s="19"/>
      <c r="E380" s="19"/>
      <c r="F380" s="20"/>
      <c r="G380" s="9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3"/>
        <v/>
      </c>
      <c r="Z380" s="23" t="str">
        <f t="shared" si="44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2"/>
        <v/>
      </c>
      <c r="C381" s="19"/>
      <c r="D381" s="19"/>
      <c r="E381" s="19"/>
      <c r="F381" s="2"/>
      <c r="G381" s="9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3"/>
        <v/>
      </c>
      <c r="Z381" s="23" t="str">
        <f t="shared" si="44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2"/>
        <v/>
      </c>
      <c r="C382" s="19"/>
      <c r="D382" s="19"/>
      <c r="E382" s="19"/>
      <c r="F382" s="20"/>
      <c r="G382" s="9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3"/>
        <v/>
      </c>
      <c r="Z382" s="23" t="str">
        <f t="shared" si="44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2"/>
        <v/>
      </c>
      <c r="C383" s="19"/>
      <c r="D383" s="19"/>
      <c r="E383" s="19"/>
      <c r="F383" s="2"/>
      <c r="G383" s="9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3"/>
        <v/>
      </c>
      <c r="Z383" s="23" t="str">
        <f t="shared" si="44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2"/>
        <v/>
      </c>
      <c r="C384" s="19"/>
      <c r="D384" s="19"/>
      <c r="E384" s="19"/>
      <c r="F384" s="20"/>
      <c r="G384" s="9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3"/>
        <v/>
      </c>
      <c r="Z384" s="23" t="str">
        <f t="shared" si="44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2"/>
        <v/>
      </c>
      <c r="C385" s="19"/>
      <c r="D385" s="19"/>
      <c r="E385" s="19"/>
      <c r="F385" s="2"/>
      <c r="G385" s="9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3"/>
        <v/>
      </c>
      <c r="Z385" s="23" t="str">
        <f t="shared" si="44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2"/>
        <v/>
      </c>
      <c r="C386" s="19"/>
      <c r="D386" s="19"/>
      <c r="E386" s="19"/>
      <c r="F386" s="20"/>
      <c r="G386" s="9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3"/>
        <v/>
      </c>
      <c r="Z386" s="23" t="str">
        <f t="shared" si="44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2"/>
        <v/>
      </c>
      <c r="C387" s="19"/>
      <c r="D387" s="19"/>
      <c r="E387" s="19"/>
      <c r="F387" s="2"/>
      <c r="G387" s="9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3"/>
        <v/>
      </c>
      <c r="Z387" s="23" t="str">
        <f t="shared" si="44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2"/>
        <v/>
      </c>
      <c r="C388" s="19"/>
      <c r="D388" s="19"/>
      <c r="E388" s="19"/>
      <c r="F388" s="20"/>
      <c r="G388" s="9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3"/>
        <v/>
      </c>
      <c r="Z388" s="23" t="str">
        <f t="shared" si="44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2"/>
        <v/>
      </c>
      <c r="C389" s="19"/>
      <c r="D389" s="19"/>
      <c r="E389" s="19"/>
      <c r="F389" s="2"/>
      <c r="G389" s="9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3"/>
        <v/>
      </c>
      <c r="Z389" s="23" t="str">
        <f t="shared" si="44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2"/>
        <v/>
      </c>
      <c r="C390" s="19"/>
      <c r="D390" s="19"/>
      <c r="E390" s="19"/>
      <c r="F390" s="20"/>
      <c r="G390" s="9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3"/>
        <v/>
      </c>
      <c r="Z390" s="23" t="str">
        <f t="shared" si="44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2"/>
        <v/>
      </c>
      <c r="C391" s="19"/>
      <c r="D391" s="19"/>
      <c r="E391" s="19"/>
      <c r="F391" s="2"/>
      <c r="G391" s="9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3"/>
        <v/>
      </c>
      <c r="Z391" s="23" t="str">
        <f t="shared" si="44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2"/>
        <v/>
      </c>
      <c r="C392" s="19"/>
      <c r="D392" s="19"/>
      <c r="E392" s="19"/>
      <c r="F392" s="20"/>
      <c r="G392" s="9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3"/>
        <v/>
      </c>
      <c r="Z392" s="23" t="str">
        <f t="shared" si="44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2"/>
        <v/>
      </c>
      <c r="C393" s="19"/>
      <c r="D393" s="19"/>
      <c r="E393" s="19"/>
      <c r="F393" s="2"/>
      <c r="G393" s="9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3"/>
        <v/>
      </c>
      <c r="Z393" s="23" t="str">
        <f t="shared" si="44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2"/>
        <v/>
      </c>
      <c r="C394" s="19"/>
      <c r="D394" s="19"/>
      <c r="E394" s="19"/>
      <c r="F394" s="20"/>
      <c r="G394" s="9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3"/>
        <v/>
      </c>
      <c r="Z394" s="23" t="str">
        <f t="shared" si="44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2"/>
        <v/>
      </c>
      <c r="C395" s="19"/>
      <c r="D395" s="19"/>
      <c r="E395" s="19"/>
      <c r="F395" s="2"/>
      <c r="G395" s="9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3"/>
        <v/>
      </c>
      <c r="Z395" s="23" t="str">
        <f t="shared" si="44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ref="B396:B459" si="50">IF(G396="","",B395+1)</f>
        <v/>
      </c>
      <c r="C396" s="19"/>
      <c r="D396" s="19"/>
      <c r="E396" s="19"/>
      <c r="F396" s="20"/>
      <c r="G396" s="9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3"/>
        <v/>
      </c>
      <c r="Z396" s="23" t="str">
        <f t="shared" si="44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50"/>
        <v/>
      </c>
      <c r="C397" s="19"/>
      <c r="D397" s="19"/>
      <c r="E397" s="19"/>
      <c r="F397" s="2"/>
      <c r="G397" s="9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3"/>
        <v/>
      </c>
      <c r="Z397" s="23" t="str">
        <f t="shared" si="44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50"/>
        <v/>
      </c>
      <c r="C398" s="19"/>
      <c r="D398" s="19"/>
      <c r="E398" s="19"/>
      <c r="F398" s="20"/>
      <c r="G398" s="9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3"/>
        <v/>
      </c>
      <c r="Z398" s="23" t="str">
        <f t="shared" si="44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50"/>
        <v/>
      </c>
      <c r="C399" s="19"/>
      <c r="D399" s="19"/>
      <c r="E399" s="19"/>
      <c r="F399" s="2"/>
      <c r="G399" s="9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3"/>
        <v/>
      </c>
      <c r="Z399" s="23" t="str">
        <f t="shared" si="44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50"/>
        <v/>
      </c>
      <c r="C400" s="19"/>
      <c r="D400" s="19"/>
      <c r="E400" s="19"/>
      <c r="F400" s="20"/>
      <c r="G400" s="9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3"/>
        <v/>
      </c>
      <c r="Z400" s="23" t="str">
        <f t="shared" si="44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50"/>
        <v/>
      </c>
      <c r="C401" s="19"/>
      <c r="D401" s="19"/>
      <c r="E401" s="19"/>
      <c r="F401" s="2"/>
      <c r="G401" s="9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3"/>
        <v/>
      </c>
      <c r="Z401" s="23" t="str">
        <f t="shared" si="44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50"/>
        <v/>
      </c>
      <c r="C402" s="19"/>
      <c r="D402" s="19"/>
      <c r="E402" s="19"/>
      <c r="F402" s="20"/>
      <c r="G402" s="9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3"/>
        <v/>
      </c>
      <c r="Z402" s="23" t="str">
        <f t="shared" si="44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50"/>
        <v/>
      </c>
      <c r="C403" s="19"/>
      <c r="D403" s="19"/>
      <c r="E403" s="19"/>
      <c r="F403" s="2"/>
      <c r="G403" s="9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3"/>
        <v/>
      </c>
      <c r="Z403" s="23" t="str">
        <f t="shared" si="44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50"/>
        <v/>
      </c>
      <c r="C404" s="19"/>
      <c r="D404" s="19"/>
      <c r="E404" s="19"/>
      <c r="F404" s="20"/>
      <c r="G404" s="9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3"/>
        <v/>
      </c>
      <c r="Z404" s="23" t="str">
        <f t="shared" si="44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50"/>
        <v/>
      </c>
      <c r="C405" s="19"/>
      <c r="D405" s="19"/>
      <c r="E405" s="19"/>
      <c r="F405" s="2"/>
      <c r="G405" s="9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3"/>
        <v/>
      </c>
      <c r="Z405" s="23" t="str">
        <f t="shared" si="44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50"/>
        <v/>
      </c>
      <c r="C406" s="19"/>
      <c r="D406" s="19"/>
      <c r="E406" s="19"/>
      <c r="F406" s="20"/>
      <c r="G406" s="9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3"/>
        <v/>
      </c>
      <c r="Z406" s="23" t="str">
        <f t="shared" si="44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50"/>
        <v/>
      </c>
      <c r="C407" s="19"/>
      <c r="D407" s="19"/>
      <c r="E407" s="19"/>
      <c r="F407" s="2"/>
      <c r="G407" s="9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1">IF(M407&lt;&gt;"",$H407*M407,"")</f>
        <v/>
      </c>
      <c r="Z407" s="23" t="str">
        <f t="shared" ref="Z407:Z470" si="52">IF(N407&lt;&gt;"",$H407*N407,"")</f>
        <v/>
      </c>
      <c r="AA407" s="19">
        <f t="shared" ref="AA407:AA470" si="53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si="50"/>
        <v/>
      </c>
      <c r="C408" s="19"/>
      <c r="D408" s="19"/>
      <c r="E408" s="19"/>
      <c r="F408" s="20"/>
      <c r="G408" s="9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1"/>
        <v/>
      </c>
      <c r="Z408" s="23" t="str">
        <f t="shared" si="52"/>
        <v/>
      </c>
      <c r="AA408" s="19">
        <f t="shared" si="53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0"/>
        <v/>
      </c>
      <c r="C409" s="19"/>
      <c r="D409" s="19"/>
      <c r="E409" s="19"/>
      <c r="F409" s="2"/>
      <c r="G409" s="9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1"/>
        <v/>
      </c>
      <c r="Z409" s="23" t="str">
        <f t="shared" si="52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0"/>
        <v/>
      </c>
      <c r="C410" s="19"/>
      <c r="D410" s="19"/>
      <c r="E410" s="19"/>
      <c r="F410" s="20"/>
      <c r="G410" s="9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1"/>
        <v/>
      </c>
      <c r="Z410" s="23" t="str">
        <f t="shared" si="52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0"/>
        <v/>
      </c>
      <c r="C411" s="19"/>
      <c r="D411" s="19"/>
      <c r="E411" s="19"/>
      <c r="F411" s="2"/>
      <c r="G411" s="9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1"/>
        <v/>
      </c>
      <c r="Z411" s="23" t="str">
        <f t="shared" si="52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0"/>
        <v/>
      </c>
      <c r="C412" s="19"/>
      <c r="D412" s="19"/>
      <c r="E412" s="19"/>
      <c r="F412" s="20"/>
      <c r="G412" s="9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1"/>
        <v/>
      </c>
      <c r="Z412" s="23" t="str">
        <f t="shared" si="52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0"/>
        <v/>
      </c>
      <c r="C413" s="19"/>
      <c r="D413" s="19"/>
      <c r="E413" s="19"/>
      <c r="F413" s="2"/>
      <c r="G413" s="9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1"/>
        <v/>
      </c>
      <c r="Z413" s="23" t="str">
        <f t="shared" si="52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0"/>
        <v/>
      </c>
      <c r="C414" s="19"/>
      <c r="D414" s="19"/>
      <c r="E414" s="19"/>
      <c r="F414" s="20"/>
      <c r="G414" s="9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1"/>
        <v/>
      </c>
      <c r="Z414" s="23" t="str">
        <f t="shared" si="52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0"/>
        <v/>
      </c>
      <c r="C415" s="19"/>
      <c r="D415" s="19"/>
      <c r="E415" s="19"/>
      <c r="F415" s="2"/>
      <c r="G415" s="9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1"/>
        <v/>
      </c>
      <c r="Z415" s="23" t="str">
        <f t="shared" si="52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0"/>
        <v/>
      </c>
      <c r="C416" s="19"/>
      <c r="D416" s="19"/>
      <c r="E416" s="19"/>
      <c r="F416" s="20"/>
      <c r="G416" s="9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1"/>
        <v/>
      </c>
      <c r="Z416" s="23" t="str">
        <f t="shared" si="52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0"/>
        <v/>
      </c>
      <c r="C417" s="19"/>
      <c r="D417" s="19"/>
      <c r="E417" s="19"/>
      <c r="F417" s="2"/>
      <c r="G417" s="9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1"/>
        <v/>
      </c>
      <c r="Z417" s="23" t="str">
        <f t="shared" si="52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0"/>
        <v/>
      </c>
      <c r="C418" s="19"/>
      <c r="D418" s="19"/>
      <c r="E418" s="19"/>
      <c r="F418" s="20"/>
      <c r="G418" s="9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1"/>
        <v/>
      </c>
      <c r="Z418" s="23" t="str">
        <f t="shared" si="52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0"/>
        <v/>
      </c>
      <c r="C419" s="19"/>
      <c r="D419" s="19"/>
      <c r="E419" s="19"/>
      <c r="F419" s="2"/>
      <c r="G419" s="9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1"/>
        <v/>
      </c>
      <c r="Z419" s="23" t="str">
        <f t="shared" si="52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0"/>
        <v/>
      </c>
      <c r="C420" s="19"/>
      <c r="D420" s="19"/>
      <c r="E420" s="19"/>
      <c r="F420" s="20"/>
      <c r="G420" s="9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1"/>
        <v/>
      </c>
      <c r="Z420" s="23" t="str">
        <f t="shared" si="52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9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1"/>
        <v/>
      </c>
      <c r="Z421" s="23" t="str">
        <f t="shared" si="52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0"/>
      <c r="G422" s="9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1"/>
        <v/>
      </c>
      <c r="Z422" s="23" t="str">
        <f t="shared" si="52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9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1"/>
        <v/>
      </c>
      <c r="Z423" s="23" t="str">
        <f t="shared" si="52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0"/>
      <c r="G424" s="9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1"/>
        <v/>
      </c>
      <c r="Z424" s="23" t="str">
        <f t="shared" si="52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9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1"/>
        <v/>
      </c>
      <c r="Z425" s="23" t="str">
        <f t="shared" si="52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0"/>
      <c r="G426" s="9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1"/>
        <v/>
      </c>
      <c r="Z426" s="23" t="str">
        <f t="shared" si="52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9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1"/>
        <v/>
      </c>
      <c r="Z427" s="23" t="str">
        <f t="shared" si="52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0"/>
      <c r="G428" s="9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1"/>
        <v/>
      </c>
      <c r="Z428" s="23" t="str">
        <f t="shared" si="52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9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1"/>
        <v/>
      </c>
      <c r="Z429" s="23" t="str">
        <f t="shared" si="52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0"/>
      <c r="G430" s="9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1"/>
        <v/>
      </c>
      <c r="Z430" s="23" t="str">
        <f t="shared" si="52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9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1"/>
        <v/>
      </c>
      <c r="Z431" s="23" t="str">
        <f t="shared" si="52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0"/>
      <c r="G432" s="9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1"/>
        <v/>
      </c>
      <c r="Z432" s="23" t="str">
        <f t="shared" si="52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9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1"/>
        <v/>
      </c>
      <c r="Z433" s="23" t="str">
        <f t="shared" si="52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0"/>
      <c r="G434" s="9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1"/>
        <v/>
      </c>
      <c r="Z434" s="23" t="str">
        <f t="shared" si="52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9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1"/>
        <v/>
      </c>
      <c r="Z435" s="23" t="str">
        <f t="shared" si="52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0"/>
      <c r="G436" s="9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1"/>
        <v/>
      </c>
      <c r="Z436" s="23" t="str">
        <f t="shared" si="52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9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1"/>
        <v/>
      </c>
      <c r="Z437" s="23" t="str">
        <f t="shared" si="52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0"/>
      <c r="G438" s="9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1"/>
        <v/>
      </c>
      <c r="Z438" s="23" t="str">
        <f t="shared" si="52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9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1"/>
        <v/>
      </c>
      <c r="Z439" s="23" t="str">
        <f t="shared" si="52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0"/>
      <c r="G440" s="9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1"/>
        <v/>
      </c>
      <c r="Z440" s="23" t="str">
        <f t="shared" si="52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9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1"/>
        <v/>
      </c>
      <c r="Z441" s="23" t="str">
        <f t="shared" si="52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0"/>
      <c r="G442" s="9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1"/>
        <v/>
      </c>
      <c r="Z442" s="23" t="str">
        <f t="shared" si="52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9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1"/>
        <v/>
      </c>
      <c r="Z443" s="23" t="str">
        <f t="shared" si="52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0"/>
      <c r="G444" s="9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1"/>
        <v/>
      </c>
      <c r="Z444" s="23" t="str">
        <f t="shared" si="52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9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1"/>
        <v/>
      </c>
      <c r="Z445" s="23" t="str">
        <f t="shared" si="52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0"/>
      <c r="G446" s="9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1"/>
        <v/>
      </c>
      <c r="Z446" s="23" t="str">
        <f t="shared" si="52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9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1"/>
        <v/>
      </c>
      <c r="Z447" s="23" t="str">
        <f t="shared" si="52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0"/>
      <c r="G448" s="9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1"/>
        <v/>
      </c>
      <c r="Z448" s="23" t="str">
        <f t="shared" si="52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9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1"/>
        <v/>
      </c>
      <c r="Z449" s="23" t="str">
        <f t="shared" si="52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0"/>
      <c r="G450" s="9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1"/>
        <v/>
      </c>
      <c r="Z450" s="23" t="str">
        <f t="shared" si="52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9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1"/>
        <v/>
      </c>
      <c r="Z451" s="23" t="str">
        <f t="shared" si="52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0"/>
      <c r="G452" s="9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1"/>
        <v/>
      </c>
      <c r="Z452" s="23" t="str">
        <f t="shared" si="52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9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1"/>
        <v/>
      </c>
      <c r="Z453" s="23" t="str">
        <f t="shared" si="52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0"/>
      <c r="G454" s="9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1"/>
        <v/>
      </c>
      <c r="Z454" s="23" t="str">
        <f t="shared" si="52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9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1"/>
        <v/>
      </c>
      <c r="Z455" s="23" t="str">
        <f t="shared" si="52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0"/>
      <c r="G456" s="9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1"/>
        <v/>
      </c>
      <c r="Z456" s="23" t="str">
        <f t="shared" si="52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9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1"/>
        <v/>
      </c>
      <c r="Z457" s="23" t="str">
        <f t="shared" si="52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0"/>
      <c r="G458" s="9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1"/>
        <v/>
      </c>
      <c r="Z458" s="23" t="str">
        <f t="shared" si="52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9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1"/>
        <v/>
      </c>
      <c r="Z459" s="23" t="str">
        <f t="shared" si="52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ref="B460:B523" si="58">IF(G460="","",B459+1)</f>
        <v/>
      </c>
      <c r="C460" s="19"/>
      <c r="D460" s="19"/>
      <c r="E460" s="19"/>
      <c r="F460" s="20"/>
      <c r="G460" s="9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1"/>
        <v/>
      </c>
      <c r="Z460" s="23" t="str">
        <f t="shared" si="52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8"/>
        <v/>
      </c>
      <c r="C461" s="19"/>
      <c r="D461" s="19"/>
      <c r="E461" s="19"/>
      <c r="F461" s="2"/>
      <c r="G461" s="9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1"/>
        <v/>
      </c>
      <c r="Z461" s="23" t="str">
        <f t="shared" si="52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8"/>
        <v/>
      </c>
      <c r="C462" s="19"/>
      <c r="D462" s="19"/>
      <c r="E462" s="19"/>
      <c r="F462" s="20"/>
      <c r="G462" s="9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1"/>
        <v/>
      </c>
      <c r="Z462" s="23" t="str">
        <f t="shared" si="52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8"/>
        <v/>
      </c>
      <c r="C463" s="19"/>
      <c r="D463" s="19"/>
      <c r="E463" s="19"/>
      <c r="F463" s="2"/>
      <c r="G463" s="9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1"/>
        <v/>
      </c>
      <c r="Z463" s="23" t="str">
        <f t="shared" si="52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8"/>
        <v/>
      </c>
      <c r="C464" s="19"/>
      <c r="D464" s="19"/>
      <c r="E464" s="19"/>
      <c r="F464" s="20"/>
      <c r="G464" s="9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1"/>
        <v/>
      </c>
      <c r="Z464" s="23" t="str">
        <f t="shared" si="52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8"/>
        <v/>
      </c>
      <c r="C465" s="19"/>
      <c r="D465" s="19"/>
      <c r="E465" s="19"/>
      <c r="F465" s="2"/>
      <c r="G465" s="9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1"/>
        <v/>
      </c>
      <c r="Z465" s="23" t="str">
        <f t="shared" si="52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8"/>
        <v/>
      </c>
      <c r="C466" s="19"/>
      <c r="D466" s="19"/>
      <c r="E466" s="19"/>
      <c r="F466" s="20"/>
      <c r="G466" s="9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1"/>
        <v/>
      </c>
      <c r="Z466" s="23" t="str">
        <f t="shared" si="52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8"/>
        <v/>
      </c>
      <c r="C467" s="19"/>
      <c r="D467" s="19"/>
      <c r="E467" s="19"/>
      <c r="F467" s="2"/>
      <c r="G467" s="9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1"/>
        <v/>
      </c>
      <c r="Z467" s="23" t="str">
        <f t="shared" si="52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8"/>
        <v/>
      </c>
      <c r="C468" s="19"/>
      <c r="D468" s="19"/>
      <c r="E468" s="19"/>
      <c r="F468" s="20"/>
      <c r="G468" s="9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1"/>
        <v/>
      </c>
      <c r="Z468" s="23" t="str">
        <f t="shared" si="52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8"/>
        <v/>
      </c>
      <c r="C469" s="19"/>
      <c r="D469" s="19"/>
      <c r="E469" s="19"/>
      <c r="F469" s="2"/>
      <c r="G469" s="9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1"/>
        <v/>
      </c>
      <c r="Z469" s="23" t="str">
        <f t="shared" si="52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8"/>
        <v/>
      </c>
      <c r="C470" s="19"/>
      <c r="D470" s="19"/>
      <c r="E470" s="19"/>
      <c r="F470" s="20"/>
      <c r="G470" s="9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1"/>
        <v/>
      </c>
      <c r="Z470" s="23" t="str">
        <f t="shared" si="52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8"/>
        <v/>
      </c>
      <c r="C471" s="19"/>
      <c r="D471" s="19"/>
      <c r="E471" s="19"/>
      <c r="F471" s="2"/>
      <c r="G471" s="9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9">IF(M471&lt;&gt;"",$H471*M471,"")</f>
        <v/>
      </c>
      <c r="Z471" s="23" t="str">
        <f t="shared" ref="Z471:Z534" si="60">IF(N471&lt;&gt;"",$H471*N471,"")</f>
        <v/>
      </c>
      <c r="AA471" s="19">
        <f t="shared" ref="AA471:AA534" si="61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si="58"/>
        <v/>
      </c>
      <c r="C472" s="19"/>
      <c r="D472" s="19"/>
      <c r="E472" s="19"/>
      <c r="F472" s="20"/>
      <c r="G472" s="9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9"/>
        <v/>
      </c>
      <c r="Z472" s="23" t="str">
        <f t="shared" si="60"/>
        <v/>
      </c>
      <c r="AA472" s="19">
        <f t="shared" si="61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58"/>
        <v/>
      </c>
      <c r="C473" s="19"/>
      <c r="D473" s="19"/>
      <c r="E473" s="19"/>
      <c r="F473" s="2"/>
      <c r="G473" s="9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9"/>
        <v/>
      </c>
      <c r="Z473" s="23" t="str">
        <f t="shared" si="60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58"/>
        <v/>
      </c>
      <c r="C474" s="19"/>
      <c r="D474" s="19"/>
      <c r="E474" s="19"/>
      <c r="F474" s="20"/>
      <c r="G474" s="9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9"/>
        <v/>
      </c>
      <c r="Z474" s="23" t="str">
        <f t="shared" si="60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58"/>
        <v/>
      </c>
      <c r="C475" s="19"/>
      <c r="D475" s="19"/>
      <c r="E475" s="19"/>
      <c r="F475" s="2"/>
      <c r="G475" s="9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9"/>
        <v/>
      </c>
      <c r="Z475" s="23" t="str">
        <f t="shared" si="60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58"/>
        <v/>
      </c>
      <c r="C476" s="19"/>
      <c r="D476" s="19"/>
      <c r="E476" s="19"/>
      <c r="F476" s="20"/>
      <c r="G476" s="9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9"/>
        <v/>
      </c>
      <c r="Z476" s="23" t="str">
        <f t="shared" si="60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58"/>
        <v/>
      </c>
      <c r="C477" s="19"/>
      <c r="D477" s="19"/>
      <c r="E477" s="19"/>
      <c r="F477" s="2"/>
      <c r="G477" s="9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9"/>
        <v/>
      </c>
      <c r="Z477" s="23" t="str">
        <f t="shared" si="60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58"/>
        <v/>
      </c>
      <c r="C478" s="19"/>
      <c r="D478" s="19"/>
      <c r="E478" s="19"/>
      <c r="F478" s="20"/>
      <c r="G478" s="9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9"/>
        <v/>
      </c>
      <c r="Z478" s="23" t="str">
        <f t="shared" si="60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58"/>
        <v/>
      </c>
      <c r="C479" s="19"/>
      <c r="D479" s="19"/>
      <c r="E479" s="19"/>
      <c r="F479" s="2"/>
      <c r="G479" s="9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9"/>
        <v/>
      </c>
      <c r="Z479" s="23" t="str">
        <f t="shared" si="60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58"/>
        <v/>
      </c>
      <c r="C480" s="19"/>
      <c r="D480" s="19"/>
      <c r="E480" s="19"/>
      <c r="F480" s="20"/>
      <c r="G480" s="9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9"/>
        <v/>
      </c>
      <c r="Z480" s="23" t="str">
        <f t="shared" si="60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58"/>
        <v/>
      </c>
      <c r="C481" s="19"/>
      <c r="D481" s="19"/>
      <c r="E481" s="19"/>
      <c r="F481" s="2"/>
      <c r="G481" s="9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9"/>
        <v/>
      </c>
      <c r="Z481" s="23" t="str">
        <f t="shared" si="60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58"/>
        <v/>
      </c>
      <c r="C482" s="19"/>
      <c r="D482" s="19"/>
      <c r="E482" s="19"/>
      <c r="F482" s="20"/>
      <c r="G482" s="9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9"/>
        <v/>
      </c>
      <c r="Z482" s="23" t="str">
        <f t="shared" si="60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58"/>
        <v/>
      </c>
      <c r="C483" s="19"/>
      <c r="D483" s="19"/>
      <c r="E483" s="19"/>
      <c r="F483" s="2"/>
      <c r="G483" s="9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9"/>
        <v/>
      </c>
      <c r="Z483" s="23" t="str">
        <f t="shared" si="60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58"/>
        <v/>
      </c>
      <c r="C484" s="19"/>
      <c r="D484" s="19"/>
      <c r="E484" s="19"/>
      <c r="F484" s="20"/>
      <c r="G484" s="9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9"/>
        <v/>
      </c>
      <c r="Z484" s="23" t="str">
        <f t="shared" si="60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58"/>
        <v/>
      </c>
      <c r="C485" s="19"/>
      <c r="D485" s="19"/>
      <c r="E485" s="19"/>
      <c r="F485" s="2"/>
      <c r="G485" s="9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9"/>
        <v/>
      </c>
      <c r="Z485" s="23" t="str">
        <f t="shared" si="60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58"/>
        <v/>
      </c>
      <c r="C486" s="19"/>
      <c r="D486" s="19"/>
      <c r="E486" s="19"/>
      <c r="F486" s="20"/>
      <c r="G486" s="9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9"/>
        <v/>
      </c>
      <c r="Z486" s="23" t="str">
        <f t="shared" si="60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58"/>
        <v/>
      </c>
      <c r="C487" s="19"/>
      <c r="D487" s="19"/>
      <c r="E487" s="19"/>
      <c r="F487" s="2"/>
      <c r="G487" s="9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9"/>
        <v/>
      </c>
      <c r="Z487" s="23" t="str">
        <f t="shared" si="60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58"/>
        <v/>
      </c>
      <c r="C488" s="19"/>
      <c r="D488" s="19"/>
      <c r="E488" s="19"/>
      <c r="F488" s="20"/>
      <c r="G488" s="9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9"/>
        <v/>
      </c>
      <c r="Z488" s="23" t="str">
        <f t="shared" si="60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58"/>
        <v/>
      </c>
      <c r="C489" s="19"/>
      <c r="D489" s="19"/>
      <c r="E489" s="19"/>
      <c r="F489" s="2"/>
      <c r="G489" s="9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9"/>
        <v/>
      </c>
      <c r="Z489" s="23" t="str">
        <f t="shared" si="60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58"/>
        <v/>
      </c>
      <c r="C490" s="19"/>
      <c r="D490" s="19"/>
      <c r="E490" s="19"/>
      <c r="F490" s="20"/>
      <c r="G490" s="9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9"/>
        <v/>
      </c>
      <c r="Z490" s="23" t="str">
        <f t="shared" si="60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58"/>
        <v/>
      </c>
      <c r="C491" s="19"/>
      <c r="D491" s="19"/>
      <c r="E491" s="19"/>
      <c r="F491" s="2"/>
      <c r="G491" s="9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9"/>
        <v/>
      </c>
      <c r="Z491" s="23" t="str">
        <f t="shared" si="60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58"/>
        <v/>
      </c>
      <c r="C492" s="19"/>
      <c r="D492" s="19"/>
      <c r="E492" s="19"/>
      <c r="F492" s="20"/>
      <c r="G492" s="9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9"/>
        <v/>
      </c>
      <c r="Z492" s="23" t="str">
        <f t="shared" si="60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58"/>
        <v/>
      </c>
      <c r="C493" s="19"/>
      <c r="D493" s="19"/>
      <c r="E493" s="19"/>
      <c r="F493" s="2"/>
      <c r="G493" s="9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9"/>
        <v/>
      </c>
      <c r="Z493" s="23" t="str">
        <f t="shared" si="60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58"/>
        <v/>
      </c>
      <c r="C494" s="19"/>
      <c r="D494" s="19"/>
      <c r="E494" s="19"/>
      <c r="F494" s="20"/>
      <c r="G494" s="9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9"/>
        <v/>
      </c>
      <c r="Z494" s="23" t="str">
        <f t="shared" si="60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58"/>
        <v/>
      </c>
      <c r="C495" s="19"/>
      <c r="D495" s="19"/>
      <c r="E495" s="19"/>
      <c r="F495" s="2"/>
      <c r="G495" s="9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9"/>
        <v/>
      </c>
      <c r="Z495" s="23" t="str">
        <f t="shared" si="60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58"/>
        <v/>
      </c>
      <c r="C496" s="19"/>
      <c r="D496" s="19"/>
      <c r="E496" s="19"/>
      <c r="F496" s="20"/>
      <c r="G496" s="9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9"/>
        <v/>
      </c>
      <c r="Z496" s="23" t="str">
        <f t="shared" si="60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58"/>
        <v/>
      </c>
      <c r="C497" s="19"/>
      <c r="D497" s="19"/>
      <c r="E497" s="19"/>
      <c r="F497" s="2"/>
      <c r="G497" s="9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9"/>
        <v/>
      </c>
      <c r="Z497" s="23" t="str">
        <f t="shared" si="60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58"/>
        <v/>
      </c>
      <c r="C498" s="19"/>
      <c r="D498" s="19"/>
      <c r="E498" s="19"/>
      <c r="F498" s="20"/>
      <c r="G498" s="9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9"/>
        <v/>
      </c>
      <c r="Z498" s="23" t="str">
        <f t="shared" si="60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58"/>
        <v/>
      </c>
      <c r="C499" s="19"/>
      <c r="D499" s="19"/>
      <c r="E499" s="19"/>
      <c r="F499" s="2"/>
      <c r="G499" s="9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9"/>
        <v/>
      </c>
      <c r="Z499" s="23" t="str">
        <f t="shared" si="60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58"/>
        <v/>
      </c>
      <c r="C500" s="19"/>
      <c r="D500" s="19"/>
      <c r="E500" s="19"/>
      <c r="F500" s="20"/>
      <c r="G500" s="9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9"/>
        <v/>
      </c>
      <c r="Z500" s="23" t="str">
        <f t="shared" si="60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58"/>
        <v/>
      </c>
      <c r="C501" s="19"/>
      <c r="D501" s="19"/>
      <c r="E501" s="19"/>
      <c r="F501" s="2"/>
      <c r="G501" s="9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9"/>
        <v/>
      </c>
      <c r="Z501" s="23" t="str">
        <f t="shared" si="60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58"/>
        <v/>
      </c>
      <c r="C502" s="19"/>
      <c r="D502" s="19"/>
      <c r="E502" s="19"/>
      <c r="F502" s="20"/>
      <c r="G502" s="9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9"/>
        <v/>
      </c>
      <c r="Z502" s="23" t="str">
        <f t="shared" si="60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58"/>
        <v/>
      </c>
      <c r="C503" s="19"/>
      <c r="D503" s="19"/>
      <c r="E503" s="19"/>
      <c r="F503" s="2"/>
      <c r="G503" s="9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9"/>
        <v/>
      </c>
      <c r="Z503" s="23" t="str">
        <f t="shared" si="60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58"/>
        <v/>
      </c>
      <c r="C504" s="19"/>
      <c r="D504" s="19"/>
      <c r="E504" s="19"/>
      <c r="F504" s="20"/>
      <c r="G504" s="9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9"/>
        <v/>
      </c>
      <c r="Z504" s="23" t="str">
        <f t="shared" si="60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58"/>
        <v/>
      </c>
      <c r="C505" s="19"/>
      <c r="D505" s="19"/>
      <c r="E505" s="19"/>
      <c r="F505" s="2"/>
      <c r="G505" s="9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9"/>
        <v/>
      </c>
      <c r="Z505" s="23" t="str">
        <f t="shared" si="60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58"/>
        <v/>
      </c>
      <c r="C506" s="19"/>
      <c r="D506" s="19"/>
      <c r="E506" s="19"/>
      <c r="F506" s="20"/>
      <c r="G506" s="9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9"/>
        <v/>
      </c>
      <c r="Z506" s="23" t="str">
        <f t="shared" si="60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58"/>
        <v/>
      </c>
      <c r="C507" s="19"/>
      <c r="D507" s="19"/>
      <c r="E507" s="19"/>
      <c r="F507" s="2"/>
      <c r="G507" s="9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9"/>
        <v/>
      </c>
      <c r="Z507" s="23" t="str">
        <f t="shared" si="60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58"/>
        <v/>
      </c>
      <c r="C508" s="19"/>
      <c r="D508" s="19"/>
      <c r="E508" s="19"/>
      <c r="F508" s="20"/>
      <c r="G508" s="9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9"/>
        <v/>
      </c>
      <c r="Z508" s="23" t="str">
        <f t="shared" si="60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58"/>
        <v/>
      </c>
      <c r="C509" s="19"/>
      <c r="D509" s="19"/>
      <c r="E509" s="19"/>
      <c r="F509" s="2"/>
      <c r="G509" s="9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9"/>
        <v/>
      </c>
      <c r="Z509" s="23" t="str">
        <f t="shared" si="60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58"/>
        <v/>
      </c>
      <c r="C510" s="19"/>
      <c r="D510" s="19"/>
      <c r="E510" s="19"/>
      <c r="F510" s="20"/>
      <c r="G510" s="9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9"/>
        <v/>
      </c>
      <c r="Z510" s="23" t="str">
        <f t="shared" si="60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58"/>
        <v/>
      </c>
      <c r="C511" s="19"/>
      <c r="D511" s="19"/>
      <c r="E511" s="19"/>
      <c r="F511" s="2"/>
      <c r="G511" s="9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9"/>
        <v/>
      </c>
      <c r="Z511" s="23" t="str">
        <f t="shared" si="60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58"/>
        <v/>
      </c>
      <c r="C512" s="19"/>
      <c r="D512" s="19"/>
      <c r="E512" s="19"/>
      <c r="F512" s="20"/>
      <c r="G512" s="9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9"/>
        <v/>
      </c>
      <c r="Z512" s="23" t="str">
        <f t="shared" si="60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58"/>
        <v/>
      </c>
      <c r="C513" s="19"/>
      <c r="D513" s="19"/>
      <c r="E513" s="19"/>
      <c r="F513" s="2"/>
      <c r="G513" s="9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9"/>
        <v/>
      </c>
      <c r="Z513" s="23" t="str">
        <f t="shared" si="60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58"/>
        <v/>
      </c>
      <c r="C514" s="19"/>
      <c r="D514" s="19"/>
      <c r="E514" s="19"/>
      <c r="F514" s="20"/>
      <c r="G514" s="9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9"/>
        <v/>
      </c>
      <c r="Z514" s="23" t="str">
        <f t="shared" si="60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58"/>
        <v/>
      </c>
      <c r="C515" s="19"/>
      <c r="D515" s="19"/>
      <c r="E515" s="19"/>
      <c r="F515" s="2"/>
      <c r="G515" s="9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9"/>
        <v/>
      </c>
      <c r="Z515" s="23" t="str">
        <f t="shared" si="60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58"/>
        <v/>
      </c>
      <c r="C516" s="19"/>
      <c r="D516" s="19"/>
      <c r="E516" s="19"/>
      <c r="F516" s="20"/>
      <c r="G516" s="9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9"/>
        <v/>
      </c>
      <c r="Z516" s="23" t="str">
        <f t="shared" si="60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58"/>
        <v/>
      </c>
      <c r="C517" s="19"/>
      <c r="D517" s="19"/>
      <c r="E517" s="19"/>
      <c r="F517" s="2"/>
      <c r="G517" s="9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9"/>
        <v/>
      </c>
      <c r="Z517" s="23" t="str">
        <f t="shared" si="60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58"/>
        <v/>
      </c>
      <c r="C518" s="19"/>
      <c r="D518" s="19"/>
      <c r="E518" s="19"/>
      <c r="F518" s="20"/>
      <c r="G518" s="9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9"/>
        <v/>
      </c>
      <c r="Z518" s="23" t="str">
        <f t="shared" si="60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58"/>
        <v/>
      </c>
      <c r="C519" s="19"/>
      <c r="D519" s="19"/>
      <c r="E519" s="19"/>
      <c r="F519" s="2"/>
      <c r="G519" s="9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9"/>
        <v/>
      </c>
      <c r="Z519" s="23" t="str">
        <f t="shared" si="60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58"/>
        <v/>
      </c>
      <c r="C520" s="19"/>
      <c r="D520" s="19"/>
      <c r="E520" s="19"/>
      <c r="F520" s="20"/>
      <c r="G520" s="9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9"/>
        <v/>
      </c>
      <c r="Z520" s="23" t="str">
        <f t="shared" si="60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58"/>
        <v/>
      </c>
      <c r="C521" s="19"/>
      <c r="D521" s="19"/>
      <c r="E521" s="19"/>
      <c r="F521" s="2"/>
      <c r="G521" s="9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9"/>
        <v/>
      </c>
      <c r="Z521" s="23" t="str">
        <f t="shared" si="60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58"/>
        <v/>
      </c>
      <c r="C522" s="19"/>
      <c r="D522" s="19"/>
      <c r="E522" s="19"/>
      <c r="F522" s="20"/>
      <c r="G522" s="9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9"/>
        <v/>
      </c>
      <c r="Z522" s="23" t="str">
        <f t="shared" si="60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58"/>
        <v/>
      </c>
      <c r="C523" s="19"/>
      <c r="D523" s="19"/>
      <c r="E523" s="19"/>
      <c r="F523" s="2"/>
      <c r="G523" s="9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9"/>
        <v/>
      </c>
      <c r="Z523" s="23" t="str">
        <f t="shared" si="60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ref="B524:B587" si="66">IF(G524="","",B523+1)</f>
        <v/>
      </c>
      <c r="C524" s="19"/>
      <c r="D524" s="19"/>
      <c r="E524" s="19"/>
      <c r="F524" s="20"/>
      <c r="G524" s="9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9"/>
        <v/>
      </c>
      <c r="Z524" s="23" t="str">
        <f t="shared" si="60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6"/>
        <v/>
      </c>
      <c r="C525" s="19"/>
      <c r="D525" s="19"/>
      <c r="E525" s="19"/>
      <c r="F525" s="2"/>
      <c r="G525" s="9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9"/>
        <v/>
      </c>
      <c r="Z525" s="23" t="str">
        <f t="shared" si="60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6"/>
        <v/>
      </c>
      <c r="C526" s="19"/>
      <c r="D526" s="19"/>
      <c r="E526" s="19"/>
      <c r="F526" s="20"/>
      <c r="G526" s="9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9"/>
        <v/>
      </c>
      <c r="Z526" s="23" t="str">
        <f t="shared" si="60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6"/>
        <v/>
      </c>
      <c r="C527" s="19"/>
      <c r="D527" s="19"/>
      <c r="E527" s="19"/>
      <c r="F527" s="2"/>
      <c r="G527" s="9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9"/>
        <v/>
      </c>
      <c r="Z527" s="23" t="str">
        <f t="shared" si="60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6"/>
        <v/>
      </c>
      <c r="C528" s="19"/>
      <c r="D528" s="19"/>
      <c r="E528" s="19"/>
      <c r="F528" s="20"/>
      <c r="G528" s="9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9"/>
        <v/>
      </c>
      <c r="Z528" s="23" t="str">
        <f t="shared" si="60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6"/>
        <v/>
      </c>
      <c r="C529" s="19"/>
      <c r="D529" s="19"/>
      <c r="E529" s="19"/>
      <c r="F529" s="2"/>
      <c r="G529" s="9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9"/>
        <v/>
      </c>
      <c r="Z529" s="23" t="str">
        <f t="shared" si="60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6"/>
        <v/>
      </c>
      <c r="C530" s="19"/>
      <c r="D530" s="19"/>
      <c r="E530" s="19"/>
      <c r="F530" s="20"/>
      <c r="G530" s="9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9"/>
        <v/>
      </c>
      <c r="Z530" s="23" t="str">
        <f t="shared" si="60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6"/>
        <v/>
      </c>
      <c r="C531" s="19"/>
      <c r="D531" s="19"/>
      <c r="E531" s="19"/>
      <c r="F531" s="2"/>
      <c r="G531" s="9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9"/>
        <v/>
      </c>
      <c r="Z531" s="23" t="str">
        <f t="shared" si="60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6"/>
        <v/>
      </c>
      <c r="C532" s="19"/>
      <c r="D532" s="19"/>
      <c r="E532" s="19"/>
      <c r="F532" s="20"/>
      <c r="G532" s="9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9"/>
        <v/>
      </c>
      <c r="Z532" s="23" t="str">
        <f t="shared" si="60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6"/>
        <v/>
      </c>
      <c r="C533" s="19"/>
      <c r="D533" s="19"/>
      <c r="E533" s="19"/>
      <c r="F533" s="2"/>
      <c r="G533" s="9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9"/>
        <v/>
      </c>
      <c r="Z533" s="23" t="str">
        <f t="shared" si="60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6"/>
        <v/>
      </c>
      <c r="C534" s="19"/>
      <c r="D534" s="19"/>
      <c r="E534" s="19"/>
      <c r="F534" s="20"/>
      <c r="G534" s="9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9"/>
        <v/>
      </c>
      <c r="Z534" s="23" t="str">
        <f t="shared" si="60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6"/>
        <v/>
      </c>
      <c r="C535" s="19"/>
      <c r="D535" s="19"/>
      <c r="E535" s="19"/>
      <c r="F535" s="2"/>
      <c r="G535" s="9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7">IF(M535&lt;&gt;"",$H535*M535,"")</f>
        <v/>
      </c>
      <c r="Z535" s="23" t="str">
        <f t="shared" ref="Z535:Z598" si="68">IF(N535&lt;&gt;"",$H535*N535,"")</f>
        <v/>
      </c>
      <c r="AA535" s="19">
        <f t="shared" ref="AA535:AA598" si="69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si="66"/>
        <v/>
      </c>
      <c r="C536" s="19"/>
      <c r="D536" s="19"/>
      <c r="E536" s="19"/>
      <c r="F536" s="20"/>
      <c r="G536" s="9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7"/>
        <v/>
      </c>
      <c r="Z536" s="23" t="str">
        <f t="shared" si="68"/>
        <v/>
      </c>
      <c r="AA536" s="19">
        <f t="shared" si="69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6"/>
        <v/>
      </c>
      <c r="C537" s="19"/>
      <c r="D537" s="19"/>
      <c r="E537" s="19"/>
      <c r="F537" s="2"/>
      <c r="G537" s="9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7"/>
        <v/>
      </c>
      <c r="Z537" s="23" t="str">
        <f t="shared" si="68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6"/>
        <v/>
      </c>
      <c r="C538" s="19"/>
      <c r="D538" s="19"/>
      <c r="E538" s="19"/>
      <c r="F538" s="20"/>
      <c r="G538" s="9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7"/>
        <v/>
      </c>
      <c r="Z538" s="23" t="str">
        <f t="shared" si="68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6"/>
        <v/>
      </c>
      <c r="C539" s="19"/>
      <c r="D539" s="19"/>
      <c r="E539" s="19"/>
      <c r="F539" s="2"/>
      <c r="G539" s="9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7"/>
        <v/>
      </c>
      <c r="Z539" s="23" t="str">
        <f t="shared" si="68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6"/>
        <v/>
      </c>
      <c r="C540" s="19"/>
      <c r="D540" s="19"/>
      <c r="E540" s="19"/>
      <c r="F540" s="20"/>
      <c r="G540" s="9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7"/>
        <v/>
      </c>
      <c r="Z540" s="23" t="str">
        <f t="shared" si="68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6"/>
        <v/>
      </c>
      <c r="C541" s="19"/>
      <c r="D541" s="19"/>
      <c r="E541" s="19"/>
      <c r="F541" s="2"/>
      <c r="G541" s="9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7"/>
        <v/>
      </c>
      <c r="Z541" s="23" t="str">
        <f t="shared" si="68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6"/>
        <v/>
      </c>
      <c r="C542" s="19"/>
      <c r="D542" s="19"/>
      <c r="E542" s="19"/>
      <c r="F542" s="20"/>
      <c r="G542" s="9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7"/>
        <v/>
      </c>
      <c r="Z542" s="23" t="str">
        <f t="shared" si="68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6"/>
        <v/>
      </c>
      <c r="C543" s="19"/>
      <c r="D543" s="19"/>
      <c r="E543" s="19"/>
      <c r="F543" s="2"/>
      <c r="G543" s="9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7"/>
        <v/>
      </c>
      <c r="Z543" s="23" t="str">
        <f t="shared" si="68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6"/>
        <v/>
      </c>
      <c r="C544" s="19"/>
      <c r="D544" s="19"/>
      <c r="E544" s="19"/>
      <c r="F544" s="20"/>
      <c r="G544" s="9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7"/>
        <v/>
      </c>
      <c r="Z544" s="23" t="str">
        <f t="shared" si="68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6"/>
        <v/>
      </c>
      <c r="C545" s="19"/>
      <c r="D545" s="19"/>
      <c r="E545" s="19"/>
      <c r="F545" s="2"/>
      <c r="G545" s="9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7"/>
        <v/>
      </c>
      <c r="Z545" s="23" t="str">
        <f t="shared" si="68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6"/>
        <v/>
      </c>
      <c r="C546" s="19"/>
      <c r="D546" s="19"/>
      <c r="E546" s="19"/>
      <c r="F546" s="20"/>
      <c r="G546" s="9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7"/>
        <v/>
      </c>
      <c r="Z546" s="23" t="str">
        <f t="shared" si="68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6"/>
        <v/>
      </c>
      <c r="C547" s="19"/>
      <c r="D547" s="19"/>
      <c r="E547" s="19"/>
      <c r="F547" s="2"/>
      <c r="G547" s="9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7"/>
        <v/>
      </c>
      <c r="Z547" s="23" t="str">
        <f t="shared" si="68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6"/>
        <v/>
      </c>
      <c r="C548" s="19"/>
      <c r="D548" s="19"/>
      <c r="E548" s="19"/>
      <c r="F548" s="20"/>
      <c r="G548" s="9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7"/>
        <v/>
      </c>
      <c r="Z548" s="23" t="str">
        <f t="shared" si="68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6"/>
        <v/>
      </c>
      <c r="C549" s="19"/>
      <c r="D549" s="19"/>
      <c r="E549" s="19"/>
      <c r="F549" s="2"/>
      <c r="G549" s="9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7"/>
        <v/>
      </c>
      <c r="Z549" s="23" t="str">
        <f t="shared" si="68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6"/>
        <v/>
      </c>
      <c r="C550" s="19"/>
      <c r="D550" s="19"/>
      <c r="E550" s="19"/>
      <c r="F550" s="20"/>
      <c r="G550" s="9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7"/>
        <v/>
      </c>
      <c r="Z550" s="23" t="str">
        <f t="shared" si="68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6"/>
        <v/>
      </c>
      <c r="C551" s="19"/>
      <c r="D551" s="19"/>
      <c r="E551" s="19"/>
      <c r="F551" s="2"/>
      <c r="G551" s="9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7"/>
        <v/>
      </c>
      <c r="Z551" s="23" t="str">
        <f t="shared" si="68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6"/>
        <v/>
      </c>
      <c r="C552" s="19"/>
      <c r="D552" s="19"/>
      <c r="E552" s="19"/>
      <c r="F552" s="20"/>
      <c r="G552" s="9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7"/>
        <v/>
      </c>
      <c r="Z552" s="23" t="str">
        <f t="shared" si="68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6"/>
        <v/>
      </c>
      <c r="C553" s="19"/>
      <c r="D553" s="19"/>
      <c r="E553" s="19"/>
      <c r="F553" s="2"/>
      <c r="G553" s="9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7"/>
        <v/>
      </c>
      <c r="Z553" s="23" t="str">
        <f t="shared" si="68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6"/>
        <v/>
      </c>
      <c r="C554" s="19"/>
      <c r="D554" s="19"/>
      <c r="E554" s="19"/>
      <c r="F554" s="20"/>
      <c r="G554" s="9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7"/>
        <v/>
      </c>
      <c r="Z554" s="23" t="str">
        <f t="shared" si="68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6"/>
        <v/>
      </c>
      <c r="C555" s="19"/>
      <c r="D555" s="19"/>
      <c r="E555" s="19"/>
      <c r="F555" s="2"/>
      <c r="G555" s="9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7"/>
        <v/>
      </c>
      <c r="Z555" s="23" t="str">
        <f t="shared" si="68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6"/>
        <v/>
      </c>
      <c r="C556" s="19"/>
      <c r="D556" s="19"/>
      <c r="E556" s="19"/>
      <c r="F556" s="20"/>
      <c r="G556" s="9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7"/>
        <v/>
      </c>
      <c r="Z556" s="23" t="str">
        <f t="shared" si="68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6"/>
        <v/>
      </c>
      <c r="C557" s="19"/>
      <c r="D557" s="19"/>
      <c r="E557" s="19"/>
      <c r="F557" s="2"/>
      <c r="G557" s="9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7"/>
        <v/>
      </c>
      <c r="Z557" s="23" t="str">
        <f t="shared" si="68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6"/>
        <v/>
      </c>
      <c r="C558" s="19"/>
      <c r="D558" s="19"/>
      <c r="E558" s="19"/>
      <c r="F558" s="20"/>
      <c r="G558" s="9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7"/>
        <v/>
      </c>
      <c r="Z558" s="23" t="str">
        <f t="shared" si="68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6"/>
        <v/>
      </c>
      <c r="C559" s="19"/>
      <c r="D559" s="19"/>
      <c r="E559" s="19"/>
      <c r="F559" s="2"/>
      <c r="G559" s="9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7"/>
        <v/>
      </c>
      <c r="Z559" s="23" t="str">
        <f t="shared" si="68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6"/>
        <v/>
      </c>
      <c r="C560" s="19"/>
      <c r="D560" s="19"/>
      <c r="E560" s="19"/>
      <c r="F560" s="20"/>
      <c r="G560" s="9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7"/>
        <v/>
      </c>
      <c r="Z560" s="23" t="str">
        <f t="shared" si="68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6"/>
        <v/>
      </c>
      <c r="C561" s="19"/>
      <c r="D561" s="19"/>
      <c r="E561" s="19"/>
      <c r="F561" s="2"/>
      <c r="G561" s="9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7"/>
        <v/>
      </c>
      <c r="Z561" s="23" t="str">
        <f t="shared" si="68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6"/>
        <v/>
      </c>
      <c r="C562" s="19"/>
      <c r="D562" s="19"/>
      <c r="E562" s="19"/>
      <c r="F562" s="20"/>
      <c r="G562" s="9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7"/>
        <v/>
      </c>
      <c r="Z562" s="23" t="str">
        <f t="shared" si="68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6"/>
        <v/>
      </c>
      <c r="C563" s="19"/>
      <c r="D563" s="19"/>
      <c r="E563" s="19"/>
      <c r="F563" s="2"/>
      <c r="G563" s="9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7"/>
        <v/>
      </c>
      <c r="Z563" s="23" t="str">
        <f t="shared" si="68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6"/>
        <v/>
      </c>
      <c r="C564" s="19"/>
      <c r="D564" s="19"/>
      <c r="E564" s="19"/>
      <c r="F564" s="20"/>
      <c r="G564" s="9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7"/>
        <v/>
      </c>
      <c r="Z564" s="23" t="str">
        <f t="shared" si="68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6"/>
        <v/>
      </c>
      <c r="C565" s="19"/>
      <c r="D565" s="19"/>
      <c r="E565" s="19"/>
      <c r="F565" s="2"/>
      <c r="G565" s="9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7"/>
        <v/>
      </c>
      <c r="Z565" s="23" t="str">
        <f t="shared" si="68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6"/>
        <v/>
      </c>
      <c r="C566" s="19"/>
      <c r="D566" s="19"/>
      <c r="E566" s="19"/>
      <c r="F566" s="20"/>
      <c r="G566" s="9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7"/>
        <v/>
      </c>
      <c r="Z566" s="23" t="str">
        <f t="shared" si="68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6"/>
        <v/>
      </c>
      <c r="C567" s="19"/>
      <c r="D567" s="19"/>
      <c r="E567" s="19"/>
      <c r="F567" s="2"/>
      <c r="G567" s="9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7"/>
        <v/>
      </c>
      <c r="Z567" s="23" t="str">
        <f t="shared" si="68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6"/>
        <v/>
      </c>
      <c r="C568" s="19"/>
      <c r="D568" s="19"/>
      <c r="E568" s="19"/>
      <c r="F568" s="20"/>
      <c r="G568" s="9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7"/>
        <v/>
      </c>
      <c r="Z568" s="23" t="str">
        <f t="shared" si="68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6"/>
        <v/>
      </c>
      <c r="C569" s="19"/>
      <c r="D569" s="19"/>
      <c r="E569" s="19"/>
      <c r="F569" s="2"/>
      <c r="G569" s="9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7"/>
        <v/>
      </c>
      <c r="Z569" s="23" t="str">
        <f t="shared" si="68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6"/>
        <v/>
      </c>
      <c r="C570" s="19"/>
      <c r="D570" s="19"/>
      <c r="E570" s="19"/>
      <c r="F570" s="20"/>
      <c r="G570" s="9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7"/>
        <v/>
      </c>
      <c r="Z570" s="23" t="str">
        <f t="shared" si="68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6"/>
        <v/>
      </c>
      <c r="C571" s="19"/>
      <c r="D571" s="19"/>
      <c r="E571" s="19"/>
      <c r="F571" s="2"/>
      <c r="G571" s="9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7"/>
        <v/>
      </c>
      <c r="Z571" s="23" t="str">
        <f t="shared" si="68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6"/>
        <v/>
      </c>
      <c r="C572" s="19"/>
      <c r="D572" s="19"/>
      <c r="E572" s="19"/>
      <c r="F572" s="20"/>
      <c r="G572" s="9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7"/>
        <v/>
      </c>
      <c r="Z572" s="23" t="str">
        <f t="shared" si="68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6"/>
        <v/>
      </c>
      <c r="C573" s="19"/>
      <c r="D573" s="19"/>
      <c r="E573" s="19"/>
      <c r="F573" s="2"/>
      <c r="G573" s="9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7"/>
        <v/>
      </c>
      <c r="Z573" s="23" t="str">
        <f t="shared" si="68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6"/>
        <v/>
      </c>
      <c r="C574" s="19"/>
      <c r="D574" s="19"/>
      <c r="E574" s="19"/>
      <c r="F574" s="20"/>
      <c r="G574" s="9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7"/>
        <v/>
      </c>
      <c r="Z574" s="23" t="str">
        <f t="shared" si="68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6"/>
        <v/>
      </c>
      <c r="C575" s="19"/>
      <c r="D575" s="19"/>
      <c r="E575" s="19"/>
      <c r="F575" s="2"/>
      <c r="G575" s="9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7"/>
        <v/>
      </c>
      <c r="Z575" s="23" t="str">
        <f t="shared" si="68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6"/>
        <v/>
      </c>
      <c r="C576" s="19"/>
      <c r="D576" s="19"/>
      <c r="E576" s="19"/>
      <c r="F576" s="20"/>
      <c r="G576" s="9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7"/>
        <v/>
      </c>
      <c r="Z576" s="23" t="str">
        <f t="shared" si="68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6"/>
        <v/>
      </c>
      <c r="C577" s="19"/>
      <c r="D577" s="19"/>
      <c r="E577" s="19"/>
      <c r="F577" s="2"/>
      <c r="G577" s="9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7"/>
        <v/>
      </c>
      <c r="Z577" s="23" t="str">
        <f t="shared" si="68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6"/>
        <v/>
      </c>
      <c r="C578" s="19"/>
      <c r="D578" s="19"/>
      <c r="E578" s="19"/>
      <c r="F578" s="20"/>
      <c r="G578" s="9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7"/>
        <v/>
      </c>
      <c r="Z578" s="23" t="str">
        <f t="shared" si="68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6"/>
        <v/>
      </c>
      <c r="C579" s="19"/>
      <c r="D579" s="19"/>
      <c r="E579" s="19"/>
      <c r="F579" s="2"/>
      <c r="G579" s="9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7"/>
        <v/>
      </c>
      <c r="Z579" s="23" t="str">
        <f t="shared" si="68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6"/>
        <v/>
      </c>
      <c r="C580" s="19"/>
      <c r="D580" s="19"/>
      <c r="E580" s="19"/>
      <c r="F580" s="20"/>
      <c r="G580" s="9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7"/>
        <v/>
      </c>
      <c r="Z580" s="23" t="str">
        <f t="shared" si="68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6"/>
        <v/>
      </c>
      <c r="C581" s="19"/>
      <c r="D581" s="19"/>
      <c r="E581" s="19"/>
      <c r="F581" s="2"/>
      <c r="G581" s="9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7"/>
        <v/>
      </c>
      <c r="Z581" s="23" t="str">
        <f t="shared" si="68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6"/>
        <v/>
      </c>
      <c r="C582" s="19"/>
      <c r="D582" s="19"/>
      <c r="E582" s="19"/>
      <c r="F582" s="20"/>
      <c r="G582" s="9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7"/>
        <v/>
      </c>
      <c r="Z582" s="23" t="str">
        <f t="shared" si="68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6"/>
        <v/>
      </c>
      <c r="C583" s="19"/>
      <c r="D583" s="19"/>
      <c r="E583" s="19"/>
      <c r="F583" s="2"/>
      <c r="G583" s="9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7"/>
        <v/>
      </c>
      <c r="Z583" s="23" t="str">
        <f t="shared" si="68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6"/>
        <v/>
      </c>
      <c r="C584" s="19"/>
      <c r="D584" s="19"/>
      <c r="E584" s="19"/>
      <c r="F584" s="20"/>
      <c r="G584" s="9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7"/>
        <v/>
      </c>
      <c r="Z584" s="23" t="str">
        <f t="shared" si="68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6"/>
        <v/>
      </c>
      <c r="C585" s="19"/>
      <c r="D585" s="19"/>
      <c r="E585" s="19"/>
      <c r="F585" s="2"/>
      <c r="G585" s="9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7"/>
        <v/>
      </c>
      <c r="Z585" s="23" t="str">
        <f t="shared" si="68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6"/>
        <v/>
      </c>
      <c r="C586" s="19"/>
      <c r="D586" s="19"/>
      <c r="E586" s="19"/>
      <c r="F586" s="20"/>
      <c r="G586" s="9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7"/>
        <v/>
      </c>
      <c r="Z586" s="23" t="str">
        <f t="shared" si="68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6"/>
        <v/>
      </c>
      <c r="C587" s="19"/>
      <c r="D587" s="19"/>
      <c r="E587" s="19"/>
      <c r="F587" s="2"/>
      <c r="G587" s="9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7"/>
        <v/>
      </c>
      <c r="Z587" s="23" t="str">
        <f t="shared" si="68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ref="B588:B651" si="74">IF(G588="","",B587+1)</f>
        <v/>
      </c>
      <c r="C588" s="19"/>
      <c r="D588" s="19"/>
      <c r="E588" s="19"/>
      <c r="F588" s="20"/>
      <c r="G588" s="9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7"/>
        <v/>
      </c>
      <c r="Z588" s="23" t="str">
        <f t="shared" si="68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74"/>
        <v/>
      </c>
      <c r="C589" s="19"/>
      <c r="D589" s="19"/>
      <c r="E589" s="19"/>
      <c r="F589" s="2"/>
      <c r="G589" s="9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7"/>
        <v/>
      </c>
      <c r="Z589" s="23" t="str">
        <f t="shared" si="68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74"/>
        <v/>
      </c>
      <c r="C590" s="19"/>
      <c r="D590" s="19"/>
      <c r="E590" s="19"/>
      <c r="F590" s="20"/>
      <c r="G590" s="9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7"/>
        <v/>
      </c>
      <c r="Z590" s="23" t="str">
        <f t="shared" si="68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74"/>
        <v/>
      </c>
      <c r="C591" s="19"/>
      <c r="D591" s="19"/>
      <c r="E591" s="19"/>
      <c r="F591" s="2"/>
      <c r="G591" s="9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7"/>
        <v/>
      </c>
      <c r="Z591" s="23" t="str">
        <f t="shared" si="68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74"/>
        <v/>
      </c>
      <c r="C592" s="19"/>
      <c r="D592" s="19"/>
      <c r="E592" s="19"/>
      <c r="F592" s="20"/>
      <c r="G592" s="9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7"/>
        <v/>
      </c>
      <c r="Z592" s="23" t="str">
        <f t="shared" si="68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74"/>
        <v/>
      </c>
      <c r="C593" s="19"/>
      <c r="D593" s="19"/>
      <c r="E593" s="19"/>
      <c r="F593" s="2"/>
      <c r="G593" s="9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7"/>
        <v/>
      </c>
      <c r="Z593" s="23" t="str">
        <f t="shared" si="68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74"/>
        <v/>
      </c>
      <c r="C594" s="19"/>
      <c r="D594" s="19"/>
      <c r="E594" s="19"/>
      <c r="F594" s="20"/>
      <c r="G594" s="9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7"/>
        <v/>
      </c>
      <c r="Z594" s="23" t="str">
        <f t="shared" si="68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74"/>
        <v/>
      </c>
      <c r="C595" s="19"/>
      <c r="D595" s="19"/>
      <c r="E595" s="19"/>
      <c r="F595" s="2"/>
      <c r="G595" s="9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7"/>
        <v/>
      </c>
      <c r="Z595" s="23" t="str">
        <f t="shared" si="68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74"/>
        <v/>
      </c>
      <c r="C596" s="19"/>
      <c r="D596" s="19"/>
      <c r="E596" s="19"/>
      <c r="F596" s="20"/>
      <c r="G596" s="9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7"/>
        <v/>
      </c>
      <c r="Z596" s="23" t="str">
        <f t="shared" si="68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74"/>
        <v/>
      </c>
      <c r="C597" s="19"/>
      <c r="D597" s="19"/>
      <c r="E597" s="19"/>
      <c r="F597" s="2"/>
      <c r="G597" s="9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7"/>
        <v/>
      </c>
      <c r="Z597" s="23" t="str">
        <f t="shared" si="68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74"/>
        <v/>
      </c>
      <c r="C598" s="19"/>
      <c r="D598" s="19"/>
      <c r="E598" s="19"/>
      <c r="F598" s="20"/>
      <c r="G598" s="9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7"/>
        <v/>
      </c>
      <c r="Z598" s="23" t="str">
        <f t="shared" si="68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74"/>
        <v/>
      </c>
      <c r="C599" s="19"/>
      <c r="D599" s="19"/>
      <c r="E599" s="19"/>
      <c r="F599" s="2"/>
      <c r="G599" s="9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5">IF(M599&lt;&gt;"",$H599*M599,"")</f>
        <v/>
      </c>
      <c r="Z599" s="23" t="str">
        <f t="shared" ref="Z599:Z662" si="76">IF(N599&lt;&gt;"",$H599*N599,"")</f>
        <v/>
      </c>
      <c r="AA599" s="19">
        <f t="shared" ref="AA599:AA662" si="77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si="74"/>
        <v/>
      </c>
      <c r="C600" s="19"/>
      <c r="D600" s="19"/>
      <c r="E600" s="19"/>
      <c r="F600" s="20"/>
      <c r="G600" s="9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5"/>
        <v/>
      </c>
      <c r="Z600" s="23" t="str">
        <f t="shared" si="76"/>
        <v/>
      </c>
      <c r="AA600" s="19">
        <f t="shared" si="77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4"/>
        <v/>
      </c>
      <c r="C601" s="19"/>
      <c r="D601" s="19"/>
      <c r="E601" s="19"/>
      <c r="F601" s="2"/>
      <c r="G601" s="9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5"/>
        <v/>
      </c>
      <c r="Z601" s="23" t="str">
        <f t="shared" si="76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4"/>
        <v/>
      </c>
      <c r="C602" s="19"/>
      <c r="D602" s="19"/>
      <c r="E602" s="19"/>
      <c r="F602" s="20"/>
      <c r="G602" s="9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5"/>
        <v/>
      </c>
      <c r="Z602" s="23" t="str">
        <f t="shared" si="76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4"/>
        <v/>
      </c>
      <c r="C603" s="19"/>
      <c r="D603" s="19"/>
      <c r="E603" s="19"/>
      <c r="F603" s="2"/>
      <c r="G603" s="9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5"/>
        <v/>
      </c>
      <c r="Z603" s="23" t="str">
        <f t="shared" si="76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4"/>
        <v/>
      </c>
      <c r="C604" s="19"/>
      <c r="D604" s="19"/>
      <c r="E604" s="19"/>
      <c r="F604" s="20"/>
      <c r="G604" s="9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5"/>
        <v/>
      </c>
      <c r="Z604" s="23" t="str">
        <f t="shared" si="76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4"/>
        <v/>
      </c>
      <c r="C605" s="19"/>
      <c r="D605" s="19"/>
      <c r="E605" s="19"/>
      <c r="F605" s="2"/>
      <c r="G605" s="9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5"/>
        <v/>
      </c>
      <c r="Z605" s="23" t="str">
        <f t="shared" si="76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4"/>
        <v/>
      </c>
      <c r="C606" s="19"/>
      <c r="D606" s="19"/>
      <c r="E606" s="19"/>
      <c r="F606" s="20"/>
      <c r="G606" s="9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5"/>
        <v/>
      </c>
      <c r="Z606" s="23" t="str">
        <f t="shared" si="76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4"/>
        <v/>
      </c>
      <c r="C607" s="19"/>
      <c r="D607" s="19"/>
      <c r="E607" s="19"/>
      <c r="F607" s="2"/>
      <c r="G607" s="9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5"/>
        <v/>
      </c>
      <c r="Z607" s="23" t="str">
        <f t="shared" si="76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4"/>
        <v/>
      </c>
      <c r="C608" s="19"/>
      <c r="D608" s="19"/>
      <c r="E608" s="19"/>
      <c r="F608" s="20"/>
      <c r="G608" s="9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5"/>
        <v/>
      </c>
      <c r="Z608" s="23" t="str">
        <f t="shared" si="76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4"/>
        <v/>
      </c>
      <c r="C609" s="19"/>
      <c r="D609" s="19"/>
      <c r="E609" s="19"/>
      <c r="F609" s="20"/>
      <c r="G609" s="9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5"/>
        <v/>
      </c>
      <c r="Z609" s="23" t="str">
        <f t="shared" si="76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4"/>
        <v/>
      </c>
      <c r="C610" s="19"/>
      <c r="D610" s="19"/>
      <c r="E610" s="19"/>
      <c r="F610" s="20"/>
      <c r="G610" s="9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5"/>
        <v/>
      </c>
      <c r="Z610" s="23" t="str">
        <f t="shared" si="76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4"/>
        <v/>
      </c>
      <c r="C611" s="19"/>
      <c r="D611" s="19"/>
      <c r="E611" s="19"/>
      <c r="F611" s="20"/>
      <c r="G611" s="9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5"/>
        <v/>
      </c>
      <c r="Z611" s="23" t="str">
        <f t="shared" si="76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4"/>
        <v/>
      </c>
      <c r="C612" s="19"/>
      <c r="D612" s="19"/>
      <c r="E612" s="19"/>
      <c r="F612" s="20"/>
      <c r="G612" s="9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5"/>
        <v/>
      </c>
      <c r="Z612" s="23" t="str">
        <f t="shared" si="76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4"/>
        <v/>
      </c>
      <c r="C613" s="19"/>
      <c r="D613" s="19"/>
      <c r="E613" s="19"/>
      <c r="F613" s="20"/>
      <c r="G613" s="9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5"/>
        <v/>
      </c>
      <c r="Z613" s="23" t="str">
        <f t="shared" si="76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4"/>
        <v/>
      </c>
      <c r="C614" s="19"/>
      <c r="D614" s="19"/>
      <c r="E614" s="19"/>
      <c r="F614" s="20"/>
      <c r="G614" s="9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5"/>
        <v/>
      </c>
      <c r="Z614" s="23" t="str">
        <f t="shared" si="76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4"/>
        <v/>
      </c>
      <c r="C615" s="19"/>
      <c r="D615" s="19"/>
      <c r="E615" s="19"/>
      <c r="F615" s="20"/>
      <c r="G615" s="9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5"/>
        <v/>
      </c>
      <c r="Z615" s="23" t="str">
        <f t="shared" si="76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4"/>
        <v/>
      </c>
      <c r="C616" s="19"/>
      <c r="D616" s="19"/>
      <c r="E616" s="19"/>
      <c r="F616" s="20"/>
      <c r="G616" s="9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5"/>
        <v/>
      </c>
      <c r="Z616" s="23" t="str">
        <f t="shared" si="76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4"/>
        <v/>
      </c>
      <c r="C617" s="19"/>
      <c r="D617" s="19"/>
      <c r="E617" s="19"/>
      <c r="F617" s="20"/>
      <c r="G617" s="9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5"/>
        <v/>
      </c>
      <c r="Z617" s="23" t="str">
        <f t="shared" si="76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4"/>
        <v/>
      </c>
      <c r="C618" s="19"/>
      <c r="D618" s="19"/>
      <c r="E618" s="19"/>
      <c r="F618" s="2"/>
      <c r="G618" s="9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5"/>
        <v/>
      </c>
      <c r="Z618" s="23" t="str">
        <f t="shared" si="76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4"/>
        <v/>
      </c>
      <c r="C619" s="19"/>
      <c r="D619" s="19"/>
      <c r="E619" s="19"/>
      <c r="F619" s="20"/>
      <c r="G619" s="9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5"/>
        <v/>
      </c>
      <c r="Z619" s="23" t="str">
        <f t="shared" si="76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4"/>
        <v/>
      </c>
      <c r="C620" s="19"/>
      <c r="D620" s="19"/>
      <c r="E620" s="19"/>
      <c r="F620" s="2"/>
      <c r="G620" s="9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5"/>
        <v/>
      </c>
      <c r="Z620" s="23" t="str">
        <f t="shared" si="76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4"/>
        <v/>
      </c>
      <c r="C621" s="19"/>
      <c r="D621" s="19"/>
      <c r="E621" s="19"/>
      <c r="F621" s="20"/>
      <c r="G621" s="9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5"/>
        <v/>
      </c>
      <c r="Z621" s="23" t="str">
        <f t="shared" si="76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4"/>
        <v/>
      </c>
      <c r="C622" s="19"/>
      <c r="D622" s="19"/>
      <c r="E622" s="19"/>
      <c r="F622" s="20"/>
      <c r="G622" s="9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5"/>
        <v/>
      </c>
      <c r="Z622" s="23" t="str">
        <f t="shared" si="76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4"/>
        <v/>
      </c>
      <c r="C623" s="19"/>
      <c r="D623" s="19"/>
      <c r="E623" s="19"/>
      <c r="F623" s="20"/>
      <c r="G623" s="9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5"/>
        <v/>
      </c>
      <c r="Z623" s="23" t="str">
        <f t="shared" si="76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4"/>
        <v/>
      </c>
      <c r="C624" s="19"/>
      <c r="D624" s="19"/>
      <c r="E624" s="19"/>
      <c r="F624" s="20"/>
      <c r="G624" s="9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5"/>
        <v/>
      </c>
      <c r="Z624" s="23" t="str">
        <f t="shared" si="76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4"/>
        <v/>
      </c>
      <c r="C625" s="19"/>
      <c r="D625" s="19"/>
      <c r="E625" s="19"/>
      <c r="F625" s="20"/>
      <c r="G625" s="9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5"/>
        <v/>
      </c>
      <c r="Z625" s="23" t="str">
        <f t="shared" si="76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4"/>
        <v/>
      </c>
      <c r="C626" s="19"/>
      <c r="D626" s="19"/>
      <c r="E626" s="19"/>
      <c r="F626" s="20"/>
      <c r="G626" s="9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5"/>
        <v/>
      </c>
      <c r="Z626" s="23" t="str">
        <f t="shared" si="76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4"/>
        <v/>
      </c>
      <c r="C627" s="19"/>
      <c r="D627" s="19"/>
      <c r="E627" s="19"/>
      <c r="F627" s="20"/>
      <c r="G627" s="9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5"/>
        <v/>
      </c>
      <c r="Z627" s="23" t="str">
        <f t="shared" si="76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4"/>
        <v/>
      </c>
      <c r="C628" s="19"/>
      <c r="D628" s="19"/>
      <c r="E628" s="19"/>
      <c r="F628" s="20"/>
      <c r="G628" s="9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5"/>
        <v/>
      </c>
      <c r="Z628" s="23" t="str">
        <f t="shared" si="76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4"/>
        <v/>
      </c>
      <c r="C629" s="19"/>
      <c r="D629" s="19"/>
      <c r="E629" s="19"/>
      <c r="F629" s="20"/>
      <c r="G629" s="9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5"/>
        <v/>
      </c>
      <c r="Z629" s="23" t="str">
        <f t="shared" si="76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4"/>
        <v/>
      </c>
      <c r="C630" s="19"/>
      <c r="D630" s="19"/>
      <c r="E630" s="19"/>
      <c r="F630" s="20"/>
      <c r="G630" s="9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5"/>
        <v/>
      </c>
      <c r="Z630" s="23" t="str">
        <f t="shared" si="76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4"/>
        <v/>
      </c>
      <c r="C631" s="19"/>
      <c r="D631" s="19"/>
      <c r="E631" s="19"/>
      <c r="F631" s="20"/>
      <c r="G631" s="9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5"/>
        <v/>
      </c>
      <c r="Z631" s="23" t="str">
        <f t="shared" si="76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4"/>
        <v/>
      </c>
      <c r="C632" s="19"/>
      <c r="D632" s="19"/>
      <c r="E632" s="19"/>
      <c r="F632" s="20"/>
      <c r="G632" s="9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5"/>
        <v/>
      </c>
      <c r="Z632" s="23" t="str">
        <f t="shared" si="76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4"/>
        <v/>
      </c>
      <c r="C633" s="19"/>
      <c r="D633" s="19"/>
      <c r="E633" s="19"/>
      <c r="F633" s="20"/>
      <c r="G633" s="9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5"/>
        <v/>
      </c>
      <c r="Z633" s="23" t="str">
        <f t="shared" si="76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4"/>
        <v/>
      </c>
      <c r="C634" s="19"/>
      <c r="D634" s="19"/>
      <c r="E634" s="19"/>
      <c r="F634" s="20"/>
      <c r="G634" s="9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5"/>
        <v/>
      </c>
      <c r="Z634" s="23" t="str">
        <f t="shared" si="76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4"/>
        <v/>
      </c>
      <c r="C635" s="19"/>
      <c r="D635" s="19"/>
      <c r="E635" s="19"/>
      <c r="F635" s="20"/>
      <c r="G635" s="9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5"/>
        <v/>
      </c>
      <c r="Z635" s="23" t="str">
        <f t="shared" si="76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4"/>
        <v/>
      </c>
      <c r="C636" s="19"/>
      <c r="D636" s="19"/>
      <c r="E636" s="19"/>
      <c r="F636" s="20"/>
      <c r="G636" s="9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5"/>
        <v/>
      </c>
      <c r="Z636" s="23" t="str">
        <f t="shared" si="76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4"/>
        <v/>
      </c>
      <c r="C637" s="19"/>
      <c r="D637" s="19"/>
      <c r="E637" s="19"/>
      <c r="F637" s="20"/>
      <c r="G637" s="9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5"/>
        <v/>
      </c>
      <c r="Z637" s="23" t="str">
        <f t="shared" si="76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4"/>
        <v/>
      </c>
      <c r="C638" s="19"/>
      <c r="D638" s="19"/>
      <c r="E638" s="19"/>
      <c r="F638" s="20"/>
      <c r="G638" s="9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5"/>
        <v/>
      </c>
      <c r="Z638" s="23" t="str">
        <f t="shared" si="76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4"/>
        <v/>
      </c>
      <c r="C639" s="19"/>
      <c r="D639" s="19"/>
      <c r="E639" s="19"/>
      <c r="F639" s="20"/>
      <c r="G639" s="9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5"/>
        <v/>
      </c>
      <c r="Z639" s="23" t="str">
        <f t="shared" si="76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4"/>
        <v/>
      </c>
      <c r="C640" s="19"/>
      <c r="D640" s="19"/>
      <c r="E640" s="19"/>
      <c r="F640" s="20"/>
      <c r="G640" s="9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5"/>
        <v/>
      </c>
      <c r="Z640" s="23" t="str">
        <f t="shared" si="76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4"/>
        <v/>
      </c>
      <c r="C641" s="19"/>
      <c r="D641" s="19"/>
      <c r="E641" s="19"/>
      <c r="F641" s="20"/>
      <c r="G641" s="9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5"/>
        <v/>
      </c>
      <c r="Z641" s="23" t="str">
        <f t="shared" si="76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4"/>
        <v/>
      </c>
      <c r="C642" s="19"/>
      <c r="D642" s="19"/>
      <c r="E642" s="19"/>
      <c r="F642" s="20"/>
      <c r="G642" s="9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5"/>
        <v/>
      </c>
      <c r="Z642" s="23" t="str">
        <f t="shared" si="76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4"/>
        <v/>
      </c>
      <c r="C643" s="19"/>
      <c r="D643" s="19"/>
      <c r="E643" s="19"/>
      <c r="F643" s="20"/>
      <c r="G643" s="9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5"/>
        <v/>
      </c>
      <c r="Z643" s="23" t="str">
        <f t="shared" si="76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4"/>
        <v/>
      </c>
      <c r="C644" s="19"/>
      <c r="D644" s="19"/>
      <c r="E644" s="19"/>
      <c r="F644" s="20"/>
      <c r="G644" s="9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5"/>
        <v/>
      </c>
      <c r="Z644" s="23" t="str">
        <f t="shared" si="76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4"/>
        <v/>
      </c>
      <c r="C645" s="19"/>
      <c r="D645" s="19"/>
      <c r="E645" s="19"/>
      <c r="F645" s="20"/>
      <c r="G645" s="9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5"/>
        <v/>
      </c>
      <c r="Z645" s="23" t="str">
        <f t="shared" si="76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4"/>
        <v/>
      </c>
      <c r="C646" s="19"/>
      <c r="D646" s="19"/>
      <c r="E646" s="19"/>
      <c r="F646" s="20"/>
      <c r="G646" s="9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5"/>
        <v/>
      </c>
      <c r="Z646" s="23" t="str">
        <f t="shared" si="76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4"/>
        <v/>
      </c>
      <c r="C647" s="19"/>
      <c r="D647" s="19"/>
      <c r="E647" s="19"/>
      <c r="F647" s="20"/>
      <c r="G647" s="9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5"/>
        <v/>
      </c>
      <c r="Z647" s="23" t="str">
        <f t="shared" si="76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4"/>
        <v/>
      </c>
      <c r="C648" s="19"/>
      <c r="D648" s="19"/>
      <c r="E648" s="19"/>
      <c r="F648" s="20"/>
      <c r="G648" s="9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5"/>
        <v/>
      </c>
      <c r="Z648" s="23" t="str">
        <f t="shared" si="76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4"/>
        <v/>
      </c>
      <c r="C649" s="19"/>
      <c r="D649" s="19"/>
      <c r="E649" s="19"/>
      <c r="F649" s="20"/>
      <c r="G649" s="9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5"/>
        <v/>
      </c>
      <c r="Z649" s="23" t="str">
        <f t="shared" si="76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4"/>
        <v/>
      </c>
      <c r="C650" s="19"/>
      <c r="D650" s="19"/>
      <c r="E650" s="19"/>
      <c r="F650" s="20"/>
      <c r="G650" s="9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5"/>
        <v/>
      </c>
      <c r="Z650" s="23" t="str">
        <f t="shared" si="76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4"/>
        <v/>
      </c>
      <c r="C651" s="19"/>
      <c r="D651" s="19"/>
      <c r="E651" s="19"/>
      <c r="F651" s="20"/>
      <c r="G651" s="9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5"/>
        <v/>
      </c>
      <c r="Z651" s="23" t="str">
        <f t="shared" si="76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ref="B652:B715" si="82">IF(G652="","",B651+1)</f>
        <v/>
      </c>
      <c r="C652" s="19"/>
      <c r="D652" s="19"/>
      <c r="E652" s="19"/>
      <c r="F652" s="20"/>
      <c r="G652" s="9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5"/>
        <v/>
      </c>
      <c r="Z652" s="23" t="str">
        <f t="shared" si="76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9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5"/>
        <v/>
      </c>
      <c r="Z653" s="23" t="str">
        <f t="shared" si="76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9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5"/>
        <v/>
      </c>
      <c r="Z654" s="23" t="str">
        <f t="shared" si="76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9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5"/>
        <v/>
      </c>
      <c r="Z655" s="23" t="str">
        <f t="shared" si="76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9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5"/>
        <v/>
      </c>
      <c r="Z656" s="23" t="str">
        <f t="shared" si="76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9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5"/>
        <v/>
      </c>
      <c r="Z657" s="23" t="str">
        <f t="shared" si="76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9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5"/>
        <v/>
      </c>
      <c r="Z658" s="23" t="str">
        <f t="shared" si="76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9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5"/>
        <v/>
      </c>
      <c r="Z659" s="23" t="str">
        <f t="shared" si="76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9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5"/>
        <v/>
      </c>
      <c r="Z660" s="23" t="str">
        <f t="shared" si="76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9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5"/>
        <v/>
      </c>
      <c r="Z661" s="23" t="str">
        <f t="shared" si="76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9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5"/>
        <v/>
      </c>
      <c r="Z662" s="23" t="str">
        <f t="shared" si="76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9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ref="AA663:AA726" si="85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9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3"/>
        <v/>
      </c>
      <c r="Z664" s="23" t="str">
        <f t="shared" si="84"/>
        <v/>
      </c>
      <c r="AA664" s="19">
        <f t="shared" si="85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9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9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9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9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9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9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9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9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9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9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9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9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9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9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9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9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9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9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9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9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9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9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2"/>
        <v/>
      </c>
      <c r="C687" s="19"/>
      <c r="D687" s="19"/>
      <c r="E687" s="19"/>
      <c r="F687" s="20"/>
      <c r="G687" s="9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2"/>
        <v/>
      </c>
      <c r="C688" s="19"/>
      <c r="D688" s="19"/>
      <c r="E688" s="19"/>
      <c r="F688" s="20"/>
      <c r="G688" s="9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2"/>
        <v/>
      </c>
      <c r="C689" s="19"/>
      <c r="D689" s="19"/>
      <c r="E689" s="19"/>
      <c r="F689" s="20"/>
      <c r="G689" s="9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2"/>
        <v/>
      </c>
      <c r="C690" s="19"/>
      <c r="D690" s="19"/>
      <c r="E690" s="19"/>
      <c r="F690" s="20"/>
      <c r="G690" s="9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2"/>
        <v/>
      </c>
      <c r="C691" s="19"/>
      <c r="D691" s="19"/>
      <c r="E691" s="19"/>
      <c r="F691" s="20"/>
      <c r="G691" s="9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2"/>
        <v/>
      </c>
      <c r="C692" s="19"/>
      <c r="D692" s="19"/>
      <c r="E692" s="19"/>
      <c r="F692" s="20"/>
      <c r="G692" s="9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2"/>
        <v/>
      </c>
      <c r="C693" s="19"/>
      <c r="D693" s="19"/>
      <c r="E693" s="19"/>
      <c r="F693" s="20"/>
      <c r="G693" s="9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2"/>
        <v/>
      </c>
      <c r="C694" s="19"/>
      <c r="D694" s="19"/>
      <c r="E694" s="19"/>
      <c r="F694" s="20"/>
      <c r="G694" s="9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2"/>
        <v/>
      </c>
      <c r="C695" s="19"/>
      <c r="D695" s="19"/>
      <c r="E695" s="19"/>
      <c r="F695" s="20"/>
      <c r="G695" s="9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2"/>
        <v/>
      </c>
      <c r="C696" s="19"/>
      <c r="D696" s="19"/>
      <c r="E696" s="19"/>
      <c r="F696" s="20"/>
      <c r="G696" s="9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2"/>
        <v/>
      </c>
      <c r="C697" s="19"/>
      <c r="D697" s="19"/>
      <c r="E697" s="19"/>
      <c r="F697" s="20"/>
      <c r="G697" s="9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2"/>
        <v/>
      </c>
      <c r="C698" s="19"/>
      <c r="D698" s="19"/>
      <c r="E698" s="19"/>
      <c r="F698" s="20"/>
      <c r="G698" s="9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2"/>
        <v/>
      </c>
      <c r="C699" s="19"/>
      <c r="D699" s="19"/>
      <c r="E699" s="19"/>
      <c r="F699" s="20"/>
      <c r="G699" s="9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2"/>
        <v/>
      </c>
      <c r="C700" s="19"/>
      <c r="D700" s="19"/>
      <c r="E700" s="19"/>
      <c r="F700" s="20"/>
      <c r="G700" s="9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2"/>
        <v/>
      </c>
      <c r="C701" s="19"/>
      <c r="D701" s="19"/>
      <c r="E701" s="19"/>
      <c r="F701" s="20"/>
      <c r="G701" s="9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2"/>
        <v/>
      </c>
      <c r="C702" s="19"/>
      <c r="D702" s="19"/>
      <c r="E702" s="19"/>
      <c r="F702" s="20"/>
      <c r="G702" s="9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2"/>
        <v/>
      </c>
      <c r="C703" s="19"/>
      <c r="D703" s="19"/>
      <c r="E703" s="19"/>
      <c r="F703" s="20"/>
      <c r="G703" s="9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2"/>
        <v/>
      </c>
      <c r="C704" s="19"/>
      <c r="D704" s="19"/>
      <c r="E704" s="19"/>
      <c r="F704" s="20"/>
      <c r="G704" s="9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2"/>
        <v/>
      </c>
      <c r="C705" s="19"/>
      <c r="D705" s="19"/>
      <c r="E705" s="19"/>
      <c r="F705" s="20"/>
      <c r="G705" s="9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2"/>
        <v/>
      </c>
      <c r="C706" s="19"/>
      <c r="D706" s="19"/>
      <c r="E706" s="19"/>
      <c r="F706" s="20"/>
      <c r="G706" s="9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2"/>
        <v/>
      </c>
      <c r="C707" s="19"/>
      <c r="D707" s="19"/>
      <c r="E707" s="19"/>
      <c r="F707" s="20"/>
      <c r="G707" s="9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2"/>
        <v/>
      </c>
      <c r="C708" s="19"/>
      <c r="D708" s="19"/>
      <c r="E708" s="19"/>
      <c r="F708" s="20"/>
      <c r="G708" s="9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2"/>
        <v/>
      </c>
      <c r="C709" s="19"/>
      <c r="D709" s="19"/>
      <c r="E709" s="19"/>
      <c r="F709" s="20"/>
      <c r="G709" s="9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2"/>
        <v/>
      </c>
      <c r="C710" s="19"/>
      <c r="D710" s="19"/>
      <c r="E710" s="19"/>
      <c r="F710" s="20"/>
      <c r="G710" s="9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2"/>
        <v/>
      </c>
      <c r="C711" s="19"/>
      <c r="D711" s="19"/>
      <c r="E711" s="19"/>
      <c r="F711" s="20"/>
      <c r="G711" s="9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2"/>
        <v/>
      </c>
      <c r="C712" s="19"/>
      <c r="D712" s="19"/>
      <c r="E712" s="19"/>
      <c r="F712" s="20"/>
      <c r="G712" s="9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2"/>
        <v/>
      </c>
      <c r="C713" s="19"/>
      <c r="D713" s="19"/>
      <c r="E713" s="19"/>
      <c r="F713" s="20"/>
      <c r="G713" s="9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2"/>
        <v/>
      </c>
      <c r="C714" s="19"/>
      <c r="D714" s="19"/>
      <c r="E714" s="19"/>
      <c r="F714" s="20"/>
      <c r="G714" s="9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2"/>
        <v/>
      </c>
      <c r="C715" s="19"/>
      <c r="D715" s="19"/>
      <c r="E715" s="19"/>
      <c r="F715" s="20"/>
      <c r="G715" s="9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ref="B716:B779" si="90">IF(G716="","",B715+1)</f>
        <v/>
      </c>
      <c r="C716" s="19"/>
      <c r="D716" s="19"/>
      <c r="E716" s="19"/>
      <c r="F716" s="20"/>
      <c r="G716" s="9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9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9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9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9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9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9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9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9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9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9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9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ref="AA727:AA790" si="93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9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1"/>
        <v/>
      </c>
      <c r="Z728" s="23" t="str">
        <f t="shared" si="92"/>
        <v/>
      </c>
      <c r="AA728" s="19">
        <f t="shared" si="93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9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9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9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9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9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9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9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9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9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9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9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9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9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9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9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9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9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9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9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9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9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9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0"/>
        <v/>
      </c>
      <c r="C751" s="19"/>
      <c r="D751" s="19"/>
      <c r="E751" s="19"/>
      <c r="F751" s="20"/>
      <c r="G751" s="9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0"/>
        <v/>
      </c>
      <c r="C752" s="19"/>
      <c r="D752" s="19"/>
      <c r="E752" s="19"/>
      <c r="F752" s="20"/>
      <c r="G752" s="9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0"/>
        <v/>
      </c>
      <c r="C753" s="19"/>
      <c r="D753" s="19"/>
      <c r="E753" s="19"/>
      <c r="F753" s="20"/>
      <c r="G753" s="9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0"/>
        <v/>
      </c>
      <c r="C754" s="19"/>
      <c r="D754" s="19"/>
      <c r="E754" s="19"/>
      <c r="F754" s="20"/>
      <c r="G754" s="9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0"/>
        <v/>
      </c>
      <c r="C755" s="19"/>
      <c r="D755" s="19"/>
      <c r="E755" s="19"/>
      <c r="F755" s="20"/>
      <c r="G755" s="9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0"/>
        <v/>
      </c>
      <c r="C756" s="19"/>
      <c r="D756" s="19"/>
      <c r="E756" s="19"/>
      <c r="F756" s="20"/>
      <c r="G756" s="9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0"/>
        <v/>
      </c>
      <c r="C757" s="19"/>
      <c r="D757" s="19"/>
      <c r="E757" s="19"/>
      <c r="F757" s="20"/>
      <c r="G757" s="9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0"/>
        <v/>
      </c>
      <c r="C758" s="19"/>
      <c r="D758" s="19"/>
      <c r="E758" s="19"/>
      <c r="F758" s="20"/>
      <c r="G758" s="9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0"/>
        <v/>
      </c>
      <c r="C759" s="19"/>
      <c r="D759" s="19"/>
      <c r="E759" s="19"/>
      <c r="F759" s="20"/>
      <c r="G759" s="9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0"/>
        <v/>
      </c>
      <c r="C760" s="19"/>
      <c r="D760" s="19"/>
      <c r="E760" s="19"/>
      <c r="F760" s="20"/>
      <c r="G760" s="9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0"/>
        <v/>
      </c>
      <c r="C761" s="19"/>
      <c r="D761" s="19"/>
      <c r="E761" s="19"/>
      <c r="F761" s="20"/>
      <c r="G761" s="9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0"/>
        <v/>
      </c>
      <c r="C762" s="19"/>
      <c r="D762" s="19"/>
      <c r="E762" s="19"/>
      <c r="F762" s="20"/>
      <c r="G762" s="9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0"/>
        <v/>
      </c>
      <c r="C763" s="19"/>
      <c r="D763" s="19"/>
      <c r="E763" s="19"/>
      <c r="F763" s="20"/>
      <c r="G763" s="9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0"/>
        <v/>
      </c>
      <c r="C764" s="19"/>
      <c r="D764" s="19"/>
      <c r="E764" s="19"/>
      <c r="F764" s="20"/>
      <c r="G764" s="9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0"/>
        <v/>
      </c>
      <c r="C765" s="19"/>
      <c r="D765" s="19"/>
      <c r="E765" s="19"/>
      <c r="F765" s="20"/>
      <c r="G765" s="9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0"/>
        <v/>
      </c>
      <c r="C766" s="19"/>
      <c r="D766" s="19"/>
      <c r="E766" s="19"/>
      <c r="F766" s="20"/>
      <c r="G766" s="9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0"/>
        <v/>
      </c>
      <c r="C767" s="19"/>
      <c r="D767" s="19"/>
      <c r="E767" s="19"/>
      <c r="F767" s="20"/>
      <c r="G767" s="9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0"/>
        <v/>
      </c>
      <c r="C768" s="19"/>
      <c r="D768" s="19"/>
      <c r="E768" s="19"/>
      <c r="F768" s="20"/>
      <c r="G768" s="9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0"/>
        <v/>
      </c>
      <c r="C769" s="19"/>
      <c r="D769" s="19"/>
      <c r="E769" s="19"/>
      <c r="F769" s="20"/>
      <c r="G769" s="9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0"/>
        <v/>
      </c>
      <c r="C770" s="19"/>
      <c r="D770" s="19"/>
      <c r="E770" s="19"/>
      <c r="F770" s="20"/>
      <c r="G770" s="9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0"/>
        <v/>
      </c>
      <c r="C771" s="19"/>
      <c r="D771" s="19"/>
      <c r="E771" s="19"/>
      <c r="F771" s="20"/>
      <c r="G771" s="9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0"/>
        <v/>
      </c>
      <c r="C772" s="19"/>
      <c r="D772" s="19"/>
      <c r="E772" s="19"/>
      <c r="F772" s="20"/>
      <c r="G772" s="9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0"/>
        <v/>
      </c>
      <c r="C773" s="19"/>
      <c r="D773" s="19"/>
      <c r="E773" s="19"/>
      <c r="F773" s="20"/>
      <c r="G773" s="9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0"/>
        <v/>
      </c>
      <c r="C774" s="19"/>
      <c r="D774" s="19"/>
      <c r="E774" s="19"/>
      <c r="F774" s="20"/>
      <c r="G774" s="9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0"/>
        <v/>
      </c>
      <c r="C775" s="19"/>
      <c r="D775" s="19"/>
      <c r="E775" s="19"/>
      <c r="F775" s="20"/>
      <c r="G775" s="9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0"/>
        <v/>
      </c>
      <c r="C776" s="19"/>
      <c r="D776" s="19"/>
      <c r="E776" s="19"/>
      <c r="F776" s="20"/>
      <c r="G776" s="9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0"/>
        <v/>
      </c>
      <c r="C777" s="19"/>
      <c r="D777" s="19"/>
      <c r="E777" s="19"/>
      <c r="F777" s="20"/>
      <c r="G777" s="9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0"/>
        <v/>
      </c>
      <c r="C778" s="19"/>
      <c r="D778" s="19"/>
      <c r="E778" s="19"/>
      <c r="F778" s="20"/>
      <c r="G778" s="9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0"/>
        <v/>
      </c>
      <c r="C779" s="19"/>
      <c r="D779" s="19"/>
      <c r="E779" s="19"/>
      <c r="F779" s="20"/>
      <c r="G779" s="9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ref="B780:B843" si="98">IF(G780="","",B779+1)</f>
        <v/>
      </c>
      <c r="C780" s="19"/>
      <c r="D780" s="19"/>
      <c r="E780" s="19"/>
      <c r="F780" s="20"/>
      <c r="G780" s="9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9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9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9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9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9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9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9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9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9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9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9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ref="AA791:AA854" si="101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9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9"/>
        <v/>
      </c>
      <c r="Z792" s="23" t="str">
        <f t="shared" si="100"/>
        <v/>
      </c>
      <c r="AA792" s="19">
        <f t="shared" si="101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9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9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9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9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9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9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9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9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9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9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9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9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9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9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9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9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9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9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9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9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9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9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98"/>
        <v/>
      </c>
      <c r="C815" s="19"/>
      <c r="D815" s="19"/>
      <c r="E815" s="19"/>
      <c r="F815" s="20"/>
      <c r="G815" s="9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98"/>
        <v/>
      </c>
      <c r="C816" s="19"/>
      <c r="D816" s="19"/>
      <c r="E816" s="19"/>
      <c r="F816" s="20"/>
      <c r="G816" s="9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98"/>
        <v/>
      </c>
      <c r="C817" s="19"/>
      <c r="D817" s="19"/>
      <c r="E817" s="19"/>
      <c r="F817" s="20"/>
      <c r="G817" s="9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98"/>
        <v/>
      </c>
      <c r="C818" s="19"/>
      <c r="D818" s="19"/>
      <c r="E818" s="19"/>
      <c r="F818" s="20"/>
      <c r="G818" s="9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98"/>
        <v/>
      </c>
      <c r="C819" s="19"/>
      <c r="D819" s="19"/>
      <c r="E819" s="19"/>
      <c r="F819" s="20"/>
      <c r="G819" s="9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98"/>
        <v/>
      </c>
      <c r="C820" s="19"/>
      <c r="D820" s="19"/>
      <c r="E820" s="19"/>
      <c r="F820" s="20"/>
      <c r="G820" s="9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98"/>
        <v/>
      </c>
      <c r="C821" s="19"/>
      <c r="D821" s="19"/>
      <c r="E821" s="19"/>
      <c r="F821" s="20"/>
      <c r="G821" s="9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98"/>
        <v/>
      </c>
      <c r="C822" s="19"/>
      <c r="D822" s="19"/>
      <c r="E822" s="19"/>
      <c r="F822" s="20"/>
      <c r="G822" s="9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98"/>
        <v/>
      </c>
      <c r="C823" s="19"/>
      <c r="D823" s="19"/>
      <c r="E823" s="19"/>
      <c r="F823" s="20"/>
      <c r="G823" s="9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98"/>
        <v/>
      </c>
      <c r="C824" s="19"/>
      <c r="D824" s="19"/>
      <c r="E824" s="19"/>
      <c r="F824" s="20"/>
      <c r="G824" s="9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98"/>
        <v/>
      </c>
      <c r="C825" s="19"/>
      <c r="D825" s="19"/>
      <c r="E825" s="19"/>
      <c r="F825" s="20"/>
      <c r="G825" s="9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98"/>
        <v/>
      </c>
      <c r="C826" s="19"/>
      <c r="D826" s="19"/>
      <c r="E826" s="19"/>
      <c r="F826" s="20"/>
      <c r="G826" s="9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98"/>
        <v/>
      </c>
      <c r="C827" s="19"/>
      <c r="D827" s="19"/>
      <c r="E827" s="19"/>
      <c r="F827" s="20"/>
      <c r="G827" s="9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98"/>
        <v/>
      </c>
      <c r="C828" s="19"/>
      <c r="D828" s="19"/>
      <c r="E828" s="19"/>
      <c r="F828" s="20"/>
      <c r="G828" s="9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98"/>
        <v/>
      </c>
      <c r="C829" s="19"/>
      <c r="D829" s="19"/>
      <c r="E829" s="19"/>
      <c r="F829" s="20"/>
      <c r="G829" s="9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98"/>
        <v/>
      </c>
      <c r="C830" s="19"/>
      <c r="D830" s="19"/>
      <c r="E830" s="19"/>
      <c r="F830" s="20"/>
      <c r="G830" s="9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98"/>
        <v/>
      </c>
      <c r="C831" s="19"/>
      <c r="D831" s="19"/>
      <c r="E831" s="19"/>
      <c r="F831" s="20"/>
      <c r="G831" s="9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98"/>
        <v/>
      </c>
      <c r="C832" s="19"/>
      <c r="D832" s="19"/>
      <c r="E832" s="19"/>
      <c r="F832" s="20"/>
      <c r="G832" s="9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98"/>
        <v/>
      </c>
      <c r="C833" s="19"/>
      <c r="D833" s="19"/>
      <c r="E833" s="19"/>
      <c r="F833" s="20"/>
      <c r="G833" s="9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98"/>
        <v/>
      </c>
      <c r="C834" s="19"/>
      <c r="D834" s="19"/>
      <c r="E834" s="19"/>
      <c r="F834" s="20"/>
      <c r="G834" s="9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98"/>
        <v/>
      </c>
      <c r="C835" s="19"/>
      <c r="D835" s="19"/>
      <c r="E835" s="19"/>
      <c r="F835" s="20"/>
      <c r="G835" s="9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98"/>
        <v/>
      </c>
      <c r="C836" s="19"/>
      <c r="D836" s="19"/>
      <c r="E836" s="19"/>
      <c r="F836" s="20"/>
      <c r="G836" s="9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98"/>
        <v/>
      </c>
      <c r="C837" s="19"/>
      <c r="D837" s="19"/>
      <c r="E837" s="19"/>
      <c r="F837" s="20"/>
      <c r="G837" s="9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98"/>
        <v/>
      </c>
      <c r="C838" s="19"/>
      <c r="D838" s="19"/>
      <c r="E838" s="19"/>
      <c r="F838" s="20"/>
      <c r="G838" s="9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98"/>
        <v/>
      </c>
      <c r="C839" s="19"/>
      <c r="D839" s="19"/>
      <c r="E839" s="19"/>
      <c r="F839" s="20"/>
      <c r="G839" s="9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98"/>
        <v/>
      </c>
      <c r="C840" s="19"/>
      <c r="D840" s="19"/>
      <c r="E840" s="19"/>
      <c r="F840" s="20"/>
      <c r="G840" s="9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98"/>
        <v/>
      </c>
      <c r="C841" s="19"/>
      <c r="D841" s="19"/>
      <c r="E841" s="19"/>
      <c r="F841" s="20"/>
      <c r="G841" s="9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98"/>
        <v/>
      </c>
      <c r="C842" s="19"/>
      <c r="D842" s="19"/>
      <c r="E842" s="19"/>
      <c r="F842" s="20"/>
      <c r="G842" s="9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98"/>
        <v/>
      </c>
      <c r="C843" s="19"/>
      <c r="D843" s="19"/>
      <c r="E843" s="19"/>
      <c r="F843" s="20"/>
      <c r="G843" s="9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ref="B844:B907" si="106">IF(G844="","",B843+1)</f>
        <v/>
      </c>
      <c r="C844" s="19"/>
      <c r="D844" s="19"/>
      <c r="E844" s="19"/>
      <c r="F844" s="20"/>
      <c r="G844" s="9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9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9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9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9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9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9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9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9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9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9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9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ref="AA855:AA918" si="109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9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7"/>
        <v/>
      </c>
      <c r="Z856" s="23" t="str">
        <f t="shared" si="108"/>
        <v/>
      </c>
      <c r="AA856" s="19">
        <f t="shared" si="109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9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9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9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9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9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9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9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9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9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9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9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9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9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9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9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9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9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9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9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9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9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9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6"/>
        <v/>
      </c>
      <c r="C879" s="19"/>
      <c r="D879" s="19"/>
      <c r="E879" s="19"/>
      <c r="F879" s="20"/>
      <c r="G879" s="9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6"/>
        <v/>
      </c>
      <c r="C880" s="19"/>
      <c r="D880" s="19"/>
      <c r="E880" s="19"/>
      <c r="F880" s="20"/>
      <c r="G880" s="9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6"/>
        <v/>
      </c>
      <c r="C881" s="19"/>
      <c r="D881" s="19"/>
      <c r="E881" s="19"/>
      <c r="F881" s="20"/>
      <c r="G881" s="9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6"/>
        <v/>
      </c>
      <c r="C882" s="19"/>
      <c r="D882" s="19"/>
      <c r="E882" s="19"/>
      <c r="F882" s="20"/>
      <c r="G882" s="9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6"/>
        <v/>
      </c>
      <c r="C883" s="19"/>
      <c r="D883" s="19"/>
      <c r="E883" s="19"/>
      <c r="F883" s="20"/>
      <c r="G883" s="9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6"/>
        <v/>
      </c>
      <c r="C884" s="19"/>
      <c r="D884" s="19"/>
      <c r="E884" s="19"/>
      <c r="F884" s="20"/>
      <c r="G884" s="9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6"/>
        <v/>
      </c>
      <c r="C885" s="19"/>
      <c r="D885" s="19"/>
      <c r="E885" s="19"/>
      <c r="F885" s="20"/>
      <c r="G885" s="9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6"/>
        <v/>
      </c>
      <c r="C886" s="19"/>
      <c r="D886" s="19"/>
      <c r="E886" s="19"/>
      <c r="F886" s="20"/>
      <c r="G886" s="9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6"/>
        <v/>
      </c>
      <c r="C887" s="19"/>
      <c r="D887" s="19"/>
      <c r="E887" s="19"/>
      <c r="F887" s="20"/>
      <c r="G887" s="9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6"/>
        <v/>
      </c>
      <c r="C888" s="19"/>
      <c r="D888" s="19"/>
      <c r="E888" s="19"/>
      <c r="F888" s="20"/>
      <c r="G888" s="9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6"/>
        <v/>
      </c>
      <c r="C889" s="19"/>
      <c r="D889" s="19"/>
      <c r="E889" s="19"/>
      <c r="F889" s="20"/>
      <c r="G889" s="9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6"/>
        <v/>
      </c>
      <c r="C890" s="19"/>
      <c r="D890" s="19"/>
      <c r="E890" s="19"/>
      <c r="F890" s="20"/>
      <c r="G890" s="9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6"/>
        <v/>
      </c>
      <c r="C891" s="19"/>
      <c r="D891" s="19"/>
      <c r="E891" s="19"/>
      <c r="F891" s="20"/>
      <c r="G891" s="9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6"/>
        <v/>
      </c>
      <c r="C892" s="19"/>
      <c r="D892" s="19"/>
      <c r="E892" s="19"/>
      <c r="F892" s="20"/>
      <c r="G892" s="9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6"/>
        <v/>
      </c>
      <c r="C893" s="19"/>
      <c r="D893" s="19"/>
      <c r="E893" s="19"/>
      <c r="F893" s="20"/>
      <c r="G893" s="9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6"/>
        <v/>
      </c>
      <c r="C894" s="19"/>
      <c r="D894" s="19"/>
      <c r="E894" s="19"/>
      <c r="F894" s="20"/>
      <c r="G894" s="9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6"/>
        <v/>
      </c>
      <c r="C895" s="19"/>
      <c r="D895" s="19"/>
      <c r="E895" s="19"/>
      <c r="F895" s="20"/>
      <c r="G895" s="9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6"/>
        <v/>
      </c>
      <c r="C896" s="19"/>
      <c r="D896" s="19"/>
      <c r="E896" s="19"/>
      <c r="F896" s="20"/>
      <c r="G896" s="9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6"/>
        <v/>
      </c>
      <c r="C897" s="19"/>
      <c r="D897" s="19"/>
      <c r="E897" s="19"/>
      <c r="F897" s="20"/>
      <c r="G897" s="9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6"/>
        <v/>
      </c>
      <c r="C898" s="19"/>
      <c r="D898" s="19"/>
      <c r="E898" s="19"/>
      <c r="F898" s="20"/>
      <c r="G898" s="9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6"/>
        <v/>
      </c>
      <c r="C899" s="19"/>
      <c r="D899" s="19"/>
      <c r="E899" s="19"/>
      <c r="F899" s="20"/>
      <c r="G899" s="9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6"/>
        <v/>
      </c>
      <c r="C900" s="19"/>
      <c r="D900" s="19"/>
      <c r="E900" s="19"/>
      <c r="F900" s="20"/>
      <c r="G900" s="9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6"/>
        <v/>
      </c>
      <c r="C901" s="19"/>
      <c r="D901" s="19"/>
      <c r="E901" s="19"/>
      <c r="F901" s="20"/>
      <c r="G901" s="9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6"/>
        <v/>
      </c>
      <c r="C902" s="19"/>
      <c r="D902" s="19"/>
      <c r="E902" s="19"/>
      <c r="F902" s="20"/>
      <c r="G902" s="9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6"/>
        <v/>
      </c>
      <c r="C903" s="19"/>
      <c r="D903" s="19"/>
      <c r="E903" s="19"/>
      <c r="F903" s="20"/>
      <c r="G903" s="9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6"/>
        <v/>
      </c>
      <c r="C904" s="19"/>
      <c r="D904" s="19"/>
      <c r="E904" s="19"/>
      <c r="F904" s="20"/>
      <c r="G904" s="9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6"/>
        <v/>
      </c>
      <c r="C905" s="19"/>
      <c r="D905" s="19"/>
      <c r="E905" s="19"/>
      <c r="F905" s="20"/>
      <c r="G905" s="9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6"/>
        <v/>
      </c>
      <c r="C906" s="19"/>
      <c r="D906" s="19"/>
      <c r="E906" s="19"/>
      <c r="F906" s="20"/>
      <c r="G906" s="9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6"/>
        <v/>
      </c>
      <c r="C907" s="19"/>
      <c r="D907" s="19"/>
      <c r="E907" s="19"/>
      <c r="F907" s="20"/>
      <c r="G907" s="9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ref="B908:B971" si="114">IF(G908="","",B907+1)</f>
        <v/>
      </c>
      <c r="C908" s="19"/>
      <c r="D908" s="19"/>
      <c r="E908" s="19"/>
      <c r="F908" s="20"/>
      <c r="G908" s="9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9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9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9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9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9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9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9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9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9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9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9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ref="AA919:AA982" si="117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9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5"/>
        <v/>
      </c>
      <c r="Z920" s="23" t="str">
        <f t="shared" si="116"/>
        <v/>
      </c>
      <c r="AA920" s="19">
        <f t="shared" si="117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9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9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9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9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9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9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9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9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9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9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9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9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9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9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9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9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9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9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9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9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9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9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4"/>
        <v/>
      </c>
      <c r="C943" s="19"/>
      <c r="D943" s="19"/>
      <c r="E943" s="19"/>
      <c r="F943" s="20"/>
      <c r="G943" s="9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4"/>
        <v/>
      </c>
      <c r="C944" s="19"/>
      <c r="D944" s="19"/>
      <c r="E944" s="19"/>
      <c r="F944" s="20"/>
      <c r="G944" s="9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4"/>
        <v/>
      </c>
      <c r="C945" s="19"/>
      <c r="D945" s="19"/>
      <c r="E945" s="19"/>
      <c r="F945" s="20"/>
      <c r="G945" s="9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4"/>
        <v/>
      </c>
      <c r="C946" s="19"/>
      <c r="D946" s="19"/>
      <c r="E946" s="19"/>
      <c r="F946" s="20"/>
      <c r="G946" s="9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4"/>
        <v/>
      </c>
      <c r="C947" s="19"/>
      <c r="D947" s="19"/>
      <c r="E947" s="19"/>
      <c r="F947" s="20"/>
      <c r="G947" s="9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4"/>
        <v/>
      </c>
      <c r="C948" s="19"/>
      <c r="D948" s="19"/>
      <c r="E948" s="19"/>
      <c r="F948" s="20"/>
      <c r="G948" s="9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4"/>
        <v/>
      </c>
      <c r="C949" s="19"/>
      <c r="D949" s="19"/>
      <c r="E949" s="19"/>
      <c r="F949" s="20"/>
      <c r="G949" s="9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4"/>
        <v/>
      </c>
      <c r="C950" s="19"/>
      <c r="D950" s="19"/>
      <c r="E950" s="19"/>
      <c r="F950" s="20"/>
      <c r="G950" s="9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4"/>
        <v/>
      </c>
      <c r="C951" s="19"/>
      <c r="D951" s="19"/>
      <c r="E951" s="19"/>
      <c r="F951" s="20"/>
      <c r="G951" s="9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4"/>
        <v/>
      </c>
      <c r="C952" s="19"/>
      <c r="D952" s="19"/>
      <c r="E952" s="19"/>
      <c r="F952" s="20"/>
      <c r="G952" s="9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4"/>
        <v/>
      </c>
      <c r="C953" s="19"/>
      <c r="D953" s="19"/>
      <c r="E953" s="19"/>
      <c r="F953" s="20"/>
      <c r="G953" s="9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4"/>
        <v/>
      </c>
      <c r="C954" s="19"/>
      <c r="D954" s="19"/>
      <c r="E954" s="19"/>
      <c r="F954" s="20"/>
      <c r="G954" s="9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4"/>
        <v/>
      </c>
      <c r="C955" s="19"/>
      <c r="D955" s="19"/>
      <c r="E955" s="19"/>
      <c r="F955" s="20"/>
      <c r="G955" s="9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4"/>
        <v/>
      </c>
      <c r="C956" s="19"/>
      <c r="D956" s="19"/>
      <c r="E956" s="19"/>
      <c r="F956" s="20"/>
      <c r="G956" s="9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4"/>
        <v/>
      </c>
      <c r="C957" s="19"/>
      <c r="D957" s="19"/>
      <c r="E957" s="19"/>
      <c r="F957" s="20"/>
      <c r="G957" s="9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4"/>
        <v/>
      </c>
      <c r="C958" s="19"/>
      <c r="D958" s="19"/>
      <c r="E958" s="19"/>
      <c r="F958" s="20"/>
      <c r="G958" s="9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4"/>
        <v/>
      </c>
      <c r="C959" s="19"/>
      <c r="D959" s="19"/>
      <c r="E959" s="19"/>
      <c r="F959" s="20"/>
      <c r="G959" s="9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4"/>
        <v/>
      </c>
      <c r="C960" s="19"/>
      <c r="D960" s="19"/>
      <c r="E960" s="19"/>
      <c r="F960" s="20"/>
      <c r="G960" s="9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4"/>
        <v/>
      </c>
      <c r="C961" s="19"/>
      <c r="D961" s="19"/>
      <c r="E961" s="19"/>
      <c r="F961" s="20"/>
      <c r="G961" s="9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4"/>
        <v/>
      </c>
      <c r="C962" s="19"/>
      <c r="D962" s="19"/>
      <c r="E962" s="19"/>
      <c r="F962" s="20"/>
      <c r="G962" s="9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4"/>
        <v/>
      </c>
      <c r="C963" s="19"/>
      <c r="D963" s="19"/>
      <c r="E963" s="19"/>
      <c r="F963" s="20"/>
      <c r="G963" s="9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4"/>
        <v/>
      </c>
      <c r="C964" s="19"/>
      <c r="D964" s="19"/>
      <c r="E964" s="19"/>
      <c r="F964" s="20"/>
      <c r="G964" s="9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4"/>
        <v/>
      </c>
      <c r="C965" s="19"/>
      <c r="D965" s="19"/>
      <c r="E965" s="19"/>
      <c r="F965" s="20"/>
      <c r="G965" s="9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4"/>
        <v/>
      </c>
      <c r="C966" s="19"/>
      <c r="D966" s="19"/>
      <c r="E966" s="19"/>
      <c r="F966" s="20"/>
      <c r="G966" s="9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4"/>
        <v/>
      </c>
      <c r="C967" s="19"/>
      <c r="D967" s="19"/>
      <c r="E967" s="19"/>
      <c r="F967" s="20"/>
      <c r="G967" s="9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4"/>
        <v/>
      </c>
      <c r="C968" s="19"/>
      <c r="D968" s="19"/>
      <c r="E968" s="19"/>
      <c r="F968" s="20"/>
      <c r="G968" s="9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4"/>
        <v/>
      </c>
      <c r="C969" s="19"/>
      <c r="D969" s="19"/>
      <c r="E969" s="19"/>
      <c r="F969" s="20"/>
      <c r="G969" s="9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4"/>
        <v/>
      </c>
      <c r="C970" s="19"/>
      <c r="D970" s="19"/>
      <c r="E970" s="19"/>
      <c r="F970" s="20"/>
      <c r="G970" s="9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4"/>
        <v/>
      </c>
      <c r="C971" s="19"/>
      <c r="D971" s="19"/>
      <c r="E971" s="19"/>
      <c r="F971" s="20"/>
      <c r="G971" s="9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ref="B972:B1022" si="122">IF(G972="","",B971+1)</f>
        <v/>
      </c>
      <c r="C972" s="19"/>
      <c r="D972" s="19"/>
      <c r="E972" s="19"/>
      <c r="F972" s="20"/>
      <c r="G972" s="9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9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9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9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9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9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9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9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9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9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9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9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3">IF(M983&lt;&gt;"",$H983*M983,"")</f>
        <v/>
      </c>
      <c r="Z983" s="23" t="str">
        <f t="shared" ref="Z983:Z1022" si="124">IF(N983&lt;&gt;"",$H983*N983,"")</f>
        <v/>
      </c>
      <c r="AA983" s="19">
        <f t="shared" ref="AA983:AA1022" si="125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9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3"/>
        <v/>
      </c>
      <c r="Z984" s="23" t="str">
        <f t="shared" si="124"/>
        <v/>
      </c>
      <c r="AA984" s="19">
        <f t="shared" si="125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9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9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9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9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9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9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9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9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9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9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9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9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9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9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9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9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9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9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9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9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9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2"/>
        <v/>
      </c>
      <c r="C1006" s="19"/>
      <c r="D1006" s="19"/>
      <c r="E1006" s="19"/>
      <c r="F1006" s="20"/>
      <c r="G1006" s="9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3"/>
        <v/>
      </c>
      <c r="Z1006" s="23" t="str">
        <f t="shared" si="124"/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2"/>
        <v/>
      </c>
      <c r="C1007" s="19"/>
      <c r="D1007" s="19"/>
      <c r="E1007" s="19"/>
      <c r="F1007" s="20"/>
      <c r="G1007" s="9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3"/>
        <v/>
      </c>
      <c r="Z1007" s="23" t="str">
        <f t="shared" si="124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2"/>
        <v/>
      </c>
      <c r="C1008" s="19"/>
      <c r="D1008" s="19"/>
      <c r="E1008" s="19"/>
      <c r="F1008" s="20"/>
      <c r="G1008" s="9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3"/>
        <v/>
      </c>
      <c r="Z1008" s="23" t="str">
        <f t="shared" si="124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2"/>
        <v/>
      </c>
      <c r="C1009" s="19"/>
      <c r="D1009" s="19"/>
      <c r="E1009" s="19"/>
      <c r="F1009" s="20"/>
      <c r="G1009" s="9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3"/>
        <v/>
      </c>
      <c r="Z1009" s="23" t="str">
        <f t="shared" si="124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2"/>
        <v/>
      </c>
      <c r="C1010" s="19"/>
      <c r="D1010" s="19"/>
      <c r="E1010" s="19"/>
      <c r="F1010" s="20"/>
      <c r="G1010" s="9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3"/>
        <v/>
      </c>
      <c r="Z1010" s="23" t="str">
        <f t="shared" si="124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2"/>
        <v/>
      </c>
      <c r="C1011" s="19"/>
      <c r="D1011" s="19"/>
      <c r="E1011" s="19"/>
      <c r="F1011" s="20"/>
      <c r="G1011" s="9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3"/>
        <v/>
      </c>
      <c r="Z1011" s="23" t="str">
        <f t="shared" si="124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2"/>
        <v/>
      </c>
      <c r="C1012" s="19"/>
      <c r="D1012" s="19"/>
      <c r="E1012" s="19"/>
      <c r="F1012" s="20"/>
      <c r="G1012" s="9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3"/>
        <v/>
      </c>
      <c r="Z1012" s="23" t="str">
        <f t="shared" si="124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2"/>
        <v/>
      </c>
      <c r="C1013" s="19"/>
      <c r="D1013" s="19"/>
      <c r="E1013" s="19"/>
      <c r="F1013" s="20"/>
      <c r="G1013" s="9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3"/>
        <v/>
      </c>
      <c r="Z1013" s="23" t="str">
        <f t="shared" si="124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2"/>
        <v/>
      </c>
      <c r="C1014" s="19"/>
      <c r="D1014" s="19"/>
      <c r="E1014" s="19"/>
      <c r="F1014" s="20"/>
      <c r="G1014" s="9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3"/>
        <v/>
      </c>
      <c r="Z1014" s="23" t="str">
        <f t="shared" si="124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2"/>
        <v/>
      </c>
      <c r="C1015" s="19"/>
      <c r="D1015" s="19"/>
      <c r="E1015" s="19"/>
      <c r="F1015" s="20"/>
      <c r="G1015" s="9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3"/>
        <v/>
      </c>
      <c r="Z1015" s="23" t="str">
        <f t="shared" si="124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2"/>
        <v/>
      </c>
      <c r="C1016" s="19"/>
      <c r="D1016" s="19"/>
      <c r="E1016" s="19"/>
      <c r="F1016" s="20"/>
      <c r="G1016" s="9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3"/>
        <v/>
      </c>
      <c r="Z1016" s="23" t="str">
        <f t="shared" si="124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2"/>
        <v/>
      </c>
      <c r="C1017" s="19"/>
      <c r="D1017" s="19"/>
      <c r="E1017" s="19"/>
      <c r="F1017" s="20"/>
      <c r="G1017" s="9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3"/>
        <v/>
      </c>
      <c r="Z1017" s="23" t="str">
        <f t="shared" si="124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2"/>
        <v/>
      </c>
      <c r="C1018" s="19"/>
      <c r="D1018" s="19"/>
      <c r="E1018" s="19"/>
      <c r="F1018" s="20"/>
      <c r="G1018" s="9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3"/>
        <v/>
      </c>
      <c r="Z1018" s="23" t="str">
        <f t="shared" si="124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2"/>
        <v/>
      </c>
      <c r="C1019" s="19"/>
      <c r="D1019" s="19"/>
      <c r="E1019" s="19"/>
      <c r="F1019" s="20"/>
      <c r="G1019" s="9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3"/>
        <v/>
      </c>
      <c r="Z1019" s="23" t="str">
        <f t="shared" si="124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2"/>
        <v/>
      </c>
      <c r="C1020" s="19"/>
      <c r="D1020" s="19"/>
      <c r="E1020" s="19"/>
      <c r="F1020" s="20"/>
      <c r="G1020" s="9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3"/>
        <v/>
      </c>
      <c r="Z1020" s="23" t="str">
        <f t="shared" si="124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2"/>
        <v/>
      </c>
      <c r="C1021" s="19"/>
      <c r="D1021" s="19"/>
      <c r="E1021" s="19"/>
      <c r="F1021" s="20"/>
      <c r="G1021" s="9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3"/>
        <v/>
      </c>
      <c r="Z1021" s="23" t="str">
        <f t="shared" si="124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2"/>
        <v/>
      </c>
      <c r="C1022" s="19"/>
      <c r="D1022" s="19"/>
      <c r="E1022" s="19"/>
      <c r="F1022" s="20"/>
      <c r="G1022" s="9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3"/>
        <v/>
      </c>
      <c r="Z1022" s="23" t="str">
        <f t="shared" si="124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lAf21QvmSX47+jCwXrn4oC+MrbIW5jmONdw+0hSrbQyY+C1go9yDb3CmCK9peGqGHyYlsgLTRPWG0L14O/PI7Q==" saltValue="Gu70cQLlIqpS1RZQy6dgsw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A11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6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6" t="s">
        <v>65</v>
      </c>
      <c r="D2" s="136"/>
      <c r="E2" s="136"/>
      <c r="F2" s="136"/>
      <c r="G2" s="136"/>
      <c r="H2" s="141" t="s">
        <v>132</v>
      </c>
      <c r="I2" s="133"/>
      <c r="J2" s="133"/>
      <c r="K2" s="133"/>
      <c r="L2" s="133"/>
      <c r="M2" s="133"/>
      <c r="N2" s="133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39" t="s">
        <v>213</v>
      </c>
      <c r="G3" s="140"/>
      <c r="H3" s="133"/>
      <c r="I3" s="133"/>
      <c r="J3" s="133"/>
      <c r="K3" s="133"/>
      <c r="L3" s="133"/>
      <c r="M3" s="133"/>
      <c r="N3" s="133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37" t="s">
        <v>209</v>
      </c>
      <c r="G4" s="138"/>
      <c r="H4" s="133"/>
      <c r="I4" s="133"/>
      <c r="J4" s="133"/>
      <c r="K4" s="133"/>
      <c r="L4" s="133"/>
      <c r="M4" s="133"/>
      <c r="N4" s="133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33"/>
      <c r="I5" s="133"/>
      <c r="J5" s="133"/>
      <c r="K5" s="133"/>
      <c r="L5" s="133"/>
      <c r="M5" s="133"/>
      <c r="N5" s="133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44076</v>
      </c>
      <c r="H6" s="133"/>
      <c r="I6" s="133"/>
      <c r="J6" s="133"/>
      <c r="K6" s="133"/>
      <c r="L6" s="133"/>
      <c r="M6" s="133"/>
      <c r="N6" s="133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33"/>
      <c r="I7" s="133"/>
      <c r="J7" s="133"/>
      <c r="K7" s="133"/>
      <c r="L7" s="133"/>
      <c r="M7" s="133"/>
      <c r="N7" s="133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33"/>
      <c r="I8" s="133"/>
      <c r="J8" s="133"/>
      <c r="K8" s="133"/>
      <c r="L8" s="133"/>
      <c r="M8" s="133"/>
      <c r="N8" s="133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97" t="s">
        <v>122</v>
      </c>
      <c r="H9" s="133"/>
      <c r="I9" s="133"/>
      <c r="J9" s="133"/>
      <c r="K9" s="133"/>
      <c r="L9" s="133"/>
      <c r="M9" s="133"/>
      <c r="N9" s="133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04">
        <v>600</v>
      </c>
      <c r="H10" s="133"/>
      <c r="I10" s="133"/>
      <c r="J10" s="133"/>
      <c r="K10" s="133"/>
      <c r="L10" s="133"/>
      <c r="M10" s="133"/>
      <c r="N10" s="133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04">
        <v>50000</v>
      </c>
      <c r="H11" s="133"/>
      <c r="I11" s="133"/>
      <c r="J11" s="133"/>
      <c r="K11" s="133"/>
      <c r="L11" s="133"/>
      <c r="M11" s="133"/>
      <c r="N11" s="133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33"/>
      <c r="I12" s="133"/>
      <c r="J12" s="133"/>
      <c r="K12" s="133"/>
      <c r="L12" s="133"/>
      <c r="M12" s="133"/>
      <c r="N12" s="133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11</v>
      </c>
      <c r="H13" s="133"/>
      <c r="I13" s="133"/>
      <c r="J13" s="133"/>
      <c r="K13" s="133"/>
      <c r="L13" s="133"/>
      <c r="M13" s="133"/>
      <c r="N13" s="133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2</v>
      </c>
      <c r="G14" s="99">
        <f>IFERROR(IF(OR(F14=0,F14=""),"",F14/$F$13),"")</f>
        <v>0.18181818181818182</v>
      </c>
      <c r="H14" s="133"/>
      <c r="I14" s="133"/>
      <c r="J14" s="133"/>
      <c r="K14" s="133"/>
      <c r="L14" s="133"/>
      <c r="M14" s="133"/>
      <c r="N14" s="133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2</v>
      </c>
      <c r="G15" s="99">
        <f>IFERROR(IF(OR(F15=0,F15=""),"",F15/$F$13),"")</f>
        <v>0.18181818181818182</v>
      </c>
      <c r="H15" s="133"/>
      <c r="I15" s="133"/>
      <c r="J15" s="133"/>
      <c r="K15" s="133"/>
      <c r="L15" s="133"/>
      <c r="M15" s="133"/>
      <c r="N15" s="133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2</v>
      </c>
      <c r="G16" s="99">
        <f>IFERROR(IF(OR(F16=0,F16=""),"",F16/$F$13),"")</f>
        <v>0.18181818181818182</v>
      </c>
      <c r="H16" s="133"/>
      <c r="I16" s="133"/>
      <c r="J16" s="133"/>
      <c r="K16" s="133"/>
      <c r="L16" s="133"/>
      <c r="M16" s="133"/>
      <c r="N16" s="133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7394.2999999999993</v>
      </c>
      <c r="G17" s="96" t="str">
        <f>IF($F$7="Selecione","",$F$7)</f>
        <v>BRL</v>
      </c>
      <c r="H17" s="133"/>
      <c r="I17" s="133"/>
      <c r="J17" s="133"/>
      <c r="K17" s="133"/>
      <c r="L17" s="133"/>
      <c r="M17" s="133"/>
      <c r="N17" s="133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7764.12</v>
      </c>
      <c r="G18" s="96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4" t="s">
        <v>24</v>
      </c>
      <c r="C20" s="134"/>
      <c r="D20" s="134"/>
      <c r="E20" s="134"/>
      <c r="F20" s="134"/>
      <c r="G20" s="134"/>
      <c r="H20" s="134"/>
      <c r="I20" s="135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11</v>
      </c>
      <c r="C21" s="3">
        <f t="shared" ref="C21:I21" si="0">SUBTOTAL(103,C23:C60003)</f>
        <v>11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0">
        <f t="shared" si="0"/>
        <v>11</v>
      </c>
      <c r="H21" s="3">
        <f t="shared" si="0"/>
        <v>11</v>
      </c>
      <c r="I21" s="5">
        <f t="shared" si="0"/>
        <v>11</v>
      </c>
      <c r="J21" s="6">
        <f>SUBTOTAL(103,J23:J60003)</f>
        <v>2</v>
      </c>
      <c r="K21" s="28"/>
      <c r="L21" s="3">
        <f t="shared" ref="L21:X21" si="1">SUBTOTAL(103,L23:L60003)</f>
        <v>0</v>
      </c>
      <c r="M21" s="4">
        <f t="shared" si="1"/>
        <v>2</v>
      </c>
      <c r="N21" s="5">
        <f t="shared" si="1"/>
        <v>2</v>
      </c>
      <c r="O21" s="3">
        <f t="shared" si="1"/>
        <v>2</v>
      </c>
      <c r="P21" s="3">
        <f t="shared" si="1"/>
        <v>0</v>
      </c>
      <c r="Q21" s="3">
        <f t="shared" si="1"/>
        <v>2</v>
      </c>
      <c r="R21" s="3">
        <f t="shared" si="1"/>
        <v>2</v>
      </c>
      <c r="S21" s="5">
        <f t="shared" si="1"/>
        <v>0</v>
      </c>
      <c r="T21" s="3">
        <f t="shared" si="1"/>
        <v>2</v>
      </c>
      <c r="U21" s="5">
        <f t="shared" si="1"/>
        <v>2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2</v>
      </c>
      <c r="Z21" s="7">
        <f>SUBTOTAL(102,Z23:Z60003)</f>
        <v>2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5200000009855</v>
      </c>
      <c r="D23" s="19"/>
      <c r="E23" s="19"/>
      <c r="F23" s="2"/>
      <c r="G23" s="98" t="s">
        <v>144</v>
      </c>
      <c r="H23" s="21">
        <v>8</v>
      </c>
      <c r="I23" s="21" t="s">
        <v>143</v>
      </c>
      <c r="J23" s="46"/>
      <c r="K23" s="103" t="s">
        <v>212</v>
      </c>
      <c r="L23" s="47"/>
      <c r="M23" s="105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5200000013569</v>
      </c>
      <c r="D24" s="19"/>
      <c r="E24" s="19"/>
      <c r="F24" s="2"/>
      <c r="G24" s="98" t="s">
        <v>162</v>
      </c>
      <c r="H24" s="21">
        <v>1</v>
      </c>
      <c r="I24" s="21" t="s">
        <v>143</v>
      </c>
      <c r="J24" s="46"/>
      <c r="K24" s="103" t="s">
        <v>212</v>
      </c>
      <c r="L24" s="47"/>
      <c r="M24" s="105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3">IF(OR(M24&lt;&gt;"",N24&lt;&gt;""),1,0)</f>
        <v>0</v>
      </c>
      <c r="AB24" s="19">
        <f t="shared" ref="AB24:AB87" si="4">IF(M24&lt;&gt;0,1,0)</f>
        <v>0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ht="25.5" x14ac:dyDescent="0.25">
      <c r="B25" s="18">
        <v>3</v>
      </c>
      <c r="C25" s="25">
        <v>5200000013570</v>
      </c>
      <c r="D25" s="19"/>
      <c r="E25" s="19"/>
      <c r="F25" s="2"/>
      <c r="G25" s="98" t="s">
        <v>163</v>
      </c>
      <c r="H25" s="21">
        <v>1</v>
      </c>
      <c r="I25" s="21" t="s">
        <v>143</v>
      </c>
      <c r="J25" s="46"/>
      <c r="K25" s="103" t="s">
        <v>212</v>
      </c>
      <c r="L25" s="47"/>
      <c r="M25" s="105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25.5" x14ac:dyDescent="0.25">
      <c r="B26" s="18">
        <v>4</v>
      </c>
      <c r="C26" s="25">
        <v>5200000014060</v>
      </c>
      <c r="D26" s="19"/>
      <c r="E26" s="19"/>
      <c r="F26" s="2"/>
      <c r="G26" s="98" t="s">
        <v>164</v>
      </c>
      <c r="H26" s="21">
        <v>6</v>
      </c>
      <c r="I26" s="21" t="s">
        <v>143</v>
      </c>
      <c r="J26" s="46"/>
      <c r="K26" s="103" t="s">
        <v>212</v>
      </c>
      <c r="L26" s="47"/>
      <c r="M26" s="105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25.5" x14ac:dyDescent="0.25">
      <c r="B27" s="18">
        <v>5</v>
      </c>
      <c r="C27" s="25">
        <v>5200000014061</v>
      </c>
      <c r="D27" s="19"/>
      <c r="E27" s="19"/>
      <c r="F27" s="2"/>
      <c r="G27" s="98" t="s">
        <v>165</v>
      </c>
      <c r="H27" s="21">
        <v>6</v>
      </c>
      <c r="I27" s="21" t="s">
        <v>143</v>
      </c>
      <c r="J27" s="46"/>
      <c r="K27" s="103" t="s">
        <v>212</v>
      </c>
      <c r="L27" s="47"/>
      <c r="M27" s="105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25.5" x14ac:dyDescent="0.25">
      <c r="B28" s="18">
        <v>6</v>
      </c>
      <c r="C28" s="25">
        <v>5200000014062</v>
      </c>
      <c r="D28" s="19"/>
      <c r="E28" s="19"/>
      <c r="F28" s="2"/>
      <c r="G28" s="98" t="s">
        <v>166</v>
      </c>
      <c r="H28" s="21">
        <v>3</v>
      </c>
      <c r="I28" s="21" t="s">
        <v>143</v>
      </c>
      <c r="J28" s="46"/>
      <c r="K28" s="103" t="s">
        <v>212</v>
      </c>
      <c r="L28" s="47"/>
      <c r="M28" s="105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25.5" x14ac:dyDescent="0.25">
      <c r="B29" s="18">
        <v>7</v>
      </c>
      <c r="C29" s="25">
        <v>5200000014224</v>
      </c>
      <c r="D29" s="19"/>
      <c r="E29" s="19"/>
      <c r="F29" s="2"/>
      <c r="G29" s="98" t="s">
        <v>167</v>
      </c>
      <c r="H29" s="21">
        <v>3</v>
      </c>
      <c r="I29" s="21" t="s">
        <v>143</v>
      </c>
      <c r="J29" s="46">
        <v>73079100</v>
      </c>
      <c r="K29" s="46" t="s">
        <v>104</v>
      </c>
      <c r="L29" s="47"/>
      <c r="M29" s="105">
        <v>941.3</v>
      </c>
      <c r="N29" s="48">
        <v>988.4</v>
      </c>
      <c r="O29" s="49">
        <v>9.2499999999999999E-2</v>
      </c>
      <c r="P29" s="50"/>
      <c r="Q29" s="50">
        <v>7.0000000000000007E-2</v>
      </c>
      <c r="R29" s="50">
        <v>0.05</v>
      </c>
      <c r="S29" s="50"/>
      <c r="T29" s="103" t="s">
        <v>210</v>
      </c>
      <c r="U29" s="103" t="s">
        <v>211</v>
      </c>
      <c r="V29" s="51"/>
      <c r="W29" s="62"/>
      <c r="X29" s="62"/>
      <c r="Y29" s="23">
        <f t="shared" si="2"/>
        <v>2823.8999999999996</v>
      </c>
      <c r="Z29" s="23">
        <f t="shared" si="2"/>
        <v>2965.2</v>
      </c>
      <c r="AA29" s="19">
        <f t="shared" si="3"/>
        <v>1</v>
      </c>
      <c r="AB29" s="19">
        <f t="shared" si="4"/>
        <v>1</v>
      </c>
      <c r="AC29" s="19">
        <f t="shared" si="5"/>
        <v>1</v>
      </c>
      <c r="AD29" s="23" t="str">
        <f t="shared" si="6"/>
        <v/>
      </c>
      <c r="AE29" s="23" t="str">
        <f t="shared" si="6"/>
        <v/>
      </c>
    </row>
    <row r="30" spans="2:31" ht="25.5" x14ac:dyDescent="0.25">
      <c r="B30" s="18">
        <v>8</v>
      </c>
      <c r="C30" s="25">
        <v>5200000015464</v>
      </c>
      <c r="D30" s="19"/>
      <c r="E30" s="19"/>
      <c r="F30" s="2"/>
      <c r="G30" s="98" t="s">
        <v>179</v>
      </c>
      <c r="H30" s="21">
        <v>2</v>
      </c>
      <c r="I30" s="21" t="s">
        <v>143</v>
      </c>
      <c r="J30" s="46"/>
      <c r="K30" s="103" t="s">
        <v>212</v>
      </c>
      <c r="L30" s="47"/>
      <c r="M30" s="105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ht="38.25" x14ac:dyDescent="0.25">
      <c r="B31" s="18">
        <v>9</v>
      </c>
      <c r="C31" s="25">
        <v>5200000019097</v>
      </c>
      <c r="D31" s="19"/>
      <c r="E31" s="19"/>
      <c r="F31" s="2"/>
      <c r="G31" s="98" t="s">
        <v>199</v>
      </c>
      <c r="H31" s="21">
        <v>2</v>
      </c>
      <c r="I31" s="21" t="s">
        <v>143</v>
      </c>
      <c r="J31" s="46"/>
      <c r="K31" s="103" t="s">
        <v>212</v>
      </c>
      <c r="L31" s="47"/>
      <c r="M31" s="105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38.25" x14ac:dyDescent="0.25">
      <c r="B32" s="18">
        <v>10</v>
      </c>
      <c r="C32" s="25">
        <v>5200000019100</v>
      </c>
      <c r="D32" s="19"/>
      <c r="E32" s="19"/>
      <c r="F32" s="2"/>
      <c r="G32" s="98" t="s">
        <v>200</v>
      </c>
      <c r="H32" s="21">
        <v>2</v>
      </c>
      <c r="I32" s="21" t="s">
        <v>143</v>
      </c>
      <c r="J32" s="46"/>
      <c r="K32" s="103" t="s">
        <v>212</v>
      </c>
      <c r="L32" s="47"/>
      <c r="M32" s="105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25.5" x14ac:dyDescent="0.25">
      <c r="B33" s="18">
        <v>11</v>
      </c>
      <c r="C33" s="25">
        <v>5200000019377</v>
      </c>
      <c r="D33" s="19"/>
      <c r="E33" s="19"/>
      <c r="F33" s="2"/>
      <c r="G33" s="98" t="s">
        <v>201</v>
      </c>
      <c r="H33" s="21">
        <v>58</v>
      </c>
      <c r="I33" s="21" t="s">
        <v>143</v>
      </c>
      <c r="J33" s="46">
        <v>73079100</v>
      </c>
      <c r="K33" s="46" t="s">
        <v>104</v>
      </c>
      <c r="L33" s="47"/>
      <c r="M33" s="105">
        <v>78.8</v>
      </c>
      <c r="N33" s="48">
        <v>82.74</v>
      </c>
      <c r="O33" s="49">
        <v>9.2499999999999999E-2</v>
      </c>
      <c r="P33" s="50"/>
      <c r="Q33" s="50">
        <v>7.0000000000000007E-2</v>
      </c>
      <c r="R33" s="50">
        <v>0.05</v>
      </c>
      <c r="S33" s="50"/>
      <c r="T33" s="103" t="s">
        <v>210</v>
      </c>
      <c r="U33" s="103" t="s">
        <v>211</v>
      </c>
      <c r="V33" s="51"/>
      <c r="W33" s="62"/>
      <c r="X33" s="62"/>
      <c r="Y33" s="23">
        <f t="shared" si="2"/>
        <v>4570.3999999999996</v>
      </c>
      <c r="Z33" s="23">
        <f t="shared" si="2"/>
        <v>4798.92</v>
      </c>
      <c r="AA33" s="19">
        <f t="shared" si="3"/>
        <v>1</v>
      </c>
      <c r="AB33" s="19">
        <f t="shared" si="4"/>
        <v>1</v>
      </c>
      <c r="AC33" s="19">
        <f t="shared" si="5"/>
        <v>1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ref="B34:B87" si="7">IF(G34="","",B33+1)</f>
        <v/>
      </c>
      <c r="C34" s="25"/>
      <c r="D34" s="19"/>
      <c r="E34" s="19"/>
      <c r="F34" s="20"/>
      <c r="G34" s="98"/>
      <c r="H34" s="21"/>
      <c r="I34" s="21"/>
      <c r="J34" s="46"/>
      <c r="K34" s="46"/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98"/>
      <c r="H35" s="21"/>
      <c r="I35" s="21"/>
      <c r="J35" s="46"/>
      <c r="K35" s="46"/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98"/>
      <c r="H36" s="21"/>
      <c r="I36" s="21"/>
      <c r="J36" s="46"/>
      <c r="K36" s="46"/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98"/>
      <c r="H37" s="21"/>
      <c r="I37" s="21"/>
      <c r="J37" s="46"/>
      <c r="K37" s="46"/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98"/>
      <c r="H38" s="21"/>
      <c r="I38" s="21"/>
      <c r="J38" s="46"/>
      <c r="K38" s="46"/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98"/>
      <c r="H39" s="21"/>
      <c r="I39" s="21"/>
      <c r="J39" s="46"/>
      <c r="K39" s="46"/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98"/>
      <c r="H40" s="21"/>
      <c r="I40" s="21"/>
      <c r="J40" s="46"/>
      <c r="K40" s="46"/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98"/>
      <c r="H41" s="21"/>
      <c r="I41" s="21"/>
      <c r="J41" s="46"/>
      <c r="K41" s="46"/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98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98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98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98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98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98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98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98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98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98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98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98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98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98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98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98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98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98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98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98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98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98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98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98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98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98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98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98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9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9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9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9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9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9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9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9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9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9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9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9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9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9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9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9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9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9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9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9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9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9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9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9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9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9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9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9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9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9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9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9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9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9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9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9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9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9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9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9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9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9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9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9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9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9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9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9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9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9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9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9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9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9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9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9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9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9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9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9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9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9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9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9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9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9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9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9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9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9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9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9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9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9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9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9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9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9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9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9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9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9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9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9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9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9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9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9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9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9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9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9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9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9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9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9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9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9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9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9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9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9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9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9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9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9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9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9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9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9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9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9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9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9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9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9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9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9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9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9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9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9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9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9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9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9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9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9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9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9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9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9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9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9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9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9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9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9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9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9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9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9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9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9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9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9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9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9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9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9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9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9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9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9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9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9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9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9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9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9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9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9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9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9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9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9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9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9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9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9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9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9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9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9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9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9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9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9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9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9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9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9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9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9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9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9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9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9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9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9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9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9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9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9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9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9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9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9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9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9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9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9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9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9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9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9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9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9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9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9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9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9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9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9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9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9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9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9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9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9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9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9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9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9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9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9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9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9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9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9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9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9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9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9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9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9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9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9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9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9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9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9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9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9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9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9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9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9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9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9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9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9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9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9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9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9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9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9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9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9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9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9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9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9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9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9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9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9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9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9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9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9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9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9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9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9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9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9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9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9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9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9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9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9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9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9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9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9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9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9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9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9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9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9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9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9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9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9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9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9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9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9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9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9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9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9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9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9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9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9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9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9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9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9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9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9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9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9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9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9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9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9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9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9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9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9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9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9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9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9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9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9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9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9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9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9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9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9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9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9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9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9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9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9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9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9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9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9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9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9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9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9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9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9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9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9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9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9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9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9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9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9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9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9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9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9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9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9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9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9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9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9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9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9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9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9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9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9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9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9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9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9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9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9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9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9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9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9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9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9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9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9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9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9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9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9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9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9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9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9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9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9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9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9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9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9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9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9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9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9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9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9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9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9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9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9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9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9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9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9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9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9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9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9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9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9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9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9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9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9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9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9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9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9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9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9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9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9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9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9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9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9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9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9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9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9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9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9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9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9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9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9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9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9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9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9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9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9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9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9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9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9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9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9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9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9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9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9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9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9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9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9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9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9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9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9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9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9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9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9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9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9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9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9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9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9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9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9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9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9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9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9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9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9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9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9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9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9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9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9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9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9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9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9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9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9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9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9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9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9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9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9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9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9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9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9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9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9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9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9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9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9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9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9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9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9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9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9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9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9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9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9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9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9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9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9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9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9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9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9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9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9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9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9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9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9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9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9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9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9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9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9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9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9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9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9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9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9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9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9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9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9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9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9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9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9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9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9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9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9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9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9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9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9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9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9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9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9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9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9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9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9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9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9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9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9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9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9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9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9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9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9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9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9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9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9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9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9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9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9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9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9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9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9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9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9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9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9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9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9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9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9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9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9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9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9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9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9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9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9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9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9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9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9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9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9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9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9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9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9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9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9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9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9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9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9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9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9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9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9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9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9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9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9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9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9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9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9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9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9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9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9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9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9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9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9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9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9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9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9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9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9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9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9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9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9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9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9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9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9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9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9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9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9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9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9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9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9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9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9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9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9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9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9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9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9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9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9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9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9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9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9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9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9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9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9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9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9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9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9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9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9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9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9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9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9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9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9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9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9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9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9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9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9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9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9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9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9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9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9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9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9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9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9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9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9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9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9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9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9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9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9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9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9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9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9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9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9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9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9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9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9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9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9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9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9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9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9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9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9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9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9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9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9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9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9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9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9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9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9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9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9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9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9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9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9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9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9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9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9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9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9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9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9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9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9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9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9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9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9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9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9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9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9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9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9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9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9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9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9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9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9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9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9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9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9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9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9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9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9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9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9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9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9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9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9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9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9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9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9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9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9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9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9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9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9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9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9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9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9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9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9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9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9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9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9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9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9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9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9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9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9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9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9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9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9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9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9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9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9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9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9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9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9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9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9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9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9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9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9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9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9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9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9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9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9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9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9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9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9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9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9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9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9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9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9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9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9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9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9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9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9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9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9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9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9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9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9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9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9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9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9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9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9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9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9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9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9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9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9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9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9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9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9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9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9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9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9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9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9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9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9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9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9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9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9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9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9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9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9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9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9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9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9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9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9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9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9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9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9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9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9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9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9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9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9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9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9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9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9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9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9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9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9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9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9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9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9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9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9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9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9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9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9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9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9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9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9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9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9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9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9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9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sQVceYE+zonmGYpS14uUyhzLVkySlK5JODlhPHQPe/ycoISjsmrzkbptxOzg72UhzYhch992bgTeRAhGCipOEQ==" saltValue="zSyf5gTI1HIIea3LHxpm4A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A16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6" t="s">
        <v>65</v>
      </c>
      <c r="D2" s="136"/>
      <c r="E2" s="136"/>
      <c r="F2" s="136"/>
      <c r="G2" s="136"/>
      <c r="H2" s="141" t="s">
        <v>133</v>
      </c>
      <c r="I2" s="133"/>
      <c r="J2" s="133"/>
      <c r="K2" s="133"/>
      <c r="L2" s="133"/>
      <c r="M2" s="133"/>
      <c r="N2" s="133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39" t="s">
        <v>213</v>
      </c>
      <c r="G3" s="140"/>
      <c r="H3" s="133"/>
      <c r="I3" s="133"/>
      <c r="J3" s="133"/>
      <c r="K3" s="133"/>
      <c r="L3" s="133"/>
      <c r="M3" s="133"/>
      <c r="N3" s="133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37" t="s">
        <v>209</v>
      </c>
      <c r="G4" s="138"/>
      <c r="H4" s="133"/>
      <c r="I4" s="133"/>
      <c r="J4" s="133"/>
      <c r="K4" s="133"/>
      <c r="L4" s="133"/>
      <c r="M4" s="133"/>
      <c r="N4" s="133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33"/>
      <c r="I5" s="133"/>
      <c r="J5" s="133"/>
      <c r="K5" s="133"/>
      <c r="L5" s="133"/>
      <c r="M5" s="133"/>
      <c r="N5" s="133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44076</v>
      </c>
      <c r="H6" s="133"/>
      <c r="I6" s="133"/>
      <c r="J6" s="133"/>
      <c r="K6" s="133"/>
      <c r="L6" s="133"/>
      <c r="M6" s="133"/>
      <c r="N6" s="133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33"/>
      <c r="I7" s="133"/>
      <c r="J7" s="133"/>
      <c r="K7" s="133"/>
      <c r="L7" s="133"/>
      <c r="M7" s="133"/>
      <c r="N7" s="133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33"/>
      <c r="I8" s="133"/>
      <c r="J8" s="133"/>
      <c r="K8" s="133"/>
      <c r="L8" s="133"/>
      <c r="M8" s="133"/>
      <c r="N8" s="133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70" t="s">
        <v>122</v>
      </c>
      <c r="H9" s="133"/>
      <c r="I9" s="133"/>
      <c r="J9" s="133"/>
      <c r="K9" s="133"/>
      <c r="L9" s="133"/>
      <c r="M9" s="133"/>
      <c r="N9" s="133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04">
        <v>600</v>
      </c>
      <c r="H10" s="133"/>
      <c r="I10" s="133"/>
      <c r="J10" s="133"/>
      <c r="K10" s="133"/>
      <c r="L10" s="133"/>
      <c r="M10" s="133"/>
      <c r="N10" s="133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04">
        <v>50000</v>
      </c>
      <c r="H11" s="133"/>
      <c r="I11" s="133"/>
      <c r="J11" s="133"/>
      <c r="K11" s="133"/>
      <c r="L11" s="133"/>
      <c r="M11" s="133"/>
      <c r="N11" s="133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33"/>
      <c r="I12" s="133"/>
      <c r="J12" s="133"/>
      <c r="K12" s="133"/>
      <c r="L12" s="133"/>
      <c r="M12" s="133"/>
      <c r="N12" s="133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2</v>
      </c>
      <c r="H13" s="133"/>
      <c r="I13" s="133"/>
      <c r="J13" s="133"/>
      <c r="K13" s="133"/>
      <c r="L13" s="133"/>
      <c r="M13" s="133"/>
      <c r="N13" s="133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1</v>
      </c>
      <c r="G14" s="79">
        <f>IFERROR(IF(OR(F14=0,F14=""),"",F14/$F$13),"")</f>
        <v>0.5</v>
      </c>
      <c r="H14" s="133"/>
      <c r="I14" s="133"/>
      <c r="J14" s="133"/>
      <c r="K14" s="133"/>
      <c r="L14" s="133"/>
      <c r="M14" s="133"/>
      <c r="N14" s="133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1</v>
      </c>
      <c r="G15" s="79">
        <f>IFERROR(IF(OR(F15=0,F15=""),"",F15/$F$13),"")</f>
        <v>0.5</v>
      </c>
      <c r="H15" s="133"/>
      <c r="I15" s="133"/>
      <c r="J15" s="133"/>
      <c r="K15" s="133"/>
      <c r="L15" s="133"/>
      <c r="M15" s="133"/>
      <c r="N15" s="133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1</v>
      </c>
      <c r="G16" s="79">
        <f>IFERROR(IF(OR(F16=0,F16=""),"",F16/$F$13),"")</f>
        <v>0.5</v>
      </c>
      <c r="H16" s="133"/>
      <c r="I16" s="133"/>
      <c r="J16" s="133"/>
      <c r="K16" s="133"/>
      <c r="L16" s="133"/>
      <c r="M16" s="133"/>
      <c r="N16" s="133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1200.4000000000001</v>
      </c>
      <c r="G17" s="11" t="str">
        <f>IF($F$7="Selecione","",$F$7)</f>
        <v>BRL</v>
      </c>
      <c r="H17" s="133"/>
      <c r="I17" s="133"/>
      <c r="J17" s="133"/>
      <c r="K17" s="133"/>
      <c r="L17" s="133"/>
      <c r="M17" s="133"/>
      <c r="N17" s="133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1260.4000000000001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4" t="s">
        <v>24</v>
      </c>
      <c r="C20" s="134"/>
      <c r="D20" s="134"/>
      <c r="E20" s="134"/>
      <c r="F20" s="134"/>
      <c r="G20" s="134"/>
      <c r="H20" s="134"/>
      <c r="I20" s="135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</v>
      </c>
      <c r="C21" s="3">
        <f t="shared" ref="C21:I21" si="0">SUBTOTAL(103,C23:C60003)</f>
        <v>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</v>
      </c>
      <c r="H21" s="3">
        <f t="shared" si="0"/>
        <v>2</v>
      </c>
      <c r="I21" s="5">
        <f t="shared" si="0"/>
        <v>2</v>
      </c>
      <c r="J21" s="6">
        <f>SUBTOTAL(103,J23:J60003)</f>
        <v>1</v>
      </c>
      <c r="K21" s="28"/>
      <c r="L21" s="3">
        <f t="shared" ref="L21:X21" si="1">SUBTOTAL(103,L23:L60003)</f>
        <v>0</v>
      </c>
      <c r="M21" s="4">
        <f t="shared" si="1"/>
        <v>1</v>
      </c>
      <c r="N21" s="5">
        <f t="shared" si="1"/>
        <v>1</v>
      </c>
      <c r="O21" s="3">
        <f t="shared" si="1"/>
        <v>1</v>
      </c>
      <c r="P21" s="3">
        <f t="shared" si="1"/>
        <v>0</v>
      </c>
      <c r="Q21" s="3">
        <f t="shared" si="1"/>
        <v>1</v>
      </c>
      <c r="R21" s="3">
        <f t="shared" si="1"/>
        <v>1</v>
      </c>
      <c r="S21" s="5">
        <f t="shared" si="1"/>
        <v>0</v>
      </c>
      <c r="T21" s="3">
        <f t="shared" si="1"/>
        <v>1</v>
      </c>
      <c r="U21" s="5">
        <f t="shared" si="1"/>
        <v>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</v>
      </c>
      <c r="Z21" s="7">
        <f>SUBTOTAL(102,Z23:Z60003)</f>
        <v>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5200000018868</v>
      </c>
      <c r="D23" s="19"/>
      <c r="E23" s="19"/>
      <c r="F23" s="2"/>
      <c r="G23" s="98" t="s">
        <v>141</v>
      </c>
      <c r="H23" s="21">
        <v>4</v>
      </c>
      <c r="I23" s="21" t="s">
        <v>143</v>
      </c>
      <c r="J23" s="46">
        <v>73079100</v>
      </c>
      <c r="K23" s="46" t="s">
        <v>104</v>
      </c>
      <c r="L23" s="47"/>
      <c r="M23" s="48">
        <v>300.10000000000002</v>
      </c>
      <c r="N23" s="48">
        <v>315.10000000000002</v>
      </c>
      <c r="O23" s="49">
        <v>9.2499999999999999E-2</v>
      </c>
      <c r="P23" s="50"/>
      <c r="Q23" s="50">
        <v>7.0000000000000007E-2</v>
      </c>
      <c r="R23" s="50">
        <v>0.05</v>
      </c>
      <c r="S23" s="50"/>
      <c r="T23" s="103" t="s">
        <v>210</v>
      </c>
      <c r="U23" s="103" t="s">
        <v>211</v>
      </c>
      <c r="V23" s="51"/>
      <c r="W23" s="62"/>
      <c r="X23" s="62"/>
      <c r="Y23" s="23">
        <f t="shared" ref="Y23:Z86" si="2">IF(M23&lt;&gt;"",$H23*M23,"")</f>
        <v>1200.4000000000001</v>
      </c>
      <c r="Z23" s="23">
        <f t="shared" si="2"/>
        <v>1260.4000000000001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5200000013142</v>
      </c>
      <c r="D24" s="19"/>
      <c r="E24" s="19"/>
      <c r="F24" s="20"/>
      <c r="G24" s="98" t="s">
        <v>142</v>
      </c>
      <c r="H24" s="21">
        <v>2</v>
      </c>
      <c r="I24" s="21" t="s">
        <v>143</v>
      </c>
      <c r="J24" s="46"/>
      <c r="K24" s="103" t="s">
        <v>212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3">IF(OR(M24&lt;&gt;"",N24&lt;&gt;""),1,0)</f>
        <v>0</v>
      </c>
      <c r="AB24" s="19">
        <f t="shared" ref="AB24:AB87" si="4">IF(M24&lt;&gt;0,1,0)</f>
        <v>0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 t="str">
        <f t="shared" ref="B25:B87" si="7">IF(G25="","",B24+1)</f>
        <v/>
      </c>
      <c r="C25" s="25"/>
      <c r="D25" s="19"/>
      <c r="E25" s="19"/>
      <c r="F25" s="2"/>
      <c r="G25" s="20"/>
      <c r="H25" s="21"/>
      <c r="I25" s="21"/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 t="str">
        <f t="shared" si="7"/>
        <v/>
      </c>
      <c r="C26" s="25"/>
      <c r="D26" s="19"/>
      <c r="E26" s="19"/>
      <c r="F26" s="20"/>
      <c r="G26" s="20"/>
      <c r="H26" s="21"/>
      <c r="I26" s="21"/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 t="str">
        <f t="shared" si="7"/>
        <v/>
      </c>
      <c r="C27" s="25"/>
      <c r="D27" s="19"/>
      <c r="E27" s="19"/>
      <c r="F27" s="2"/>
      <c r="G27" s="20"/>
      <c r="H27" s="21"/>
      <c r="I27" s="21"/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 t="str">
        <f t="shared" si="7"/>
        <v/>
      </c>
      <c r="C28" s="25"/>
      <c r="D28" s="19"/>
      <c r="E28" s="19"/>
      <c r="F28" s="20"/>
      <c r="G28" s="20"/>
      <c r="H28" s="21"/>
      <c r="I28" s="21"/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 t="str">
        <f t="shared" si="7"/>
        <v/>
      </c>
      <c r="C29" s="25"/>
      <c r="D29" s="19"/>
      <c r="E29" s="19"/>
      <c r="F29" s="2"/>
      <c r="G29" s="20"/>
      <c r="H29" s="21"/>
      <c r="I29" s="21"/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 t="str">
        <f t="shared" si="7"/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 t="str">
        <f t="shared" si="7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 t="str">
        <f t="shared" si="7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 t="str">
        <f t="shared" si="7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 t="str">
        <f t="shared" si="7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 t="str">
        <f t="shared" si="7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 t="str">
        <f t="shared" si="7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 t="str">
        <f t="shared" si="7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 t="str">
        <f t="shared" si="7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P22mn4EVzR2lK3NMdu02/6H+Ew85XFaAbCI5YchFYZ7jRrqJtP2HkZnyXmGohmEDMU+lzyQSAdB73UxL3/VBIA==" saltValue="T1UJp/Bpn3BlHLuzzX24DA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e Resumo</vt:lpstr>
      <vt:lpstr>UTE|UTG PARNAÍBA</vt:lpstr>
      <vt:lpstr>UTE ITAQUI</vt:lpstr>
      <vt:lpstr>UTE PECÉM II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2021-03-20T00:58:49Z</dcterms:modified>
</cp:coreProperties>
</file>