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1_C115CA8D73D4E13689B85D7D4892C95FEEE2BB01" xr6:coauthVersionLast="46" xr6:coauthVersionMax="46" xr10:uidLastSave="{D8F8DF93-8F22-4708-9A7C-C60F5F69E6E5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F18" i="13"/>
  <c r="L33" i="2" s="1"/>
  <c r="AE21" i="13"/>
  <c r="Z21" i="13"/>
  <c r="AD21" i="13"/>
  <c r="Y21" i="13"/>
  <c r="AE21" i="11"/>
  <c r="F17" i="13"/>
  <c r="K33" i="2" s="1"/>
  <c r="G15" i="13"/>
  <c r="I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 s="1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<sst xmlns="http://schemas.openxmlformats.org/spreadsheetml/2006/main" count="3735" uniqueCount="364">
  <si>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</si>
  <si>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</si>
  <si>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</si>
  <si>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</si>
  <si>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</si>
  <si>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</si>
  <si>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</si>
  <si>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</si>
  <si>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</si>
  <si>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</si>
  <si>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</si>
  <si>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</si>
  <si>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</si>
  <si>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</si>
  <si>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</si>
  <si>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</si>
  <si>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</si>
  <si>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</si>
  <si>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</si>
  <si>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</si>
  <si>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</si>
  <si>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</si>
  <si>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</si>
  <si>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</si>
  <si>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</si>
  <si>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</si>
  <si>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</si>
  <si>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</si>
  <si>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</si>
  <si>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</si>
  <si>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</si>
  <si>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</si>
  <si>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</si>
  <si>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</si>
  <si>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</si>
  <si>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</si>
  <si>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</si>
  <si>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</si>
  <si>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</si>
  <si>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</si>
  <si>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</si>
  <si>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</si>
  <si>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</si>
  <si>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</si>
  <si>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</si>
  <si>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</si>
  <si>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</si>
  <si>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</si>
  <si>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</si>
  <si>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</si>
  <si>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</si>
  <si>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</si>
  <si>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</si>
  <si>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</si>
  <si>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</si>
  <si>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</si>
  <si>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</si>
  <si>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</si>
  <si>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</si>
  <si>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</si>
  <si>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</si>
  <si>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</si>
  <si>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</si>
  <si>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</si>
  <si>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</si>
  <si>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</si>
  <si>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</si>
  <si>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</si>
  <si>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</si>
  <si>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</si>
  <si>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</si>
  <si>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</si>
  <si>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</si>
  <si>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</si>
  <si>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</si>
  <si>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</si>
  <si>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</si>
  <si>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</si>
  <si>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</si>
  <si>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</si>
  <si>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</si>
  <si>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</si>
  <si>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</si>
  <si>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</si>
  <si>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</si>
  <si>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</si>
  <si>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</si>
  <si>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</si>
  <si>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</si>
  <si>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</si>
  <si>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</si>
  <si>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</si>
  <si>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</si>
  <si>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</si>
  <si>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</si>
  <si>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</si>
  <si>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</si>
  <si>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</si>
  <si>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</si>
  <si>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</si>
  <si>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</si>
  <si>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</si>
  <si>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</si>
  <si>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</si>
  <si>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</si>
  <si>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</si>
  <si>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</si>
  <si>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</si>
  <si>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</si>
  <si>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</si>
  <si>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</si>
  <si>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</si>
  <si>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</si>
  <si>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</si>
  <si>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</si>
  <si>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</si>
  <si>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</si>
  <si>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</si>
  <si>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</si>
  <si>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</si>
  <si>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</si>
  <si>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</si>
  <si>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</si>
  <si>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</si>
  <si>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</si>
  <si>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</si>
  <si>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</si>
  <si>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</si>
  <si>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</si>
  <si>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</si>
  <si>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</si>
  <si>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</si>
  <si>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</si>
  <si>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</si>
  <si>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</si>
  <si>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</si>
  <si>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</si>
  <si>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</si>
  <si>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</si>
  <si>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</si>
  <si>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</si>
  <si>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</si>
  <si>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</si>
  <si>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</si>
  <si>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</si>
  <si>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</si>
  <si>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</si>
  <si>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</si>
  <si>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</si>
  <si>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</si>
  <si>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</si>
  <si>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</si>
  <si>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</si>
  <si>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</si>
  <si>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</si>
  <si>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</si>
  <si>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</si>
  <si>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</si>
  <si>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</si>
  <si>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</si>
  <si>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</si>
  <si>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</si>
  <si>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</si>
  <si>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</si>
  <si>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</si>
  <si>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</si>
  <si>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</si>
  <si>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</si>
  <si>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</si>
  <si>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</si>
  <si>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</si>
  <si>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</si>
  <si>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</si>
  <si>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</si>
  <si>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</si>
  <si>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</si>
  <si>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</si>
  <si>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</si>
  <si>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</si>
  <si>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</si>
  <si>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</si>
  <si>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</si>
  <si>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</si>
  <si>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</si>
  <si>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</si>
  <si>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</si>
  <si>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</si>
  <si>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</si>
  <si>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</si>
  <si>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</si>
  <si>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</si>
  <si>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</si>
  <si>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</si>
  <si>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</si>
  <si>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</si>
  <si>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</si>
  <si>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</si>
  <si>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</si>
  <si>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</si>
  <si>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</si>
  <si>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</si>
  <si>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</si>
  <si>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</si>
  <si>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</si>
  <si>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</si>
  <si>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</si>
  <si>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</si>
  <si>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</si>
  <si>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</si>
  <si>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</si>
  <si>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</si>
  <si>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</si>
  <si>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</si>
  <si>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</si>
  <si>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</si>
  <si>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</si>
  <si>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</si>
  <si>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</si>
  <si>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</si>
  <si>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</si>
  <si>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</si>
  <si>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</si>
  <si>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</si>
  <si>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</si>
  <si>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</si>
  <si>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</si>
  <si>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</si>
  <si>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</si>
  <si>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</si>
  <si>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</si>
  <si>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</si>
  <si>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</si>
  <si>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</si>
  <si>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</si>
  <si>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</si>
  <si>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</si>
  <si>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</si>
  <si>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</si>
  <si>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</si>
  <si>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</si>
  <si>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</si>
  <si>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</si>
  <si>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</si>
  <si>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</si>
  <si>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</si>
  <si>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</si>
  <si>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</si>
  <si>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</si>
  <si>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</si>
  <si>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</si>
  <si>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</si>
  <si>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</si>
  <si>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</si>
  <si>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</si>
  <si>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</si>
  <si>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</si>
  <si>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</si>
  <si>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</si>
  <si>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</si>
  <si>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</si>
  <si>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</si>
  <si>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</si>
  <si>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</si>
  <si>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</si>
  <si>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</si>
  <si>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</si>
  <si>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</si>
  <si>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</si>
  <si>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</si>
  <si>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</si>
  <si>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</si>
  <si>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</si>
  <si>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</si>
  <si>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</si>
  <si>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</si>
  <si>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</si>
  <si>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</si>
  <si>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</si>
  <si>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</si>
  <si>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</si>
  <si>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</si>
  <si>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</si>
  <si>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</si>
  <si>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</si>
  <si>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</si>
  <si>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</si>
  <si>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</si>
  <si>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</si>
  <si>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</si>
  <si>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</si>
  <si>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</si>
  <si>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</si>
  <si>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</si>
  <si>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</si>
  <si>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</si>
  <si>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</si>
  <si>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</si>
  <si>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</si>
  <si>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</si>
  <si>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</si>
  <si>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</si>
  <si>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</si>
  <si>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</si>
  <si>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</si>
  <si>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</si>
  <si>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</si>
  <si>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</si>
  <si>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</si>
  <si>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</si>
  <si>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</si>
  <si>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</si>
  <si>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</si>
  <si>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</si>
  <si>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</si>
  <si>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</si>
  <si>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</si>
  <si>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</si>
  <si>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</si>
  <si>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</si>
  <si>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</si>
  <si>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</si>
  <si>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</si>
  <si>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</si>
  <si>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</si>
  <si>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</si>
  <si>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</si>
  <si>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</si>
  <si>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</si>
  <si>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</si>
  <si>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</si>
  <si>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</si>
  <si>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</si>
  <si>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</si>
  <si>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</si>
  <si>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</si>
  <si>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</si>
  <si>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</si>
  <si>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</si>
  <si>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</si>
  <si>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</si>
  <si>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</si>
  <si>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</si>
  <si>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</si>
  <si>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</si>
  <si>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</si>
  <si>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</si>
  <si>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</si>
  <si>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</si>
  <si>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</si>
  <si>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</si>
  <si>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</si>
  <si>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</si>
  <si>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</si>
  <si>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</si>
  <si>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</si>
  <si>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</si>
  <si>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</si>
  <si>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</si>
  <si>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</si>
  <si>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</si>
  <si>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</si>
  <si>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</si>
  <si>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SÓ VEDAÇÕES COMERCIAL LTDA</t>
  </si>
  <si>
    <t>73.728.297.0001-80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</si>
</sst>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8" t="s">
        <v>121</v>
      </c>
      <c r="K23" s="129"/>
      <c r="L23" s="129"/>
      <c r="M23" s="130"/>
    </row>
    <row r="24" spans="2:15" x14ac:dyDescent="0.25">
      <c r="F24" s="74" t="s">
        <v>130</v>
      </c>
      <c r="G24" s="73"/>
      <c r="H24" s="73"/>
      <c r="I24" s="77"/>
      <c r="J24" s="131">
        <v>24</v>
      </c>
      <c r="K24" s="132"/>
      <c r="L24" s="132"/>
      <c r="M24" s="133"/>
    </row>
    <row r="25" spans="2:15" x14ac:dyDescent="0.25">
      <c r="F25" s="75" t="s">
        <v>129</v>
      </c>
      <c r="G25" s="76"/>
      <c r="H25" s="76"/>
      <c r="I25" s="78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31</v>
      </c>
      <c r="G31" s="33">
        <f>'UTE|UTG PARNAÍBA'!F14</f>
        <v>11</v>
      </c>
      <c r="H31" s="72">
        <f>'UTE|UTG PARNAÍBA'!G14</f>
        <v>0.35483870967741937</v>
      </c>
      <c r="I31" s="72">
        <f>'UTE|UTG PARNAÍBA'!G15</f>
        <v>0.35483870967741937</v>
      </c>
      <c r="J31" s="34" t="str">
        <f>'UTE|UTG PARNAÍBA'!G16</f>
        <v/>
      </c>
      <c r="K31" s="35">
        <f>'UTE|UTG PARNAÍBA'!F17</f>
        <v>995</v>
      </c>
      <c r="L31" s="115">
        <f>'UTE|UTG PARNAÍBA'!F18</f>
        <v>0</v>
      </c>
      <c r="M31" s="116"/>
      <c r="N31" s="64">
        <f>'UTE|UTG PARNAÍBA'!F10</f>
        <v>100</v>
      </c>
      <c r="O31" s="65">
        <f>'UTE|UTG PARNAÍBA'!F11</f>
        <v>2000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47</v>
      </c>
      <c r="G32" s="33">
        <f>'UTE ITAQUI'!F14</f>
        <v>18</v>
      </c>
      <c r="H32" s="72">
        <f>'UTE ITAQUI'!G14</f>
        <v>0.38297872340425532</v>
      </c>
      <c r="I32" s="72">
        <f>'UTE ITAQUI'!G15</f>
        <v>0.38297872340425532</v>
      </c>
      <c r="J32" s="34" t="str">
        <f>'UTE ITAQUI'!G16</f>
        <v/>
      </c>
      <c r="K32" s="35">
        <f>'UTE ITAQUI'!F17</f>
        <v>38195</v>
      </c>
      <c r="L32" s="115">
        <f>'UTE ITAQUI'!F18</f>
        <v>0</v>
      </c>
      <c r="M32" s="116"/>
      <c r="N32" s="66">
        <f>'UTE ITAQUI'!F10</f>
        <v>100</v>
      </c>
      <c r="O32" s="67">
        <f>'UTE ITAQUI'!F11</f>
        <v>2000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50</v>
      </c>
      <c r="G33" s="33">
        <f>'UTE PECÉM II'!F14</f>
        <v>4</v>
      </c>
      <c r="H33" s="72">
        <f>'UTE PECÉM II'!G14</f>
        <v>0.08</v>
      </c>
      <c r="I33" s="72" t="str">
        <f>'UTE PECÉM II'!G15</f>
        <v/>
      </c>
      <c r="J33" s="34">
        <f>'UTE PECÉM II'!G16</f>
        <v>0.08</v>
      </c>
      <c r="K33" s="35">
        <f>'UTE PECÉM II'!F17</f>
        <v>0</v>
      </c>
      <c r="L33" s="115">
        <f>'UTE PECÉM II'!F18</f>
        <v>4140.46</v>
      </c>
      <c r="M33" s="116"/>
      <c r="N33" s="66">
        <f>'UTE PECÉM II'!F10</f>
        <v>100</v>
      </c>
      <c r="O33" s="67">
        <f>'UTE PECÉM II'!F11</f>
        <v>2000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128</v>
      </c>
      <c r="G34" s="37">
        <f>SUM(G31:G33)</f>
        <v>33</v>
      </c>
      <c r="H34" s="38">
        <f t="shared" ref="H34" si="0">IF(OR(F34="",F34=0),"",G34/F34)</f>
        <v>0.2578125</v>
      </c>
      <c r="I34" s="38">
        <f>IFERROR((IFERROR(I31*$F$31,0)+IFERROR(I32*$F$32,0)+IFERROR(I33*$F$33,0)+IFERROR(#REF!*#REF!,0))/SUM($F$31:$F$33),0)</f>
        <v>0.2265625</v>
      </c>
      <c r="J34" s="38">
        <f>IFERROR((IFERROR(J31*$F$31,0)+IFERROR(J32*$F$32,0)+IFERROR(J33*$F$33,0)+IFERROR(#REF!*#REF!,0))/SUM($F$31:$F$33),0)</f>
        <v>3.125E-2</v>
      </c>
      <c r="K34" s="39">
        <f>SUM(K31:K33)</f>
        <v>39190</v>
      </c>
      <c r="L34" s="109">
        <f>SUM(L31:L33)</f>
        <v>4140.46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40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44094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2000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11</v>
      </c>
      <c r="G14" s="80">
        <f>IFERROR(IF(OR(F14=0,F14=""),"",F14/$F$13),"")</f>
        <v>0.35483870967741937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11</v>
      </c>
      <c r="G15" s="80">
        <f>IFERROR(IF(OR(F15=0,F15=""),"",F15/$F$13),"")</f>
        <v>0.35483870967741937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995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11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11</v>
      </c>
      <c r="Z21" s="7">
        <f>SUBTOTAL(102,Z23:Z60003)</f>
        <v>0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/>
      <c r="K39" s="46" t="s">
        <v>104</v>
      </c>
      <c r="L39" s="47"/>
      <c r="M39" s="48">
        <v>2</v>
      </c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>
        <f t="shared" si="2"/>
        <v>20</v>
      </c>
      <c r="Z39" s="23" t="str">
        <f t="shared" si="3"/>
        <v/>
      </c>
      <c r="AA39" s="19">
        <f t="shared" si="4"/>
        <v>1</v>
      </c>
      <c r="AB39" s="19">
        <f t="shared" si="6"/>
        <v>1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/>
      <c r="K40" s="46" t="s">
        <v>104</v>
      </c>
      <c r="L40" s="47"/>
      <c r="M40" s="48">
        <v>3</v>
      </c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>
        <f t="shared" si="2"/>
        <v>30</v>
      </c>
      <c r="Z40" s="23" t="str">
        <f t="shared" si="3"/>
        <v/>
      </c>
      <c r="AA40" s="19">
        <f t="shared" si="4"/>
        <v>1</v>
      </c>
      <c r="AB40" s="19">
        <f t="shared" si="6"/>
        <v>1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/>
      <c r="K41" s="46" t="s">
        <v>104</v>
      </c>
      <c r="L41" s="47"/>
      <c r="M41" s="48">
        <v>3</v>
      </c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>
        <f t="shared" si="2"/>
        <v>30</v>
      </c>
      <c r="Z41" s="23" t="str">
        <f t="shared" si="3"/>
        <v/>
      </c>
      <c r="AA41" s="19">
        <f t="shared" si="4"/>
        <v>1</v>
      </c>
      <c r="AB41" s="19">
        <f t="shared" si="6"/>
        <v>1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/>
      <c r="K42" s="46" t="s">
        <v>104</v>
      </c>
      <c r="L42" s="47"/>
      <c r="M42" s="48">
        <v>4.7</v>
      </c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>
        <f t="shared" si="2"/>
        <v>47</v>
      </c>
      <c r="Z42" s="23" t="str">
        <f t="shared" si="3"/>
        <v/>
      </c>
      <c r="AA42" s="19">
        <f t="shared" si="4"/>
        <v>1</v>
      </c>
      <c r="AB42" s="19">
        <f t="shared" si="6"/>
        <v>1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/>
      <c r="K43" s="46" t="s">
        <v>104</v>
      </c>
      <c r="L43" s="47"/>
      <c r="M43" s="48">
        <v>4</v>
      </c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>
        <f t="shared" si="2"/>
        <v>80</v>
      </c>
      <c r="Z43" s="23" t="str">
        <f t="shared" si="3"/>
        <v/>
      </c>
      <c r="AA43" s="19">
        <f t="shared" si="4"/>
        <v>1</v>
      </c>
      <c r="AB43" s="19">
        <f t="shared" si="6"/>
        <v>1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/>
      <c r="K44" s="46" t="s">
        <v>104</v>
      </c>
      <c r="L44" s="47"/>
      <c r="M44" s="48">
        <v>5.9</v>
      </c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>
        <f t="shared" si="2"/>
        <v>118</v>
      </c>
      <c r="Z44" s="23" t="str">
        <f t="shared" si="3"/>
        <v/>
      </c>
      <c r="AA44" s="19">
        <f t="shared" si="4"/>
        <v>1</v>
      </c>
      <c r="AB44" s="19">
        <f t="shared" si="6"/>
        <v>1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/>
      <c r="K45" s="46" t="s">
        <v>104</v>
      </c>
      <c r="L45" s="47"/>
      <c r="M45" s="48">
        <v>8.9</v>
      </c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>
        <f t="shared" si="2"/>
        <v>178</v>
      </c>
      <c r="Z45" s="23" t="str">
        <f t="shared" si="3"/>
        <v/>
      </c>
      <c r="AA45" s="19">
        <f t="shared" si="4"/>
        <v>1</v>
      </c>
      <c r="AB45" s="19">
        <f t="shared" si="6"/>
        <v>1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/>
      <c r="K46" s="46" t="s">
        <v>104</v>
      </c>
      <c r="L46" s="47"/>
      <c r="M46" s="48">
        <v>8.6999999999999993</v>
      </c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>
        <f t="shared" si="2"/>
        <v>174</v>
      </c>
      <c r="Z46" s="23" t="str">
        <f t="shared" si="3"/>
        <v/>
      </c>
      <c r="AA46" s="19">
        <f t="shared" si="4"/>
        <v>1</v>
      </c>
      <c r="AB46" s="19">
        <f t="shared" si="6"/>
        <v>1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/>
      <c r="K47" s="46" t="s">
        <v>104</v>
      </c>
      <c r="L47" s="47"/>
      <c r="M47" s="48">
        <v>10</v>
      </c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>
        <f t="shared" si="2"/>
        <v>100</v>
      </c>
      <c r="Z47" s="23" t="str">
        <f t="shared" si="3"/>
        <v/>
      </c>
      <c r="AA47" s="19">
        <f t="shared" si="4"/>
        <v>1</v>
      </c>
      <c r="AB47" s="19">
        <f t="shared" si="6"/>
        <v>1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/>
      <c r="K48" s="46" t="s">
        <v>104</v>
      </c>
      <c r="L48" s="47"/>
      <c r="M48" s="48">
        <v>8</v>
      </c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>
        <f t="shared" si="2"/>
        <v>80</v>
      </c>
      <c r="Z48" s="23" t="str">
        <f t="shared" si="3"/>
        <v/>
      </c>
      <c r="AA48" s="19">
        <f t="shared" si="4"/>
        <v>1</v>
      </c>
      <c r="AB48" s="19">
        <f t="shared" si="6"/>
        <v>1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/>
      <c r="K49" s="46" t="s">
        <v>104</v>
      </c>
      <c r="L49" s="47"/>
      <c r="M49" s="48">
        <v>13.8</v>
      </c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2"/>
        <v>138</v>
      </c>
      <c r="Z49" s="23" t="str">
        <f t="shared" si="3"/>
        <v/>
      </c>
      <c r="AA49" s="19">
        <f t="shared" si="4"/>
        <v>1</v>
      </c>
      <c r="AB49" s="19">
        <f t="shared" si="6"/>
        <v>1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40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44094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2000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18</v>
      </c>
      <c r="G14" s="106">
        <f>IFERROR(IF(OR(F14=0,F14=""),"",F14/$F$13),"")</f>
        <v>0.38297872340425532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18</v>
      </c>
      <c r="G15" s="106">
        <f>IFERROR(IF(OR(F15=0,F15=""),"",F15/$F$13),"")</f>
        <v>0.38297872340425532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106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38195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18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18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/>
      <c r="K38" s="46" t="s">
        <v>104</v>
      </c>
      <c r="L38" s="47"/>
      <c r="M38" s="48">
        <v>11</v>
      </c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>
        <f t="shared" si="2"/>
        <v>330</v>
      </c>
      <c r="Z38" s="23" t="str">
        <f t="shared" si="3"/>
        <v/>
      </c>
      <c r="AA38" s="19">
        <f t="shared" si="4"/>
        <v>1</v>
      </c>
      <c r="AB38" s="19">
        <f t="shared" si="5"/>
        <v>1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/>
      <c r="K47" s="46" t="s">
        <v>104</v>
      </c>
      <c r="L47" s="47"/>
      <c r="M47" s="48">
        <v>2</v>
      </c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>
        <f t="shared" si="2"/>
        <v>60</v>
      </c>
      <c r="Z47" s="23" t="str">
        <f t="shared" si="3"/>
        <v/>
      </c>
      <c r="AA47" s="19">
        <f t="shared" si="4"/>
        <v>1</v>
      </c>
      <c r="AB47" s="19">
        <f t="shared" si="5"/>
        <v>1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/>
      <c r="K48" s="46" t="s">
        <v>104</v>
      </c>
      <c r="L48" s="47"/>
      <c r="M48" s="48">
        <v>3</v>
      </c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>
        <f t="shared" si="2"/>
        <v>90</v>
      </c>
      <c r="Z48" s="23" t="str">
        <f t="shared" si="3"/>
        <v/>
      </c>
      <c r="AA48" s="19">
        <f t="shared" si="4"/>
        <v>1</v>
      </c>
      <c r="AB48" s="19">
        <f t="shared" si="5"/>
        <v>1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/>
      <c r="K49" s="46" t="s">
        <v>104</v>
      </c>
      <c r="L49" s="47"/>
      <c r="M49" s="48">
        <v>3</v>
      </c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2"/>
        <v>90</v>
      </c>
      <c r="Z49" s="23" t="str">
        <f t="shared" si="3"/>
        <v/>
      </c>
      <c r="AA49" s="19">
        <f t="shared" si="4"/>
        <v>1</v>
      </c>
      <c r="AB49" s="19">
        <f t="shared" si="5"/>
        <v>1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/>
      <c r="K50" s="46" t="s">
        <v>104</v>
      </c>
      <c r="L50" s="47"/>
      <c r="M50" s="48">
        <v>3</v>
      </c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>
        <f t="shared" si="2"/>
        <v>90</v>
      </c>
      <c r="Z50" s="23" t="str">
        <f t="shared" si="3"/>
        <v/>
      </c>
      <c r="AA50" s="19">
        <f t="shared" si="4"/>
        <v>1</v>
      </c>
      <c r="AB50" s="19">
        <f t="shared" si="5"/>
        <v>1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/>
      <c r="K51" s="46" t="s">
        <v>104</v>
      </c>
      <c r="L51" s="47"/>
      <c r="M51" s="48">
        <v>4.7</v>
      </c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>
        <f t="shared" si="2"/>
        <v>141</v>
      </c>
      <c r="Z51" s="23" t="str">
        <f t="shared" si="3"/>
        <v/>
      </c>
      <c r="AA51" s="19">
        <f t="shared" si="4"/>
        <v>1</v>
      </c>
      <c r="AB51" s="19">
        <f t="shared" si="5"/>
        <v>1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/>
      <c r="K52" s="46" t="s">
        <v>104</v>
      </c>
      <c r="L52" s="47"/>
      <c r="M52" s="48">
        <v>4</v>
      </c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>
        <f t="shared" si="2"/>
        <v>120</v>
      </c>
      <c r="Z52" s="23" t="str">
        <f t="shared" si="3"/>
        <v/>
      </c>
      <c r="AA52" s="19">
        <f t="shared" si="4"/>
        <v>1</v>
      </c>
      <c r="AB52" s="19">
        <f t="shared" si="5"/>
        <v>1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/>
      <c r="K53" s="46" t="s">
        <v>104</v>
      </c>
      <c r="L53" s="47"/>
      <c r="M53" s="48">
        <v>5.6</v>
      </c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>
        <f t="shared" si="2"/>
        <v>168</v>
      </c>
      <c r="Z53" s="23" t="str">
        <f t="shared" si="3"/>
        <v/>
      </c>
      <c r="AA53" s="19">
        <f t="shared" si="4"/>
        <v>1</v>
      </c>
      <c r="AB53" s="19">
        <f t="shared" si="5"/>
        <v>1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/>
      <c r="K54" s="46" t="s">
        <v>104</v>
      </c>
      <c r="L54" s="47"/>
      <c r="M54" s="48">
        <v>5.9</v>
      </c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>
        <f t="shared" si="2"/>
        <v>177</v>
      </c>
      <c r="Z54" s="23" t="str">
        <f t="shared" si="3"/>
        <v/>
      </c>
      <c r="AA54" s="19">
        <f t="shared" si="4"/>
        <v>1</v>
      </c>
      <c r="AB54" s="19">
        <f t="shared" si="5"/>
        <v>1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/>
      <c r="K55" s="46" t="s">
        <v>104</v>
      </c>
      <c r="L55" s="47"/>
      <c r="M55" s="48">
        <v>5.9</v>
      </c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>
        <f t="shared" si="2"/>
        <v>177</v>
      </c>
      <c r="Z55" s="23" t="str">
        <f t="shared" si="3"/>
        <v/>
      </c>
      <c r="AA55" s="19">
        <f t="shared" si="4"/>
        <v>1</v>
      </c>
      <c r="AB55" s="19">
        <f t="shared" si="5"/>
        <v>1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/>
      <c r="K56" s="46" t="s">
        <v>104</v>
      </c>
      <c r="L56" s="47"/>
      <c r="M56" s="48">
        <v>8.9</v>
      </c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>
        <f t="shared" si="2"/>
        <v>267</v>
      </c>
      <c r="Z56" s="23" t="str">
        <f t="shared" si="3"/>
        <v/>
      </c>
      <c r="AA56" s="19">
        <f t="shared" si="4"/>
        <v>1</v>
      </c>
      <c r="AB56" s="19">
        <f t="shared" si="5"/>
        <v>1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/>
      <c r="K57" s="46" t="s">
        <v>104</v>
      </c>
      <c r="L57" s="47"/>
      <c r="M57" s="48">
        <v>8.6999999999999993</v>
      </c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>
        <f t="shared" si="2"/>
        <v>261</v>
      </c>
      <c r="Z57" s="23" t="str">
        <f t="shared" si="3"/>
        <v/>
      </c>
      <c r="AA57" s="19">
        <f t="shared" si="4"/>
        <v>1</v>
      </c>
      <c r="AB57" s="19">
        <f t="shared" si="5"/>
        <v>1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/>
      <c r="K58" s="46" t="s">
        <v>104</v>
      </c>
      <c r="L58" s="47"/>
      <c r="M58" s="48">
        <v>10</v>
      </c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>
        <f t="shared" si="2"/>
        <v>500</v>
      </c>
      <c r="Z58" s="23" t="str">
        <f t="shared" si="3"/>
        <v/>
      </c>
      <c r="AA58" s="19">
        <f t="shared" si="4"/>
        <v>1</v>
      </c>
      <c r="AB58" s="19">
        <f t="shared" si="5"/>
        <v>1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/>
      <c r="K59" s="46" t="s">
        <v>104</v>
      </c>
      <c r="L59" s="47"/>
      <c r="M59" s="48">
        <v>7</v>
      </c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>
        <f t="shared" si="2"/>
        <v>210</v>
      </c>
      <c r="Z59" s="23" t="str">
        <f t="shared" si="3"/>
        <v/>
      </c>
      <c r="AA59" s="19">
        <f t="shared" si="4"/>
        <v>1</v>
      </c>
      <c r="AB59" s="19">
        <f t="shared" si="5"/>
        <v>1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/>
      <c r="K60" s="46" t="s">
        <v>104</v>
      </c>
      <c r="L60" s="47"/>
      <c r="M60" s="48">
        <v>8</v>
      </c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>
        <f t="shared" si="2"/>
        <v>240</v>
      </c>
      <c r="Z60" s="23" t="str">
        <f t="shared" si="3"/>
        <v/>
      </c>
      <c r="AA60" s="19">
        <f t="shared" si="4"/>
        <v>1</v>
      </c>
      <c r="AB60" s="19">
        <f t="shared" si="5"/>
        <v>1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/>
      <c r="K61" s="46" t="s">
        <v>104</v>
      </c>
      <c r="L61" s="47"/>
      <c r="M61" s="48">
        <v>13.8</v>
      </c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>
        <f t="shared" si="2"/>
        <v>414</v>
      </c>
      <c r="Z61" s="23" t="str">
        <f t="shared" si="3"/>
        <v/>
      </c>
      <c r="AA61" s="19">
        <f t="shared" si="4"/>
        <v>1</v>
      </c>
      <c r="AB61" s="19">
        <f t="shared" si="5"/>
        <v>1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/>
      <c r="K62" s="46" t="s">
        <v>104</v>
      </c>
      <c r="L62" s="47"/>
      <c r="M62" s="48">
        <v>11</v>
      </c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>
        <f t="shared" si="2"/>
        <v>660</v>
      </c>
      <c r="Z62" s="23" t="str">
        <f t="shared" si="3"/>
        <v/>
      </c>
      <c r="AA62" s="19">
        <f t="shared" si="4"/>
        <v>1</v>
      </c>
      <c r="AB62" s="19">
        <f t="shared" si="5"/>
        <v>1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/>
      <c r="K65" s="46" t="s">
        <v>104</v>
      </c>
      <c r="L65" s="47"/>
      <c r="M65" s="48">
        <v>1140</v>
      </c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>
        <f t="shared" si="2"/>
        <v>34200</v>
      </c>
      <c r="Z65" s="23" t="str">
        <f t="shared" si="3"/>
        <v/>
      </c>
      <c r="AA65" s="19">
        <f t="shared" si="4"/>
        <v>1</v>
      </c>
      <c r="AB65" s="19">
        <f t="shared" si="5"/>
        <v>1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40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44094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2000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</v>
      </c>
      <c r="G14" s="106">
        <f>IFERROR(IF(OR(F14=0,F14=""),"",F14/$F$13),"")</f>
        <v>0.08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6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4</v>
      </c>
      <c r="G16" s="106">
        <f>IFERROR(IF(OR(F16=0,F16=""),"",F16/$F$13),"")</f>
        <v>0.08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4140.46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4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4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8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8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8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/>
      <c r="K37" s="46" t="s">
        <v>104</v>
      </c>
      <c r="L37" s="47"/>
      <c r="M37" s="48"/>
      <c r="N37" s="48">
        <v>3</v>
      </c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>
        <f t="shared" si="3"/>
        <v>390</v>
      </c>
      <c r="AA37" s="19">
        <f t="shared" si="4"/>
        <v>1</v>
      </c>
      <c r="AB37" s="19">
        <f t="shared" si="6"/>
        <v>0</v>
      </c>
      <c r="AC37" s="19">
        <f t="shared" si="7"/>
        <v>1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/>
      <c r="K39" s="46" t="s">
        <v>104</v>
      </c>
      <c r="L39" s="47"/>
      <c r="M39" s="48"/>
      <c r="N39" s="48">
        <v>7.38</v>
      </c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>
        <f t="shared" si="3"/>
        <v>738</v>
      </c>
      <c r="AA39" s="19">
        <f t="shared" si="4"/>
        <v>1</v>
      </c>
      <c r="AB39" s="19">
        <f t="shared" si="6"/>
        <v>0</v>
      </c>
      <c r="AC39" s="19">
        <f t="shared" si="7"/>
        <v>1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/>
      <c r="K42" s="46" t="s">
        <v>104</v>
      </c>
      <c r="L42" s="47"/>
      <c r="M42" s="48"/>
      <c r="N42" s="48">
        <v>1056.23</v>
      </c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>
        <f t="shared" si="3"/>
        <v>2112.46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8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8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8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8"/>
        <v/>
      </c>
    </row>
    <row r="50" spans="2:31" ht="25.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8"/>
        <v/>
      </c>
    </row>
    <row r="51" spans="2:31" ht="25.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/>
      <c r="K52" s="46" t="s">
        <v>104</v>
      </c>
      <c r="L52" s="47"/>
      <c r="M52" s="48"/>
      <c r="N52" s="48">
        <v>90</v>
      </c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>
        <f t="shared" si="3"/>
        <v>900</v>
      </c>
      <c r="AA52" s="19">
        <f t="shared" si="4"/>
        <v>1</v>
      </c>
      <c r="AB52" s="19">
        <f t="shared" si="6"/>
        <v>0</v>
      </c>
      <c r="AC52" s="19">
        <f t="shared" si="7"/>
        <v>1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8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8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8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8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8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"/>
  <sheetViews>
    <sheetView workbookViewId="0">
      <selection activeCell="B2" sqref="B2:B108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2021-03-31T21:52:50Z</dcterms:modified>
</cp:coreProperties>
</file>