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1_8FCAF5B7FC9427B88F09F9A3F0DBED6B43BD1593" xr6:coauthVersionLast="46" xr6:coauthVersionMax="46" xr10:uidLastSave="{7334F8DA-109B-4209-8E70-7326ABF78A59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2" hidden="1">'UTE ITAQUI'!$B$22:$AA$622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F15" i="13" s="1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B72" i="13"/>
  <c r="AE71" i="13"/>
  <c r="AD71" i="13"/>
  <c r="Z71" i="13"/>
  <c r="Y71" i="13"/>
  <c r="B71" i="13"/>
  <c r="AE70" i="13"/>
  <c r="AD70" i="13"/>
  <c r="Z70" i="13"/>
  <c r="Y70" i="13"/>
  <c r="B70" i="13"/>
  <c r="AE69" i="13"/>
  <c r="AD69" i="13"/>
  <c r="Z69" i="13"/>
  <c r="Y69" i="13"/>
  <c r="B69" i="13"/>
  <c r="AE68" i="13"/>
  <c r="AD68" i="13"/>
  <c r="Z68" i="13"/>
  <c r="Y68" i="13"/>
  <c r="B68" i="13"/>
  <c r="AE67" i="13"/>
  <c r="AD67" i="13"/>
  <c r="Z67" i="13"/>
  <c r="Y67" i="13"/>
  <c r="B67" i="13"/>
  <c r="AE66" i="13"/>
  <c r="AD66" i="13"/>
  <c r="Z66" i="13"/>
  <c r="Y66" i="13"/>
  <c r="B66" i="13"/>
  <c r="AE65" i="13"/>
  <c r="AD65" i="13"/>
  <c r="Z65" i="13"/>
  <c r="Y65" i="13"/>
  <c r="B65" i="13"/>
  <c r="AE64" i="13"/>
  <c r="AD64" i="13"/>
  <c r="Z64" i="13"/>
  <c r="Y64" i="13"/>
  <c r="B64" i="13"/>
  <c r="AE63" i="13"/>
  <c r="AD63" i="13"/>
  <c r="Z63" i="13"/>
  <c r="Y63" i="13"/>
  <c r="B63" i="13"/>
  <c r="AE62" i="13"/>
  <c r="AD62" i="13"/>
  <c r="Z62" i="13"/>
  <c r="Y62" i="13"/>
  <c r="B62" i="13"/>
  <c r="AE61" i="13"/>
  <c r="AD61" i="13"/>
  <c r="Z61" i="13"/>
  <c r="Y61" i="13"/>
  <c r="B61" i="13"/>
  <c r="AE60" i="13"/>
  <c r="AD60" i="13"/>
  <c r="Z60" i="13"/>
  <c r="Y60" i="13"/>
  <c r="B60" i="13"/>
  <c r="AE59" i="13"/>
  <c r="AD59" i="13"/>
  <c r="Z59" i="13"/>
  <c r="Y59" i="13"/>
  <c r="B59" i="13"/>
  <c r="AE58" i="13"/>
  <c r="AD58" i="13"/>
  <c r="Z58" i="13"/>
  <c r="Y58" i="13"/>
  <c r="B58" i="13"/>
  <c r="AE57" i="13"/>
  <c r="AD57" i="13"/>
  <c r="Z57" i="13"/>
  <c r="Y57" i="13"/>
  <c r="B57" i="13"/>
  <c r="AE56" i="13"/>
  <c r="AD56" i="13"/>
  <c r="Z56" i="13"/>
  <c r="Y56" i="13"/>
  <c r="B56" i="13"/>
  <c r="AE55" i="13"/>
  <c r="AD55" i="13"/>
  <c r="Z55" i="13"/>
  <c r="Y55" i="13"/>
  <c r="B55" i="13"/>
  <c r="AE54" i="13"/>
  <c r="AD54" i="13"/>
  <c r="Z54" i="13"/>
  <c r="Y54" i="13"/>
  <c r="B54" i="13"/>
  <c r="AE53" i="13"/>
  <c r="AD53" i="13"/>
  <c r="Z53" i="13"/>
  <c r="Y53" i="13"/>
  <c r="B53" i="13"/>
  <c r="AE52" i="13"/>
  <c r="AD52" i="13"/>
  <c r="Z52" i="13"/>
  <c r="Y52" i="13"/>
  <c r="B52" i="13"/>
  <c r="AE51" i="13"/>
  <c r="AD51" i="13"/>
  <c r="Z51" i="13"/>
  <c r="Y51" i="13"/>
  <c r="B51" i="13"/>
  <c r="AE50" i="13"/>
  <c r="AD50" i="13"/>
  <c r="Z50" i="13"/>
  <c r="Y50" i="13"/>
  <c r="B50" i="13"/>
  <c r="AE49" i="13"/>
  <c r="AD49" i="13"/>
  <c r="Z49" i="13"/>
  <c r="Y49" i="13"/>
  <c r="B49" i="13"/>
  <c r="AE48" i="13"/>
  <c r="AD48" i="13"/>
  <c r="Z48" i="13"/>
  <c r="Y48" i="13"/>
  <c r="B48" i="13"/>
  <c r="AE47" i="13"/>
  <c r="AD47" i="13"/>
  <c r="Z47" i="13"/>
  <c r="Y47" i="13"/>
  <c r="B47" i="13"/>
  <c r="AE46" i="13"/>
  <c r="AD46" i="13"/>
  <c r="Z46" i="13"/>
  <c r="Y46" i="13"/>
  <c r="B46" i="13"/>
  <c r="AE45" i="13"/>
  <c r="AD45" i="13"/>
  <c r="Z45" i="13"/>
  <c r="Y45" i="13"/>
  <c r="B45" i="13"/>
  <c r="AE44" i="13"/>
  <c r="AD44" i="13"/>
  <c r="Z44" i="13"/>
  <c r="Y44" i="13"/>
  <c r="B44" i="13"/>
  <c r="AE43" i="13"/>
  <c r="AD43" i="13"/>
  <c r="Z43" i="13"/>
  <c r="Y43" i="13"/>
  <c r="B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B51" i="11"/>
  <c r="AE50" i="11"/>
  <c r="AD50" i="11"/>
  <c r="Z50" i="11"/>
  <c r="Y50" i="11"/>
  <c r="B50" i="11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B44" i="11"/>
  <c r="AE43" i="11"/>
  <c r="AD43" i="11"/>
  <c r="Z43" i="11"/>
  <c r="Y43" i="11"/>
  <c r="B43" i="11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B40" i="11"/>
  <c r="AE39" i="11"/>
  <c r="AD39" i="11"/>
  <c r="Z39" i="11"/>
  <c r="Y39" i="11"/>
  <c r="B39" i="11"/>
  <c r="AE38" i="11"/>
  <c r="AD38" i="11"/>
  <c r="Z38" i="11"/>
  <c r="Y38" i="11"/>
  <c r="B38" i="11"/>
  <c r="AE37" i="11"/>
  <c r="AD37" i="11"/>
  <c r="Z37" i="11"/>
  <c r="Y37" i="11"/>
  <c r="B37" i="11"/>
  <c r="AE36" i="11"/>
  <c r="AD36" i="11"/>
  <c r="Z36" i="11"/>
  <c r="Y36" i="11"/>
  <c r="B36" i="11"/>
  <c r="AE35" i="11"/>
  <c r="AD35" i="11"/>
  <c r="Z35" i="11"/>
  <c r="Y35" i="11"/>
  <c r="B35" i="11"/>
  <c r="AE34" i="11"/>
  <c r="AD34" i="11"/>
  <c r="Z34" i="11"/>
  <c r="Y34" i="11"/>
  <c r="B34" i="11"/>
  <c r="AE33" i="11"/>
  <c r="AD33" i="11"/>
  <c r="Z33" i="11"/>
  <c r="Y33" i="11"/>
  <c r="B33" i="11"/>
  <c r="AE32" i="11"/>
  <c r="AD32" i="11"/>
  <c r="Z32" i="11"/>
  <c r="Y32" i="11"/>
  <c r="B32" i="11"/>
  <c r="AE31" i="11"/>
  <c r="AD31" i="11"/>
  <c r="Z31" i="11"/>
  <c r="Y31" i="11"/>
  <c r="B31" i="11"/>
  <c r="AE30" i="11"/>
  <c r="AD30" i="11"/>
  <c r="Z30" i="11"/>
  <c r="Y30" i="11"/>
  <c r="B30" i="11"/>
  <c r="AE29" i="11"/>
  <c r="AD29" i="11"/>
  <c r="Z29" i="11"/>
  <c r="Y29" i="11"/>
  <c r="B29" i="11"/>
  <c r="AE28" i="11"/>
  <c r="AD28" i="11"/>
  <c r="Z28" i="11"/>
  <c r="Y28" i="11"/>
  <c r="B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AE21" i="13"/>
  <c r="F18" i="13"/>
  <c r="L33" i="2" s="1"/>
  <c r="Z21" i="13"/>
  <c r="AD21" i="13"/>
  <c r="Y21" i="13"/>
  <c r="AE21" i="11"/>
  <c r="F17" i="13"/>
  <c r="K33" i="2" s="1"/>
  <c r="G15" i="13"/>
  <c r="I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<sst xmlns="http://schemas.openxmlformats.org/spreadsheetml/2006/main" count="3411" uniqueCount="207">
  <si>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</si>
  <si>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</si>
  <si>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</si>
  <si>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</si>
  <si>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</si>
  <si>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</si>
  <si>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</si>
  <si>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</si>
  <si>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</si>
  <si>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</si>
  <si>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</si>
  <si>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</si>
  <si>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</si>
  <si>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</si>
  <si>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</si>
  <si>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</si>
  <si>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</si>
  <si>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</si>
  <si>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</si>
  <si>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</si>
  <si>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</si>
  <si>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</si>
  <si>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</si>
  <si>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</si>
  <si>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</si>
  <si>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</si>
  <si>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</si>
  <si>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</si>
  <si>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</si>
  <si>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</si>
  <si>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</si>
  <si>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</si>
  <si>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</si>
  <si>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</si>
  <si>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</si>
  <si>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</si>
  <si>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</si>
  <si>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</si>
  <si>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</si>
  <si>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</si>
  <si>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</si>
  <si>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</si>
  <si>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</si>
  <si>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</si>
  <si>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</si>
  <si>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</si>
  <si>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</si>
  <si>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</si>
  <si>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</si>
  <si>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</si>
  <si>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</si>
  <si>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</si>
  <si>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</si>
  <si>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</si>
  <si>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</si>
  <si>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</si>
  <si>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</si>
  <si>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</si>
  <si>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</si>
  <si>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</si>
  <si>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</si>
  <si>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</si>
  <si>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</si>
  <si>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</si>
  <si>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</si>
  <si>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</si>
  <si>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</si>
  <si>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</si>
  <si>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</si>
  <si>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</si>
  <si>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</si>
  <si>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</si>
  <si>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</si>
  <si>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</si>
  <si>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</si>
  <si>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</si>
  <si>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</si>
  <si>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</si>
  <si>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</si>
  <si>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</si>
  <si>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</si>
  <si>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</si>
  <si>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</si>
  <si>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</si>
  <si>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</si>
  <si>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</si>
  <si>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</si>
  <si>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</si>
  <si>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</si>
  <si>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</si>
  <si>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</si>
  <si>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</si>
  <si>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</si>
  <si>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</si>
  <si>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</si>
  <si>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</si>
  <si>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</si>
  <si>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</si>
  <si>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</si>
  <si>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</si>
  <si>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</si>
  <si>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</si>
  <si>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</si>
  <si>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</si>
  <si>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</si>
  <si>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</si>
  <si>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</si>
  <si>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</si>
  <si>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</si>
  <si>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</si>
  <si>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</si>
  <si>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</si>
  <si>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</si>
  <si>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</si>
  <si>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</si>
  <si>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</si>
  <si>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</si>
  <si>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</si>
  <si>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</si>
  <si>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</si>
  <si>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</si>
  <si>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</si>
  <si>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</si>
  <si>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</si>
  <si>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</si>
  <si>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</si>
  <si>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</si>
  <si>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</si>
  <si>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</si>
  <si>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</si>
  <si>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</si>
  <si>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</si>
  <si>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</si>
  <si>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</si>
  <si>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</si>
  <si>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</si>
  <si>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</si>
  <si>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</si>
  <si>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</si>
  <si>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</si>
  <si>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</si>
  <si>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</si>
  <si>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</si>
  <si>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</si>
  <si>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Coluna1</t>
  </si>
  <si>
    <t>Junta de papelão hidráulico</t>
  </si>
  <si>
    <t>JUNTA  TIPO: VEDACAO  MATERIAL: PAPEL  APLICACAO: DA BOMBA VACUO  MODELO: GAST  GAST/AK521</t>
  </si>
  <si>
    <t>UN</t>
  </si>
  <si>
    <t>PAPELAO HIDR-FIB INORG C/NBR-1,50X1,60M</t>
  </si>
  <si>
    <t>PAPELAO HIDRAULICO- MATERIAL: FIBRA INORGANICA C/NBR- TELA METALICA: S / TELA METALICA- ESPESSURA: ESPESSURA 0,80MM- DIMENSOES: 1,50X1,60 M-_x000D_</t>
  </si>
  <si>
    <t>PAPELAO HIDR-S/TL MET-1MM-1,50X1,60M</t>
  </si>
  <si>
    <t>PAPELAO HIDRAULICO MATERIAL CORPO FIBRA ARAMIDA_x000D_COMPOSTO BORRACHA NITRILICA COR VERDE NORMA ASTM F104_x000D_712120E22-M5 TEMPERATURA MAXIMA 400GRC PRESSAO MAXIMA_x000D_110BAR COMPRIMENTO 1,6M LARGURA 1,5M ESPESSURA 1MM_x000D_NA1002 TEADIT</t>
  </si>
  <si>
    <t>PAPELAO HIDR-S/TL MET-2MM-1,50X1,60M</t>
  </si>
  <si>
    <t>PAPELAO HIDRAULICO MATERIAL CORPO FIBRA ARAMIDA_x000D_COMPOSTO BORRACHA NITRILICA COR VERDE NORMA ASTM F104_x000D_712120E22-M5 TEMPERATURA MAXIMA 400GRC PRESSAO MAXIMA_x000D_110BAR COMPRIMENTO 1,6M LARGURA 1,5M ESPESSURA 2MM_x000D_NA1002 TEADIT</t>
  </si>
  <si>
    <t>PAPELAO HIDR-S/TL MET-2,40MM-1,50X1,60M</t>
  </si>
  <si>
    <t>PAPELAO HIDRAULICO- MATERIAL: FIBRA CARBONO C/NBR- CONTINUACAO MATERIA L: GRAFITE- TELA METALICA: S/ TELA METALICA- ESPESSURA: ESPESSURA 2,40 MM- DIMENSOES: 1,50X1,60 M- NORMA MATERIAL: ASTM F104 F712120E23-M6- U SO: VALVULA._x000D_</t>
  </si>
  <si>
    <t>JUNTA-WARTSILA/354056</t>
  </si>
  <si>
    <t>JUNTA-TIPO: PAPELAO HIDRAULICO-APLICACAO: DO MOTOR GAS-MODELO: WARTSIL A W18V50SG PAAE219774----HAMWORTHY / 354 056- WARTSILA / 354 056-_x000D_</t>
  </si>
  <si>
    <t>JUNTA-WARTSILA/3551472</t>
  </si>
  <si>
    <t>JUNTA-TIPO: PAPELAO HIDRAULICO-APLICACAO: DO MOTOR GAS-MODELO: WARTSIL A W18V50SG PAAE219774----HAMWORTHY / 355 1472- WARTSILA / 355 1472-_x000D_</t>
  </si>
  <si>
    <t>JUNTA PAPEL HID NA1002 ESPESSURA 0,80MM*</t>
  </si>
  <si>
    <t>JUNTA VEDACAO MATERIAL CORPO PAPELAO HIDRAULICO FORMATO_x000D_RETANGULAR PERFURADA LARGURA 1,5M ESPESSURA 0,8MM_x000D_NA1002 TEADIT</t>
  </si>
  <si>
    <t>JUNTA PAPEL HID NA1002 ESPESSURA 2,40MM*</t>
  </si>
  <si>
    <t>JUNTA VEDACAO MATERIAL CORPO PAPELAO HIDRAULICO FORMATO_x000D_RETANGULAR PERFURADA LARGURA 1.500MM ESPESSURA 2,4MM_x000D_NA1002 TEADIT</t>
  </si>
  <si>
    <t>JUNTA PAPEL HID U60NA ESPESSURA 3,20MM*</t>
  </si>
  <si>
    <t>PAPELAO HIDRAULICO MATERIAL CORPO FIBRA INORGANICA_x000D_COMPOSTO BORRACHA NITRILICA COR PRETA NORMA ASTM F104_x000D_F712140E33-M9 TEMPERATURA MAXIMA 550GRC PRESSAO MAXIMA_x000D_150BAR COMPRIMENTO 1,5M LARGURA 1,6M ESPESSURA 3,2MM_x000D_U60NA-3,2MM TEADIT</t>
  </si>
  <si>
    <t>JUNTA VEDACAO BBA AGUA ALIM 4113.1*</t>
  </si>
  <si>
    <t>JUNTA VEDACAO MATERIAL PAPELAO HIDRAULICO APLICACAO BOMBA AGUA ALIMENTACAO 4113.1 TORISHIMA</t>
  </si>
  <si>
    <t>KIT SELAGEM PARA BOMBA CENTRIFUGA</t>
  </si>
  <si>
    <t>KIT SELAGEM; APLICAÇÃO: BOMBA CENTRIFUGA EKN 80/200; POSIÇÃO: 84;_x000D_COMPOSIÇÃO: 3 GAXETAS EM PAPELAO HIDRAULICO.</t>
  </si>
  <si>
    <t>KIT</t>
  </si>
  <si>
    <t>PATELÃO HIDRÁULICO; 1X 2000; 50°C, 5BAR</t>
  </si>
  <si>
    <t>PAPELAO HIDRAULICO TEMPERATURA MAXIMA 50GRC PRESSAO_x000D_MAXIMA 5BAR COMPRIMENTO 2.000MM LARGURA 2.000MM_x000D_ESPESSURA 1MM</t>
  </si>
  <si>
    <t>PATELÃO HIDRÁULICO; 2 X 2000, 50°C, 5BAR</t>
  </si>
  <si>
    <t>PAPELAO HIDRAULICO TEMPERATURA MAXIMA 50GRC PRESSAO_x000D_MAXIMA 5BAR COMPRIMENTO 2M LARGURA 2M ESPESSURA 2MM</t>
  </si>
  <si>
    <t>PATELÃO HIDRÁULICO; 3 X 2000, 50°C, 5BAR</t>
  </si>
  <si>
    <t>PAPELAO HIDRAULICO TEMPERATURA MAXIMA 50GRC PRESSAO_x000D_MAXIMA 5BAR COMPRIMENTO 2M ESPESSURA 3MM</t>
  </si>
  <si>
    <t>JUNTA PLANA PAPELAO HIDR 219,5X233,5X0,5</t>
  </si>
  <si>
    <t>JUNTA VEDACAO MATERIAL CORPO PAPELAO HIDRAULICO FORMATO_x000D_RETANGULAR COMPRIMENTO 21,95CM LARGURA 23,35CM_x000D_ESPESSURA 0,5MM</t>
  </si>
  <si>
    <t>JUNTA PLANA EM PAPELAO HIDRAULICO</t>
  </si>
  <si>
    <t>JUNTA PLANA PAPELAO HIDRAULICO</t>
  </si>
  <si>
    <t>JUNTA PLANA EM PAPELAO HIDR 28/40X1,5</t>
  </si>
  <si>
    <t>JUNTA VEDACAO MATERIAL CORPO PAPELAO HIDRAULICO FORMATO_x000D_CIRCULAR DIAMETRO 28MM ESPESSURA 1,5MM</t>
  </si>
  <si>
    <t>PAPELÃO HIDR FIB. ARAMIDA NBR 240+240</t>
  </si>
  <si>
    <t>PAPELAO HIDRAULICO MATERIAL CORPO COMPOSTO BORRACHA_x000D_NITRILICA NORMA ASTM F104 712120E22-M5 TEMPERATURA_x000D_MAXIMA 400GRC PRESSAO MAXIMA 110BAR COMPRIMENTO 1,5M_x000D_LARGURA 1,6M ESPESSURA 3,2MM FORNECIMENTO FOLHA</t>
  </si>
  <si>
    <t>JUNTA EM PAPELAO HIDRAULICO BOMBA D-820</t>
  </si>
  <si>
    <t>JUNTA PAPELAO HIDRAULICO SUBAPLICACAO ROTOR APLICACAO_x000D_BOMBA D-820</t>
  </si>
  <si>
    <t>JUNTA EM PAPELAO DO ROTOR DA BOMBA D-820</t>
  </si>
  <si>
    <t>JUNTA; MATERIAL: PAPELAO HIDRAULICO; APLICACAO: BOMBA D-820 FLOWSERVE.</t>
  </si>
  <si>
    <t>JUNTA PAPELAO HIDRAULICO 2mm 1200X2000mm</t>
  </si>
  <si>
    <t>JUNTA VEDACAO MATERIAL CORPO PAPELAO HIDRAULICO FORMATO_x000D_RETANGULAR PERFURADA COMPRIMENTO 1,66M LARGURA 1,5M_x000D_ESPESSURA 2MM</t>
  </si>
  <si>
    <t>PLACA GRAF EXP FLEX 1000X1000X3.2MMTEADI</t>
  </si>
  <si>
    <t>PLACA SUBAPLICACAO SISTEMA CARVAO PULVERIZADO APLICACAO_x000D_MOINHO TEADIT</t>
  </si>
  <si>
    <t>PLACA GRAFITE GRAFLEX TJB 1000x1000x4MM</t>
  </si>
  <si>
    <t>PAPELAO HIDRAULICO MATERIAL CORPO GRAFITE FLEXIVEL COR_x000D_PRETA TEMPERATURA MAXIMA 3000GRC COMPRIMENTO 1.000MM_x000D_LARGURA 1.000MM ESPESSURA 4MM GRAFLEX TJB TEADIT</t>
  </si>
  <si>
    <t>JUNTA NA1002 150LB 16POL PAPELAO FUROS</t>
  </si>
  <si>
    <t>JUNTA NA1002 150 LB 16POL DE PAPELAO COM FUROS FABRICANTE TEADIT APLICACAO: TROCADOR DE CALOR BOMBA AGUA ALIMENTACAO</t>
  </si>
  <si>
    <t>JUNTA 1/8 1500 X 1600MM TEADIT NA1002</t>
  </si>
  <si>
    <t>JUNTA EM PAPELAO HIDRAULICO 1/8POL X 1500 X 1600MM APLICACAO: DISTRIBUIDOR PH4340 FABRICANTE: TEADIT REFERENCIA NA1002</t>
  </si>
  <si>
    <t>PAPELÃO HIDRÁULICO ESP.0,400mm FOLHA 1,5</t>
  </si>
  <si>
    <t>PAPELÃO HIDRÁULICO ESP.0,400mm FOLHA 1,5x1,6mm_x000D_</t>
  </si>
  <si>
    <t>K B DA SILVA COMERCIO  E SEFILÇO ME</t>
  </si>
  <si>
    <t>17.017.679/0001-24</t>
  </si>
  <si>
    <t>K B DA SILVA COMERCIO E SERVIÇO ME</t>
  </si>
  <si>
    <t>K B DA SILVA COMERCIO  E SERVIÇO ME</t>
  </si>
  <si>
    <t>SEM TELA ,PRETO GRAFITADO</t>
  </si>
  <si>
    <t>SÓ DISPOMOS NA ESPESSURA 3,2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</si>
</sst>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3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ill="1"/>
    <xf numFmtId="1" fontId="0" fillId="0" borderId="21" xfId="0" applyNumberFormat="1" applyFill="1" applyBorder="1"/>
    <xf numFmtId="0" fontId="0" fillId="0" borderId="22" xfId="0" applyFill="1" applyBorder="1"/>
    <xf numFmtId="0" fontId="14" fillId="0" borderId="0" xfId="0" applyFont="1" applyFill="1"/>
    <xf numFmtId="0" fontId="16" fillId="0" borderId="21" xfId="0" applyFont="1" applyFill="1" applyBorder="1"/>
    <xf numFmtId="0" fontId="16" fillId="0" borderId="22" xfId="0" applyFont="1" applyFill="1" applyBorder="1"/>
    <xf numFmtId="0" fontId="16" fillId="0" borderId="22" xfId="0" applyFont="1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16" zoomScaleNormal="100" workbookViewId="0">
      <selection activeCell="C8" sqref="C8:O8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5" t="s">
        <v>19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2:15" ht="7.5" customHeight="1" x14ac:dyDescent="0.25"/>
    <row r="7" spans="2:15" x14ac:dyDescent="0.25">
      <c r="B7" s="55">
        <v>1</v>
      </c>
      <c r="C7" s="123" t="s">
        <v>91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15" x14ac:dyDescent="0.25">
      <c r="B8" s="56"/>
      <c r="C8" s="111" t="s">
        <v>95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2:15" x14ac:dyDescent="0.25">
      <c r="B9" s="56"/>
      <c r="C9" s="111" t="s">
        <v>94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2"/>
    </row>
    <row r="10" spans="2:15" x14ac:dyDescent="0.25">
      <c r="B10" s="56">
        <v>2</v>
      </c>
      <c r="C10" s="111" t="s">
        <v>102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</row>
    <row r="11" spans="2:15" x14ac:dyDescent="0.25">
      <c r="B11" s="56">
        <v>3</v>
      </c>
      <c r="C11" s="111" t="s">
        <v>93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2"/>
    </row>
    <row r="12" spans="2:15" x14ac:dyDescent="0.25">
      <c r="B12" s="56">
        <v>4</v>
      </c>
      <c r="C12" s="111" t="s">
        <v>103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</row>
    <row r="13" spans="2:15" x14ac:dyDescent="0.25">
      <c r="B13" s="56">
        <v>5</v>
      </c>
      <c r="C13" s="111" t="s">
        <v>101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2"/>
    </row>
    <row r="14" spans="2:15" x14ac:dyDescent="0.25">
      <c r="B14" s="56"/>
      <c r="C14" s="111" t="s">
        <v>69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</row>
    <row r="15" spans="2:15" x14ac:dyDescent="0.25">
      <c r="B15" s="56"/>
      <c r="C15" s="111" t="s">
        <v>70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2"/>
    </row>
    <row r="16" spans="2:15" x14ac:dyDescent="0.25">
      <c r="B16" s="56"/>
      <c r="C16" s="111" t="s">
        <v>71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2"/>
    </row>
    <row r="17" spans="2:15" x14ac:dyDescent="0.25">
      <c r="B17" s="56">
        <v>6</v>
      </c>
      <c r="C17" s="111" t="s">
        <v>92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2"/>
    </row>
    <row r="18" spans="2:15" x14ac:dyDescent="0.25">
      <c r="B18" s="56">
        <v>7</v>
      </c>
      <c r="C18" s="111" t="s">
        <v>100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2"/>
    </row>
    <row r="19" spans="2:15" x14ac:dyDescent="0.25">
      <c r="B19" s="57">
        <v>8</v>
      </c>
      <c r="C19" s="109" t="s">
        <v>99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10"/>
    </row>
    <row r="20" spans="2:15" x14ac:dyDescent="0.25"/>
    <row r="21" spans="2:15" ht="18.75" x14ac:dyDescent="0.3">
      <c r="C21" s="125" t="s">
        <v>86</v>
      </c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6" t="s">
        <v>121</v>
      </c>
      <c r="K23" s="127"/>
      <c r="L23" s="127"/>
      <c r="M23" s="128"/>
    </row>
    <row r="24" spans="2:15" x14ac:dyDescent="0.25">
      <c r="F24" s="74" t="s">
        <v>130</v>
      </c>
      <c r="G24" s="73"/>
      <c r="H24" s="73"/>
      <c r="I24" s="77"/>
      <c r="J24" s="129">
        <v>24</v>
      </c>
      <c r="K24" s="130"/>
      <c r="L24" s="130"/>
      <c r="M24" s="131"/>
    </row>
    <row r="25" spans="2:15" x14ac:dyDescent="0.25">
      <c r="F25" s="75" t="s">
        <v>129</v>
      </c>
      <c r="G25" s="76"/>
      <c r="H25" s="76"/>
      <c r="I25" s="78"/>
      <c r="J25" s="132">
        <v>60</v>
      </c>
      <c r="K25" s="132"/>
      <c r="L25" s="132"/>
      <c r="M25" s="133"/>
    </row>
    <row r="26" spans="2:15" x14ac:dyDescent="0.25"/>
    <row r="27" spans="2:15" ht="18.75" x14ac:dyDescent="0.3">
      <c r="C27" s="125" t="s">
        <v>68</v>
      </c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1" t="s">
        <v>75</v>
      </c>
      <c r="E29" s="122"/>
      <c r="F29" s="122"/>
      <c r="G29" s="122"/>
      <c r="H29" s="122"/>
      <c r="I29" s="122"/>
      <c r="J29" s="122"/>
      <c r="K29" s="120" t="s">
        <v>139</v>
      </c>
      <c r="L29" s="120"/>
      <c r="M29" s="120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9" t="s">
        <v>78</v>
      </c>
      <c r="M30" s="119"/>
      <c r="N30" s="53" t="s">
        <v>77</v>
      </c>
      <c r="O30" s="52" t="s">
        <v>78</v>
      </c>
    </row>
    <row r="31" spans="2:15" x14ac:dyDescent="0.25">
      <c r="B31" s="42"/>
      <c r="C31" s="29"/>
      <c r="D31" s="115" t="s">
        <v>72</v>
      </c>
      <c r="E31" s="116"/>
      <c r="F31" s="33">
        <f>'UTE|UTG PARNAÍBA'!F13</f>
        <v>20</v>
      </c>
      <c r="G31" s="33">
        <f>'UTE|UTG PARNAÍBA'!F14</f>
        <v>1</v>
      </c>
      <c r="H31" s="72">
        <f>'UTE|UTG PARNAÍBA'!G14</f>
        <v>0.05</v>
      </c>
      <c r="I31" s="72" t="str">
        <f>'UTE|UTG PARNAÍBA'!G15</f>
        <v/>
      </c>
      <c r="J31" s="34">
        <f>'UTE|UTG PARNAÍBA'!G16</f>
        <v>0.05</v>
      </c>
      <c r="K31" s="35">
        <f>'UTE|UTG PARNAÍBA'!F17</f>
        <v>0</v>
      </c>
      <c r="L31" s="113">
        <f>'UTE|UTG PARNAÍBA'!F18</f>
        <v>83006</v>
      </c>
      <c r="M31" s="114"/>
      <c r="N31" s="64">
        <f>'UTE|UTG PARNAÍBA'!F10</f>
        <v>0</v>
      </c>
      <c r="O31" s="65">
        <f>'UTE|UTG PARNAÍBA'!F11</f>
        <v>0</v>
      </c>
    </row>
    <row r="32" spans="2:15" x14ac:dyDescent="0.25">
      <c r="B32" s="42"/>
      <c r="C32" s="29"/>
      <c r="D32" s="115" t="s">
        <v>73</v>
      </c>
      <c r="E32" s="116"/>
      <c r="F32" s="33">
        <f>'UTE ITAQUI'!F13</f>
        <v>2</v>
      </c>
      <c r="G32" s="33">
        <f>'UTE ITAQUI'!F14</f>
        <v>1</v>
      </c>
      <c r="H32" s="72">
        <f>'UTE ITAQUI'!G14</f>
        <v>0.5</v>
      </c>
      <c r="I32" s="72" t="str">
        <f>'UTE ITAQUI'!G15</f>
        <v/>
      </c>
      <c r="J32" s="34">
        <f>'UTE ITAQUI'!G16</f>
        <v>0.5</v>
      </c>
      <c r="K32" s="35">
        <f>'UTE ITAQUI'!F17</f>
        <v>0</v>
      </c>
      <c r="L32" s="113">
        <f>'UTE ITAQUI'!F18</f>
        <v>1694</v>
      </c>
      <c r="M32" s="114"/>
      <c r="N32" s="66">
        <f>'UTE ITAQUI'!F10</f>
        <v>0</v>
      </c>
      <c r="O32" s="67">
        <f>'UTE ITAQUI'!F11</f>
        <v>0</v>
      </c>
    </row>
    <row r="33" spans="2:15" x14ac:dyDescent="0.25">
      <c r="B33" s="42"/>
      <c r="C33" s="29"/>
      <c r="D33" s="115" t="s">
        <v>74</v>
      </c>
      <c r="E33" s="116"/>
      <c r="F33" s="33">
        <f>'UTE PECÉM II'!F13</f>
        <v>9</v>
      </c>
      <c r="G33" s="33">
        <f>'UTE PECÉM II'!F14</f>
        <v>5</v>
      </c>
      <c r="H33" s="72">
        <f>'UTE PECÉM II'!G14</f>
        <v>0.55555555555555558</v>
      </c>
      <c r="I33" s="72" t="str">
        <f>'UTE PECÉM II'!G15</f>
        <v/>
      </c>
      <c r="J33" s="34">
        <f>'UTE PECÉM II'!G16</f>
        <v>0.55555555555555558</v>
      </c>
      <c r="K33" s="35">
        <f>'UTE PECÉM II'!F17</f>
        <v>0</v>
      </c>
      <c r="L33" s="113">
        <f>'UTE PECÉM II'!F18</f>
        <v>135450.79999999999</v>
      </c>
      <c r="M33" s="114"/>
      <c r="N33" s="66">
        <f>'UTE PECÉM II'!F10</f>
        <v>0</v>
      </c>
      <c r="O33" s="67">
        <f>'UTE PECÉM II'!F11</f>
        <v>0</v>
      </c>
    </row>
    <row r="34" spans="2:15" x14ac:dyDescent="0.25">
      <c r="B34" s="42"/>
      <c r="C34" s="29"/>
      <c r="D34" s="117" t="s">
        <v>80</v>
      </c>
      <c r="E34" s="118"/>
      <c r="F34" s="37">
        <f>SUM(F31:F33)</f>
        <v>31</v>
      </c>
      <c r="G34" s="37">
        <f>SUM(G31:G33)</f>
        <v>7</v>
      </c>
      <c r="H34" s="38">
        <f t="shared" ref="H34" si="0">IF(OR(F34="",F34=0),"",G34/F34)</f>
        <v>0.22580645161290322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0.22580645161290322</v>
      </c>
      <c r="K34" s="39">
        <f>SUM(K31:K33)</f>
        <v>0</v>
      </c>
      <c r="L34" s="107">
        <f>SUM(L31:L33)</f>
        <v>220150.8</v>
      </c>
      <c r="M34" s="108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7" t="s">
        <v>65</v>
      </c>
      <c r="D2" s="137"/>
      <c r="E2" s="137"/>
      <c r="F2" s="137"/>
      <c r="G2" s="137"/>
      <c r="H2" s="134" t="s">
        <v>131</v>
      </c>
      <c r="I2" s="134"/>
      <c r="J2" s="134"/>
      <c r="K2" s="134"/>
      <c r="L2" s="134"/>
      <c r="M2" s="134"/>
      <c r="N2" s="134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0" t="s">
        <v>201</v>
      </c>
      <c r="G3" s="141"/>
      <c r="H3" s="134"/>
      <c r="I3" s="134"/>
      <c r="J3" s="134"/>
      <c r="K3" s="134"/>
      <c r="L3" s="134"/>
      <c r="M3" s="134"/>
      <c r="N3" s="134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8" t="s">
        <v>202</v>
      </c>
      <c r="G4" s="139"/>
      <c r="H4" s="134"/>
      <c r="I4" s="134"/>
      <c r="J4" s="134"/>
      <c r="K4" s="134"/>
      <c r="L4" s="134"/>
      <c r="M4" s="134"/>
      <c r="N4" s="134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44</v>
      </c>
      <c r="H5" s="134"/>
      <c r="I5" s="134"/>
      <c r="J5" s="134"/>
      <c r="K5" s="134"/>
      <c r="L5" s="134"/>
      <c r="M5" s="134"/>
      <c r="N5" s="134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44088</v>
      </c>
      <c r="H6" s="134"/>
      <c r="I6" s="134"/>
      <c r="J6" s="134"/>
      <c r="K6" s="134"/>
      <c r="L6" s="134"/>
      <c r="M6" s="134"/>
      <c r="N6" s="134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4"/>
      <c r="I7" s="134"/>
      <c r="J7" s="134"/>
      <c r="K7" s="134"/>
      <c r="L7" s="134"/>
      <c r="M7" s="134"/>
      <c r="N7" s="134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4"/>
      <c r="I8" s="134"/>
      <c r="J8" s="134"/>
      <c r="K8" s="134"/>
      <c r="L8" s="134"/>
      <c r="M8" s="134"/>
      <c r="N8" s="134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34"/>
      <c r="I9" s="134"/>
      <c r="J9" s="134"/>
      <c r="K9" s="134"/>
      <c r="L9" s="134"/>
      <c r="M9" s="134"/>
      <c r="N9" s="134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4"/>
      <c r="I10" s="134"/>
      <c r="J10" s="134"/>
      <c r="K10" s="134"/>
      <c r="L10" s="134"/>
      <c r="M10" s="134"/>
      <c r="N10" s="134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4"/>
      <c r="I11" s="134"/>
      <c r="J11" s="134"/>
      <c r="K11" s="134"/>
      <c r="L11" s="134"/>
      <c r="M11" s="134"/>
      <c r="N11" s="134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4"/>
      <c r="I12" s="134"/>
      <c r="J12" s="134"/>
      <c r="K12" s="134"/>
      <c r="L12" s="134"/>
      <c r="M12" s="134"/>
      <c r="N12" s="134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20</v>
      </c>
      <c r="H13" s="134"/>
      <c r="I13" s="134"/>
      <c r="J13" s="134"/>
      <c r="K13" s="134"/>
      <c r="L13" s="134"/>
      <c r="M13" s="134"/>
      <c r="N13" s="134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</v>
      </c>
      <c r="G14" s="80">
        <f>IFERROR(IF(OR(F14=0,F14=""),"",F14/$F$13),"")</f>
        <v>0.05</v>
      </c>
      <c r="H14" s="134"/>
      <c r="I14" s="134"/>
      <c r="J14" s="134"/>
      <c r="K14" s="134"/>
      <c r="L14" s="134"/>
      <c r="M14" s="134"/>
      <c r="N14" s="134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4"/>
      <c r="I15" s="134"/>
      <c r="J15" s="134"/>
      <c r="K15" s="134"/>
      <c r="L15" s="134"/>
      <c r="M15" s="134"/>
      <c r="N15" s="134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</v>
      </c>
      <c r="G16" s="80">
        <f>IFERROR(IF(OR(F16=0,F16=""),"",F16/$F$13),"")</f>
        <v>0.05</v>
      </c>
      <c r="H16" s="134"/>
      <c r="I16" s="134"/>
      <c r="J16" s="134"/>
      <c r="K16" s="134"/>
      <c r="L16" s="134"/>
      <c r="M16" s="134"/>
      <c r="N16" s="134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4"/>
      <c r="I17" s="134"/>
      <c r="J17" s="134"/>
      <c r="K17" s="134"/>
      <c r="L17" s="134"/>
      <c r="M17" s="134"/>
      <c r="N17" s="134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83006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5" t="s">
        <v>24</v>
      </c>
      <c r="C20" s="135"/>
      <c r="D20" s="135"/>
      <c r="E20" s="135"/>
      <c r="F20" s="135"/>
      <c r="G20" s="135"/>
      <c r="H20" s="135"/>
      <c r="I20" s="136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20</v>
      </c>
      <c r="C21" s="3">
        <f t="shared" ref="C21:I21" si="0">SUBTOTAL(103,C23:C60003)</f>
        <v>20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20</v>
      </c>
      <c r="H21" s="3">
        <f t="shared" si="0"/>
        <v>20</v>
      </c>
      <c r="I21" s="5">
        <f t="shared" si="0"/>
        <v>20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1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1</v>
      </c>
      <c r="U21" s="5">
        <f t="shared" si="1"/>
        <v>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1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5">
        <v>5200000000612</v>
      </c>
      <c r="D23" s="19"/>
      <c r="E23" s="19"/>
      <c r="F23" s="2"/>
      <c r="G23" s="20" t="s">
        <v>146</v>
      </c>
      <c r="H23" s="21">
        <v>4</v>
      </c>
      <c r="I23" s="21" t="s">
        <v>147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4">IF(G24="","",B23+1)</f>
        <v>2</v>
      </c>
      <c r="C24" s="25">
        <v>5200000001811</v>
      </c>
      <c r="D24" s="19"/>
      <c r="E24" s="19"/>
      <c r="F24" s="20"/>
      <c r="G24" s="20" t="s">
        <v>151</v>
      </c>
      <c r="H24" s="21">
        <v>1</v>
      </c>
      <c r="I24" s="21" t="s">
        <v>147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ref="AA24:AA87" si="5">IF(OR(M24&lt;&gt;"",N24&lt;&gt;""),1,0)</f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x14ac:dyDescent="0.25">
      <c r="B25" s="18">
        <f t="shared" si="4"/>
        <v>3</v>
      </c>
      <c r="C25" s="25">
        <v>5200000001812</v>
      </c>
      <c r="D25" s="19"/>
      <c r="E25" s="19"/>
      <c r="F25" s="2"/>
      <c r="G25" s="20" t="s">
        <v>153</v>
      </c>
      <c r="H25" s="21">
        <v>2</v>
      </c>
      <c r="I25" s="21" t="s">
        <v>147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x14ac:dyDescent="0.25">
      <c r="B26" s="18">
        <f t="shared" si="4"/>
        <v>4</v>
      </c>
      <c r="C26" s="25">
        <v>5200000003236</v>
      </c>
      <c r="D26" s="19"/>
      <c r="E26" s="19"/>
      <c r="F26" s="20"/>
      <c r="G26" s="20" t="s">
        <v>157</v>
      </c>
      <c r="H26" s="21">
        <v>6</v>
      </c>
      <c r="I26" s="21" t="s">
        <v>147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4"/>
        <v>5</v>
      </c>
      <c r="C27" s="25">
        <v>5200000003237</v>
      </c>
      <c r="D27" s="19"/>
      <c r="E27" s="19"/>
      <c r="F27" s="2"/>
      <c r="G27" s="20" t="s">
        <v>159</v>
      </c>
      <c r="H27" s="21">
        <v>3</v>
      </c>
      <c r="I27" s="21" t="s">
        <v>147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x14ac:dyDescent="0.25">
      <c r="B28" s="18">
        <f t="shared" si="4"/>
        <v>6</v>
      </c>
      <c r="C28" s="25">
        <v>5200000005470</v>
      </c>
      <c r="D28" s="19"/>
      <c r="E28" s="19"/>
      <c r="F28" s="20"/>
      <c r="G28" s="20" t="s">
        <v>163</v>
      </c>
      <c r="H28" s="21">
        <v>9</v>
      </c>
      <c r="I28" s="21" t="s">
        <v>147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4"/>
        <v>7</v>
      </c>
      <c r="C29" s="25">
        <v>5200000007097</v>
      </c>
      <c r="D29" s="19"/>
      <c r="E29" s="19"/>
      <c r="F29" s="2"/>
      <c r="G29" s="20" t="s">
        <v>167</v>
      </c>
      <c r="H29" s="21">
        <v>3</v>
      </c>
      <c r="I29" s="21" t="s">
        <v>147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4"/>
        <v>8</v>
      </c>
      <c r="C30" s="25">
        <v>5200000010783</v>
      </c>
      <c r="D30" s="19"/>
      <c r="E30" s="19"/>
      <c r="F30" s="20"/>
      <c r="G30" s="20" t="s">
        <v>169</v>
      </c>
      <c r="H30" s="21">
        <v>2</v>
      </c>
      <c r="I30" s="21" t="s">
        <v>170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x14ac:dyDescent="0.25">
      <c r="B31" s="18">
        <f t="shared" si="4"/>
        <v>9</v>
      </c>
      <c r="C31" s="25">
        <v>5200000013295</v>
      </c>
      <c r="D31" s="19"/>
      <c r="E31" s="19"/>
      <c r="F31" s="2"/>
      <c r="G31" s="20" t="s">
        <v>172</v>
      </c>
      <c r="H31" s="21">
        <v>8</v>
      </c>
      <c r="I31" s="21" t="s">
        <v>147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x14ac:dyDescent="0.25">
      <c r="B32" s="18">
        <f t="shared" si="4"/>
        <v>10</v>
      </c>
      <c r="C32" s="25">
        <v>5200000013296</v>
      </c>
      <c r="D32" s="19"/>
      <c r="E32" s="19"/>
      <c r="F32" s="20"/>
      <c r="G32" s="20" t="s">
        <v>174</v>
      </c>
      <c r="H32" s="21">
        <v>8</v>
      </c>
      <c r="I32" s="21" t="s">
        <v>147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x14ac:dyDescent="0.25">
      <c r="B33" s="18">
        <f t="shared" si="4"/>
        <v>11</v>
      </c>
      <c r="C33" s="25">
        <v>5200000013297</v>
      </c>
      <c r="D33" s="19"/>
      <c r="E33" s="19"/>
      <c r="F33" s="2"/>
      <c r="G33" s="20" t="s">
        <v>176</v>
      </c>
      <c r="H33" s="21">
        <v>12</v>
      </c>
      <c r="I33" s="21" t="s">
        <v>147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x14ac:dyDescent="0.25">
      <c r="B34" s="18">
        <f t="shared" si="4"/>
        <v>12</v>
      </c>
      <c r="C34" s="25">
        <v>5200000013810</v>
      </c>
      <c r="D34" s="19"/>
      <c r="E34" s="19"/>
      <c r="F34" s="20"/>
      <c r="G34" s="20" t="s">
        <v>178</v>
      </c>
      <c r="H34" s="21">
        <v>2</v>
      </c>
      <c r="I34" s="21" t="s">
        <v>147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x14ac:dyDescent="0.25">
      <c r="B35" s="18">
        <f t="shared" si="4"/>
        <v>13</v>
      </c>
      <c r="C35" s="25">
        <v>5200000013821</v>
      </c>
      <c r="D35" s="19"/>
      <c r="E35" s="19"/>
      <c r="F35" s="2"/>
      <c r="G35" s="20" t="s">
        <v>180</v>
      </c>
      <c r="H35" s="21">
        <v>2</v>
      </c>
      <c r="I35" s="21" t="s">
        <v>147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4"/>
        <v>14</v>
      </c>
      <c r="C36" s="25">
        <v>5200000013826</v>
      </c>
      <c r="D36" s="19"/>
      <c r="E36" s="19"/>
      <c r="F36" s="20"/>
      <c r="G36" s="20" t="s">
        <v>182</v>
      </c>
      <c r="H36" s="21">
        <v>2</v>
      </c>
      <c r="I36" s="21" t="s">
        <v>147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>
        <f t="shared" si="4"/>
        <v>15</v>
      </c>
      <c r="C37" s="25">
        <v>5200000014765</v>
      </c>
      <c r="D37" s="19"/>
      <c r="E37" s="19"/>
      <c r="F37" s="2"/>
      <c r="G37" s="20" t="s">
        <v>184</v>
      </c>
      <c r="H37" s="21">
        <v>1</v>
      </c>
      <c r="I37" s="21" t="s">
        <v>147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x14ac:dyDescent="0.25">
      <c r="B38" s="18">
        <f t="shared" si="4"/>
        <v>16</v>
      </c>
      <c r="C38" s="25">
        <v>5200000014784</v>
      </c>
      <c r="D38" s="19"/>
      <c r="E38" s="19"/>
      <c r="F38" s="20"/>
      <c r="G38" s="20" t="s">
        <v>186</v>
      </c>
      <c r="H38" s="21">
        <v>3</v>
      </c>
      <c r="I38" s="21" t="s">
        <v>147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x14ac:dyDescent="0.25">
      <c r="B39" s="18">
        <f>IF(G39="","",B38+1)</f>
        <v>17</v>
      </c>
      <c r="C39" s="25">
        <v>5200000014799</v>
      </c>
      <c r="D39" s="19"/>
      <c r="E39" s="19"/>
      <c r="F39" s="2"/>
      <c r="G39" s="20" t="s">
        <v>188</v>
      </c>
      <c r="H39" s="21">
        <v>3</v>
      </c>
      <c r="I39" s="21" t="s">
        <v>147</v>
      </c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x14ac:dyDescent="0.25">
      <c r="B40" s="18">
        <f t="shared" si="4"/>
        <v>18</v>
      </c>
      <c r="C40" s="25">
        <v>5200000015248</v>
      </c>
      <c r="D40" s="19"/>
      <c r="E40" s="19"/>
      <c r="F40" s="20"/>
      <c r="G40" s="20" t="s">
        <v>190</v>
      </c>
      <c r="H40" s="21">
        <v>18</v>
      </c>
      <c r="I40" s="21" t="s">
        <v>147</v>
      </c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>
        <f t="shared" si="4"/>
        <v>19</v>
      </c>
      <c r="C41" s="25">
        <v>5200000019254</v>
      </c>
      <c r="D41" s="19"/>
      <c r="E41" s="19"/>
      <c r="F41" s="2"/>
      <c r="G41" s="20" t="s">
        <v>198</v>
      </c>
      <c r="H41" s="21">
        <v>49</v>
      </c>
      <c r="I41" s="21" t="s">
        <v>147</v>
      </c>
      <c r="J41" s="46"/>
      <c r="K41" s="46" t="s">
        <v>104</v>
      </c>
      <c r="L41" s="47"/>
      <c r="M41" s="48"/>
      <c r="N41" s="48">
        <v>1694</v>
      </c>
      <c r="O41" s="49">
        <v>0</v>
      </c>
      <c r="P41" s="50">
        <v>0</v>
      </c>
      <c r="Q41" s="50">
        <v>0</v>
      </c>
      <c r="R41" s="50">
        <v>0</v>
      </c>
      <c r="S41" s="50">
        <v>0</v>
      </c>
      <c r="T41" s="46">
        <v>0</v>
      </c>
      <c r="U41" s="46">
        <v>20</v>
      </c>
      <c r="V41" s="51"/>
      <c r="W41" s="62"/>
      <c r="X41" s="62"/>
      <c r="Y41" s="23" t="str">
        <f t="shared" si="2"/>
        <v/>
      </c>
      <c r="Z41" s="23">
        <f t="shared" si="3"/>
        <v>83006</v>
      </c>
      <c r="AA41" s="19">
        <f t="shared" si="5"/>
        <v>1</v>
      </c>
      <c r="AB41" s="19">
        <f t="shared" si="6"/>
        <v>0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x14ac:dyDescent="0.25">
      <c r="B42" s="18">
        <f t="shared" si="4"/>
        <v>20</v>
      </c>
      <c r="C42" s="25">
        <v>6100000003643</v>
      </c>
      <c r="D42" s="19"/>
      <c r="E42" s="19"/>
      <c r="F42" s="20"/>
      <c r="G42" s="20" t="s">
        <v>200</v>
      </c>
      <c r="H42" s="21">
        <v>20</v>
      </c>
      <c r="I42" s="21" t="s">
        <v>147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x14ac:dyDescent="0.25">
      <c r="B43" s="18" t="str">
        <f t="shared" si="4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 t="str">
        <f t="shared" si="4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x14ac:dyDescent="0.25">
      <c r="B45" s="18" t="str">
        <f t="shared" si="4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x14ac:dyDescent="0.25">
      <c r="B46" s="18" t="str">
        <f t="shared" si="4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x14ac:dyDescent="0.25">
      <c r="B47" s="18" t="str">
        <f t="shared" si="4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x14ac:dyDescent="0.25">
      <c r="B48" s="18" t="str">
        <f t="shared" si="4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x14ac:dyDescent="0.25">
      <c r="B49" s="18" t="str">
        <f t="shared" si="4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x14ac:dyDescent="0.25">
      <c r="B50" s="18" t="str">
        <f t="shared" si="4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x14ac:dyDescent="0.25">
      <c r="B51" s="18" t="str">
        <f t="shared" si="4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x14ac:dyDescent="0.25">
      <c r="B52" s="18" t="str">
        <f t="shared" si="4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 t="str">
        <f t="shared" si="4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4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4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4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4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4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4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4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4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4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4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4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4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4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4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4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4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4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4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4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4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4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4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4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4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4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4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4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4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4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5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4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5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4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5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4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5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4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5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4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si="5"/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ref="AA88:AA151" si="13">IF(OR(M88&lt;&gt;"",N88&lt;&gt;""),1,0)</f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si="13"/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0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ref="AA152:AA215" si="21">IF(OR(M152&lt;&gt;"",N152&lt;&gt;""),1,0)</f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0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0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0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0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0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0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0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0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0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0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0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0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0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0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0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0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0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0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0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0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0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0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0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0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0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0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0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0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0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0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0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0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0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0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0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0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0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0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0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0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0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0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0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0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0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0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0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0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0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0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0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0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0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0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0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0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0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0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0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0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0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0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0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si="21"/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ref="AA216:AA279" si="29">IF(OR(M216&lt;&gt;"",N216&lt;&gt;""),1,0)</f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si="29"/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6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ref="AA280:AA343" si="37">IF(OR(M280&lt;&gt;"",N280&lt;&gt;""),1,0)</f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6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si="37"/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4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ref="AA344:AA407" si="45">IF(OR(M344&lt;&gt;"",N344&lt;&gt;""),1,0)</f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4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4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4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4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4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4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4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4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4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4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4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4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4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4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4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4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4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4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4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4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4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4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4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4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4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4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4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4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4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4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4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4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4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4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4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4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4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4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4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4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4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4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4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4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4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4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4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4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4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4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4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4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4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4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4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4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4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4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4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4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4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4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4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si="45"/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2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ref="AA408:AA471" si="53">IF(OR(M408&lt;&gt;"",N408&lt;&gt;""),1,0)</f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2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2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2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2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2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2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2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2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2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2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2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2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2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2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2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2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2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2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2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2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2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2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2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2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2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2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2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2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2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2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2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2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2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2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2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2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2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2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2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2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2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2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2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2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2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2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2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2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2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2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2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2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2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2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2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2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2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2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2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2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2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2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2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si="53"/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ref="AA472:AA535" si="61">IF(OR(M472&lt;&gt;"",N472&lt;&gt;""),1,0)</f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si="61"/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8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ref="AA536:AA599" si="69">IF(OR(M536&lt;&gt;"",N536&lt;&gt;""),1,0)</f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8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8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8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8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8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8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8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8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8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8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8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8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8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8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8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8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8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8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8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8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8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8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8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8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8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8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8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8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8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8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8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8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8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8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8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8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8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8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8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8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8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8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8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8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8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8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8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8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8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8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8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8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8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8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8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8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8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8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8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8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8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8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8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si="69"/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22" si="76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ref="AA600:AA663" si="77">IF(OR(M600&lt;&gt;"",N600&lt;&gt;""),1,0)</f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6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ref="B623:B686" si="82">IF(G623="","",B622+1)</f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82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82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82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82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82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82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82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82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82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82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82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82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82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82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82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82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82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82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82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82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82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82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82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82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82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82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82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82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82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3">IF(M663&lt;&gt;"",$H663*M663,"")</f>
        <v/>
      </c>
      <c r="Z663" s="23" t="str">
        <f t="shared" ref="Z663:Z726" si="84">IF(N663&lt;&gt;"",$H663*N663,"")</f>
        <v/>
      </c>
      <c r="AA663" s="19">
        <f t="shared" si="77"/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3"/>
        <v/>
      </c>
      <c r="Z664" s="23" t="str">
        <f t="shared" si="84"/>
        <v/>
      </c>
      <c r="AA664" s="19">
        <f t="shared" ref="AA664:AA727" si="85">IF(OR(M664&lt;&gt;"",N664&lt;&gt;""),1,0)</f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3"/>
        <v/>
      </c>
      <c r="Z665" s="23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3"/>
        <v/>
      </c>
      <c r="Z666" s="23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3"/>
        <v/>
      </c>
      <c r="Z667" s="23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3"/>
        <v/>
      </c>
      <c r="Z668" s="23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3"/>
        <v/>
      </c>
      <c r="Z669" s="23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3"/>
        <v/>
      </c>
      <c r="Z670" s="23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3"/>
        <v/>
      </c>
      <c r="Z671" s="23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3"/>
        <v/>
      </c>
      <c r="Z672" s="23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3"/>
        <v/>
      </c>
      <c r="Z673" s="23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3"/>
        <v/>
      </c>
      <c r="Z674" s="23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3"/>
        <v/>
      </c>
      <c r="Z675" s="23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3"/>
        <v/>
      </c>
      <c r="Z676" s="23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3"/>
        <v/>
      </c>
      <c r="Z677" s="23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3"/>
        <v/>
      </c>
      <c r="Z678" s="23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3"/>
        <v/>
      </c>
      <c r="Z679" s="23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3"/>
        <v/>
      </c>
      <c r="Z680" s="23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3"/>
        <v/>
      </c>
      <c r="Z681" s="23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3"/>
        <v/>
      </c>
      <c r="Z682" s="23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3"/>
        <v/>
      </c>
      <c r="Z683" s="23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3"/>
        <v/>
      </c>
      <c r="Z684" s="23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3"/>
        <v/>
      </c>
      <c r="Z685" s="23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3"/>
        <v/>
      </c>
      <c r="Z686" s="23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ref="B687:B750" si="90">IF(G687="","",B686+1)</f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3"/>
        <v/>
      </c>
      <c r="Z687" s="23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90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3"/>
        <v/>
      </c>
      <c r="Z688" s="23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90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3"/>
        <v/>
      </c>
      <c r="Z689" s="23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90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3"/>
        <v/>
      </c>
      <c r="Z690" s="23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90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3"/>
        <v/>
      </c>
      <c r="Z691" s="23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90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3"/>
        <v/>
      </c>
      <c r="Z692" s="23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90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3"/>
        <v/>
      </c>
      <c r="Z693" s="23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90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3"/>
        <v/>
      </c>
      <c r="Z694" s="23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90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3"/>
        <v/>
      </c>
      <c r="Z695" s="23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90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3"/>
        <v/>
      </c>
      <c r="Z696" s="23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90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3"/>
        <v/>
      </c>
      <c r="Z697" s="23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90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3"/>
        <v/>
      </c>
      <c r="Z698" s="23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90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3"/>
        <v/>
      </c>
      <c r="Z699" s="23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90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3"/>
        <v/>
      </c>
      <c r="Z700" s="23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90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3"/>
        <v/>
      </c>
      <c r="Z701" s="23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90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3"/>
        <v/>
      </c>
      <c r="Z702" s="23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90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3"/>
        <v/>
      </c>
      <c r="Z703" s="23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90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3"/>
        <v/>
      </c>
      <c r="Z704" s="23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90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3"/>
        <v/>
      </c>
      <c r="Z705" s="23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90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3"/>
        <v/>
      </c>
      <c r="Z706" s="23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90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3"/>
        <v/>
      </c>
      <c r="Z707" s="23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90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3"/>
        <v/>
      </c>
      <c r="Z708" s="23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90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3"/>
        <v/>
      </c>
      <c r="Z709" s="23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90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3"/>
        <v/>
      </c>
      <c r="Z710" s="23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90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3"/>
        <v/>
      </c>
      <c r="Z711" s="23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90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3"/>
        <v/>
      </c>
      <c r="Z712" s="23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90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3"/>
        <v/>
      </c>
      <c r="Z713" s="23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90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3"/>
        <v/>
      </c>
      <c r="Z714" s="23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90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3"/>
        <v/>
      </c>
      <c r="Z715" s="23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90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3"/>
        <v/>
      </c>
      <c r="Z716" s="23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3"/>
        <v/>
      </c>
      <c r="Z717" s="23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3"/>
        <v/>
      </c>
      <c r="Z718" s="23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3"/>
        <v/>
      </c>
      <c r="Z719" s="23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3"/>
        <v/>
      </c>
      <c r="Z720" s="23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3"/>
        <v/>
      </c>
      <c r="Z721" s="23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3"/>
        <v/>
      </c>
      <c r="Z722" s="23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3"/>
        <v/>
      </c>
      <c r="Z723" s="23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3"/>
        <v/>
      </c>
      <c r="Z724" s="23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3"/>
        <v/>
      </c>
      <c r="Z725" s="23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3"/>
        <v/>
      </c>
      <c r="Z726" s="23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1">IF(M727&lt;&gt;"",$H727*M727,"")</f>
        <v/>
      </c>
      <c r="Z727" s="23" t="str">
        <f t="shared" ref="Z727:Z790" si="92">IF(N727&lt;&gt;"",$H727*N727,"")</f>
        <v/>
      </c>
      <c r="AA727" s="19">
        <f t="shared" si="85"/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1"/>
        <v/>
      </c>
      <c r="Z728" s="23" t="str">
        <f t="shared" si="92"/>
        <v/>
      </c>
      <c r="AA728" s="19">
        <f t="shared" ref="AA728:AA791" si="93">IF(OR(M728&lt;&gt;"",N728&lt;&gt;""),1,0)</f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1"/>
        <v/>
      </c>
      <c r="Z729" s="23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1"/>
        <v/>
      </c>
      <c r="Z730" s="23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1"/>
        <v/>
      </c>
      <c r="Z731" s="23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1"/>
        <v/>
      </c>
      <c r="Z732" s="23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1"/>
        <v/>
      </c>
      <c r="Z733" s="23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1"/>
        <v/>
      </c>
      <c r="Z734" s="23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1"/>
        <v/>
      </c>
      <c r="Z735" s="23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1"/>
        <v/>
      </c>
      <c r="Z736" s="23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1"/>
        <v/>
      </c>
      <c r="Z737" s="23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1"/>
        <v/>
      </c>
      <c r="Z738" s="23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1"/>
        <v/>
      </c>
      <c r="Z739" s="23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1"/>
        <v/>
      </c>
      <c r="Z740" s="23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1"/>
        <v/>
      </c>
      <c r="Z741" s="23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1"/>
        <v/>
      </c>
      <c r="Z742" s="23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1"/>
        <v/>
      </c>
      <c r="Z743" s="23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1"/>
        <v/>
      </c>
      <c r="Z744" s="23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1"/>
        <v/>
      </c>
      <c r="Z745" s="23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1"/>
        <v/>
      </c>
      <c r="Z746" s="23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1"/>
        <v/>
      </c>
      <c r="Z747" s="23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1"/>
        <v/>
      </c>
      <c r="Z748" s="23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1"/>
        <v/>
      </c>
      <c r="Z749" s="23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1"/>
        <v/>
      </c>
      <c r="Z750" s="23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ref="B751:B814" si="98">IF(G751="","",B750+1)</f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1"/>
        <v/>
      </c>
      <c r="Z751" s="23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8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1"/>
        <v/>
      </c>
      <c r="Z752" s="23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8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1"/>
        <v/>
      </c>
      <c r="Z753" s="23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8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1"/>
        <v/>
      </c>
      <c r="Z754" s="23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8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1"/>
        <v/>
      </c>
      <c r="Z755" s="23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8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1"/>
        <v/>
      </c>
      <c r="Z756" s="23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8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1"/>
        <v/>
      </c>
      <c r="Z757" s="23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8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1"/>
        <v/>
      </c>
      <c r="Z758" s="23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8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1"/>
        <v/>
      </c>
      <c r="Z759" s="23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8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1"/>
        <v/>
      </c>
      <c r="Z760" s="23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8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1"/>
        <v/>
      </c>
      <c r="Z761" s="23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8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1"/>
        <v/>
      </c>
      <c r="Z762" s="23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8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1"/>
        <v/>
      </c>
      <c r="Z763" s="23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8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1"/>
        <v/>
      </c>
      <c r="Z764" s="23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8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1"/>
        <v/>
      </c>
      <c r="Z765" s="23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8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1"/>
        <v/>
      </c>
      <c r="Z766" s="23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8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1"/>
        <v/>
      </c>
      <c r="Z767" s="23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8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1"/>
        <v/>
      </c>
      <c r="Z768" s="23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8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1"/>
        <v/>
      </c>
      <c r="Z769" s="23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8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1"/>
        <v/>
      </c>
      <c r="Z770" s="23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8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1"/>
        <v/>
      </c>
      <c r="Z771" s="23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8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1"/>
        <v/>
      </c>
      <c r="Z772" s="23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8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1"/>
        <v/>
      </c>
      <c r="Z773" s="23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8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1"/>
        <v/>
      </c>
      <c r="Z774" s="23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8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1"/>
        <v/>
      </c>
      <c r="Z775" s="23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8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1"/>
        <v/>
      </c>
      <c r="Z776" s="23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8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1"/>
        <v/>
      </c>
      <c r="Z777" s="23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8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1"/>
        <v/>
      </c>
      <c r="Z778" s="23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8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1"/>
        <v/>
      </c>
      <c r="Z779" s="23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8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1"/>
        <v/>
      </c>
      <c r="Z780" s="23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1"/>
        <v/>
      </c>
      <c r="Z781" s="23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1"/>
        <v/>
      </c>
      <c r="Z782" s="23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1"/>
        <v/>
      </c>
      <c r="Z783" s="23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1"/>
        <v/>
      </c>
      <c r="Z784" s="23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1"/>
        <v/>
      </c>
      <c r="Z785" s="23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1"/>
        <v/>
      </c>
      <c r="Z786" s="23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1"/>
        <v/>
      </c>
      <c r="Z787" s="23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1"/>
        <v/>
      </c>
      <c r="Z788" s="23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1"/>
        <v/>
      </c>
      <c r="Z789" s="23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1"/>
        <v/>
      </c>
      <c r="Z790" s="23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9">IF(M791&lt;&gt;"",$H791*M791,"")</f>
        <v/>
      </c>
      <c r="Z791" s="23" t="str">
        <f t="shared" ref="Z791:Z854" si="100">IF(N791&lt;&gt;"",$H791*N791,"")</f>
        <v/>
      </c>
      <c r="AA791" s="19">
        <f t="shared" si="93"/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9"/>
        <v/>
      </c>
      <c r="Z792" s="23" t="str">
        <f t="shared" si="100"/>
        <v/>
      </c>
      <c r="AA792" s="19">
        <f t="shared" ref="AA792:AA855" si="101">IF(OR(M792&lt;&gt;"",N792&lt;&gt;""),1,0)</f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9"/>
        <v/>
      </c>
      <c r="Z793" s="23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9"/>
        <v/>
      </c>
      <c r="Z794" s="23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9"/>
        <v/>
      </c>
      <c r="Z795" s="23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9"/>
        <v/>
      </c>
      <c r="Z796" s="23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9"/>
        <v/>
      </c>
      <c r="Z797" s="23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9"/>
        <v/>
      </c>
      <c r="Z798" s="23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9"/>
        <v/>
      </c>
      <c r="Z799" s="23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9"/>
        <v/>
      </c>
      <c r="Z800" s="23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9"/>
        <v/>
      </c>
      <c r="Z801" s="23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9"/>
        <v/>
      </c>
      <c r="Z802" s="23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9"/>
        <v/>
      </c>
      <c r="Z803" s="23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9"/>
        <v/>
      </c>
      <c r="Z804" s="23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9"/>
        <v/>
      </c>
      <c r="Z805" s="23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9"/>
        <v/>
      </c>
      <c r="Z806" s="23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9"/>
        <v/>
      </c>
      <c r="Z807" s="23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9"/>
        <v/>
      </c>
      <c r="Z808" s="23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9"/>
        <v/>
      </c>
      <c r="Z809" s="23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9"/>
        <v/>
      </c>
      <c r="Z810" s="23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9"/>
        <v/>
      </c>
      <c r="Z811" s="23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9"/>
        <v/>
      </c>
      <c r="Z812" s="23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9"/>
        <v/>
      </c>
      <c r="Z813" s="23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9"/>
        <v/>
      </c>
      <c r="Z814" s="23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ref="B815:B878" si="106">IF(G815="","",B814+1)</f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9"/>
        <v/>
      </c>
      <c r="Z815" s="23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6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9"/>
        <v/>
      </c>
      <c r="Z816" s="23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6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9"/>
        <v/>
      </c>
      <c r="Z817" s="23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6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9"/>
        <v/>
      </c>
      <c r="Z818" s="23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6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9"/>
        <v/>
      </c>
      <c r="Z819" s="23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6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9"/>
        <v/>
      </c>
      <c r="Z820" s="23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6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9"/>
        <v/>
      </c>
      <c r="Z821" s="23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6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9"/>
        <v/>
      </c>
      <c r="Z822" s="23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6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9"/>
        <v/>
      </c>
      <c r="Z823" s="23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6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9"/>
        <v/>
      </c>
      <c r="Z824" s="23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6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9"/>
        <v/>
      </c>
      <c r="Z825" s="23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6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9"/>
        <v/>
      </c>
      <c r="Z826" s="23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6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9"/>
        <v/>
      </c>
      <c r="Z827" s="23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6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9"/>
        <v/>
      </c>
      <c r="Z828" s="23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6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9"/>
        <v/>
      </c>
      <c r="Z829" s="23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6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9"/>
        <v/>
      </c>
      <c r="Z830" s="23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6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9"/>
        <v/>
      </c>
      <c r="Z831" s="23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6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9"/>
        <v/>
      </c>
      <c r="Z832" s="23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6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9"/>
        <v/>
      </c>
      <c r="Z833" s="23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6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9"/>
        <v/>
      </c>
      <c r="Z834" s="23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6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9"/>
        <v/>
      </c>
      <c r="Z835" s="23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6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9"/>
        <v/>
      </c>
      <c r="Z836" s="23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6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9"/>
        <v/>
      </c>
      <c r="Z837" s="23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6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9"/>
        <v/>
      </c>
      <c r="Z838" s="23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6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9"/>
        <v/>
      </c>
      <c r="Z839" s="23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6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9"/>
        <v/>
      </c>
      <c r="Z840" s="23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6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9"/>
        <v/>
      </c>
      <c r="Z841" s="23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6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9"/>
        <v/>
      </c>
      <c r="Z842" s="23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6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9"/>
        <v/>
      </c>
      <c r="Z843" s="23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6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9"/>
        <v/>
      </c>
      <c r="Z844" s="23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9"/>
        <v/>
      </c>
      <c r="Z845" s="23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9"/>
        <v/>
      </c>
      <c r="Z846" s="23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9"/>
        <v/>
      </c>
      <c r="Z847" s="23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9"/>
        <v/>
      </c>
      <c r="Z848" s="23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9"/>
        <v/>
      </c>
      <c r="Z849" s="23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9"/>
        <v/>
      </c>
      <c r="Z850" s="23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9"/>
        <v/>
      </c>
      <c r="Z851" s="23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9"/>
        <v/>
      </c>
      <c r="Z852" s="23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9"/>
        <v/>
      </c>
      <c r="Z853" s="23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9"/>
        <v/>
      </c>
      <c r="Z854" s="23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7">IF(M855&lt;&gt;"",$H855*M855,"")</f>
        <v/>
      </c>
      <c r="Z855" s="23" t="str">
        <f t="shared" ref="Z855:Z918" si="108">IF(N855&lt;&gt;"",$H855*N855,"")</f>
        <v/>
      </c>
      <c r="AA855" s="19">
        <f t="shared" si="101"/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7"/>
        <v/>
      </c>
      <c r="Z856" s="23" t="str">
        <f t="shared" si="108"/>
        <v/>
      </c>
      <c r="AA856" s="19">
        <f t="shared" ref="AA856:AA919" si="109">IF(OR(M856&lt;&gt;"",N856&lt;&gt;""),1,0)</f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7"/>
        <v/>
      </c>
      <c r="Z857" s="23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7"/>
        <v/>
      </c>
      <c r="Z858" s="23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7"/>
        <v/>
      </c>
      <c r="Z859" s="23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7"/>
        <v/>
      </c>
      <c r="Z860" s="23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7"/>
        <v/>
      </c>
      <c r="Z861" s="23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7"/>
        <v/>
      </c>
      <c r="Z862" s="23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7"/>
        <v/>
      </c>
      <c r="Z863" s="23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7"/>
        <v/>
      </c>
      <c r="Z864" s="23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7"/>
        <v/>
      </c>
      <c r="Z865" s="23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7"/>
        <v/>
      </c>
      <c r="Z866" s="23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7"/>
        <v/>
      </c>
      <c r="Z867" s="23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7"/>
        <v/>
      </c>
      <c r="Z868" s="23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7"/>
        <v/>
      </c>
      <c r="Z869" s="23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7"/>
        <v/>
      </c>
      <c r="Z870" s="23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7"/>
        <v/>
      </c>
      <c r="Z871" s="23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7"/>
        <v/>
      </c>
      <c r="Z872" s="23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7"/>
        <v/>
      </c>
      <c r="Z873" s="23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7"/>
        <v/>
      </c>
      <c r="Z874" s="23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7"/>
        <v/>
      </c>
      <c r="Z875" s="23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7"/>
        <v/>
      </c>
      <c r="Z876" s="23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7"/>
        <v/>
      </c>
      <c r="Z877" s="23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7"/>
        <v/>
      </c>
      <c r="Z878" s="23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ref="B879:B942" si="114">IF(G879="","",B878+1)</f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7"/>
        <v/>
      </c>
      <c r="Z879" s="23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14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7"/>
        <v/>
      </c>
      <c r="Z880" s="23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14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7"/>
        <v/>
      </c>
      <c r="Z881" s="23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14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7"/>
        <v/>
      </c>
      <c r="Z882" s="23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14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7"/>
        <v/>
      </c>
      <c r="Z883" s="23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14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7"/>
        <v/>
      </c>
      <c r="Z884" s="23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14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7"/>
        <v/>
      </c>
      <c r="Z885" s="23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14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7"/>
        <v/>
      </c>
      <c r="Z886" s="23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14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7"/>
        <v/>
      </c>
      <c r="Z887" s="23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14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7"/>
        <v/>
      </c>
      <c r="Z888" s="23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14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7"/>
        <v/>
      </c>
      <c r="Z889" s="23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14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7"/>
        <v/>
      </c>
      <c r="Z890" s="23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14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7"/>
        <v/>
      </c>
      <c r="Z891" s="23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14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7"/>
        <v/>
      </c>
      <c r="Z892" s="23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14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7"/>
        <v/>
      </c>
      <c r="Z893" s="23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14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7"/>
        <v/>
      </c>
      <c r="Z894" s="23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14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7"/>
        <v/>
      </c>
      <c r="Z895" s="23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14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7"/>
        <v/>
      </c>
      <c r="Z896" s="23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14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7"/>
        <v/>
      </c>
      <c r="Z897" s="23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14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7"/>
        <v/>
      </c>
      <c r="Z898" s="23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14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7"/>
        <v/>
      </c>
      <c r="Z899" s="23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14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7"/>
        <v/>
      </c>
      <c r="Z900" s="23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14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7"/>
        <v/>
      </c>
      <c r="Z901" s="23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14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7"/>
        <v/>
      </c>
      <c r="Z902" s="23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14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7"/>
        <v/>
      </c>
      <c r="Z903" s="23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14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7"/>
        <v/>
      </c>
      <c r="Z904" s="23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14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7"/>
        <v/>
      </c>
      <c r="Z905" s="23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14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7"/>
        <v/>
      </c>
      <c r="Z906" s="23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14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7"/>
        <v/>
      </c>
      <c r="Z907" s="23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14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7"/>
        <v/>
      </c>
      <c r="Z908" s="23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7"/>
        <v/>
      </c>
      <c r="Z909" s="23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7"/>
        <v/>
      </c>
      <c r="Z910" s="23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7"/>
        <v/>
      </c>
      <c r="Z911" s="23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7"/>
        <v/>
      </c>
      <c r="Z912" s="23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7"/>
        <v/>
      </c>
      <c r="Z913" s="23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7"/>
        <v/>
      </c>
      <c r="Z914" s="23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7"/>
        <v/>
      </c>
      <c r="Z915" s="23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7"/>
        <v/>
      </c>
      <c r="Z916" s="23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7"/>
        <v/>
      </c>
      <c r="Z917" s="23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7"/>
        <v/>
      </c>
      <c r="Z918" s="23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5">IF(M919&lt;&gt;"",$H919*M919,"")</f>
        <v/>
      </c>
      <c r="Z919" s="23" t="str">
        <f t="shared" ref="Z919:Z982" si="116">IF(N919&lt;&gt;"",$H919*N919,"")</f>
        <v/>
      </c>
      <c r="AA919" s="19">
        <f t="shared" si="109"/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5"/>
        <v/>
      </c>
      <c r="Z920" s="23" t="str">
        <f t="shared" si="116"/>
        <v/>
      </c>
      <c r="AA920" s="19">
        <f t="shared" ref="AA920:AA983" si="117">IF(OR(M920&lt;&gt;"",N920&lt;&gt;""),1,0)</f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5"/>
        <v/>
      </c>
      <c r="Z921" s="23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5"/>
        <v/>
      </c>
      <c r="Z922" s="23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5"/>
        <v/>
      </c>
      <c r="Z923" s="23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5"/>
        <v/>
      </c>
      <c r="Z924" s="23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5"/>
        <v/>
      </c>
      <c r="Z925" s="23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5"/>
        <v/>
      </c>
      <c r="Z926" s="23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5"/>
        <v/>
      </c>
      <c r="Z927" s="23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5"/>
        <v/>
      </c>
      <c r="Z928" s="23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5"/>
        <v/>
      </c>
      <c r="Z929" s="23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5"/>
        <v/>
      </c>
      <c r="Z930" s="23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5"/>
        <v/>
      </c>
      <c r="Z931" s="23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5"/>
        <v/>
      </c>
      <c r="Z932" s="23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5"/>
        <v/>
      </c>
      <c r="Z933" s="23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5"/>
        <v/>
      </c>
      <c r="Z934" s="23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5"/>
        <v/>
      </c>
      <c r="Z935" s="23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5"/>
        <v/>
      </c>
      <c r="Z936" s="23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5"/>
        <v/>
      </c>
      <c r="Z937" s="23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5"/>
        <v/>
      </c>
      <c r="Z938" s="23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5"/>
        <v/>
      </c>
      <c r="Z939" s="23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5"/>
        <v/>
      </c>
      <c r="Z940" s="23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5"/>
        <v/>
      </c>
      <c r="Z941" s="23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5"/>
        <v/>
      </c>
      <c r="Z942" s="23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ref="B943:B1005" si="122">IF(G943="","",B942+1)</f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5"/>
        <v/>
      </c>
      <c r="Z943" s="23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22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5"/>
        <v/>
      </c>
      <c r="Z944" s="23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22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5"/>
        <v/>
      </c>
      <c r="Z945" s="23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22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5"/>
        <v/>
      </c>
      <c r="Z946" s="23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22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5"/>
        <v/>
      </c>
      <c r="Z947" s="23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22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5"/>
        <v/>
      </c>
      <c r="Z948" s="23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22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5"/>
        <v/>
      </c>
      <c r="Z949" s="23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22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5"/>
        <v/>
      </c>
      <c r="Z950" s="23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22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5"/>
        <v/>
      </c>
      <c r="Z951" s="23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22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5"/>
        <v/>
      </c>
      <c r="Z952" s="23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22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5"/>
        <v/>
      </c>
      <c r="Z953" s="23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22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5"/>
        <v/>
      </c>
      <c r="Z954" s="23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22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5"/>
        <v/>
      </c>
      <c r="Z955" s="23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22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5"/>
        <v/>
      </c>
      <c r="Z956" s="23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22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5"/>
        <v/>
      </c>
      <c r="Z957" s="23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22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5"/>
        <v/>
      </c>
      <c r="Z958" s="23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22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5"/>
        <v/>
      </c>
      <c r="Z959" s="23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22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5"/>
        <v/>
      </c>
      <c r="Z960" s="23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22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5"/>
        <v/>
      </c>
      <c r="Z961" s="23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22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5"/>
        <v/>
      </c>
      <c r="Z962" s="23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22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5"/>
        <v/>
      </c>
      <c r="Z963" s="23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22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5"/>
        <v/>
      </c>
      <c r="Z964" s="23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22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5"/>
        <v/>
      </c>
      <c r="Z965" s="23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22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5"/>
        <v/>
      </c>
      <c r="Z966" s="23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22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5"/>
        <v/>
      </c>
      <c r="Z967" s="23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22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5"/>
        <v/>
      </c>
      <c r="Z968" s="23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22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5"/>
        <v/>
      </c>
      <c r="Z969" s="23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22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5"/>
        <v/>
      </c>
      <c r="Z970" s="23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22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5"/>
        <v/>
      </c>
      <c r="Z971" s="23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22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5"/>
        <v/>
      </c>
      <c r="Z972" s="23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5"/>
        <v/>
      </c>
      <c r="Z973" s="23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5"/>
        <v/>
      </c>
      <c r="Z974" s="23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5"/>
        <v/>
      </c>
      <c r="Z975" s="23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5"/>
        <v/>
      </c>
      <c r="Z976" s="23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5"/>
        <v/>
      </c>
      <c r="Z977" s="23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5"/>
        <v/>
      </c>
      <c r="Z978" s="23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5"/>
        <v/>
      </c>
      <c r="Z979" s="23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5"/>
        <v/>
      </c>
      <c r="Z980" s="23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5"/>
        <v/>
      </c>
      <c r="Z981" s="23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5"/>
        <v/>
      </c>
      <c r="Z982" s="23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05" si="123">IF(M983&lt;&gt;"",$H983*M983,"")</f>
        <v/>
      </c>
      <c r="Z983" s="23" t="str">
        <f t="shared" ref="Z983:Z1005" si="124">IF(N983&lt;&gt;"",$H983*N983,"")</f>
        <v/>
      </c>
      <c r="AA983" s="19">
        <f t="shared" si="117"/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3"/>
        <v/>
      </c>
      <c r="Z984" s="23" t="str">
        <f t="shared" si="124"/>
        <v/>
      </c>
      <c r="AA984" s="19">
        <f t="shared" ref="AA984:AA1022" si="125">IF(OR(M984&lt;&gt;"",N984&lt;&gt;""),1,0)</f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3"/>
        <v/>
      </c>
      <c r="Z985" s="23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3"/>
        <v/>
      </c>
      <c r="Z986" s="23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3"/>
        <v/>
      </c>
      <c r="Z987" s="23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3"/>
        <v/>
      </c>
      <c r="Z988" s="23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3"/>
        <v/>
      </c>
      <c r="Z989" s="23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3"/>
        <v/>
      </c>
      <c r="Z990" s="23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3"/>
        <v/>
      </c>
      <c r="Z991" s="23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3"/>
        <v/>
      </c>
      <c r="Z992" s="23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3"/>
        <v/>
      </c>
      <c r="Z993" s="23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3"/>
        <v/>
      </c>
      <c r="Z994" s="23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3"/>
        <v/>
      </c>
      <c r="Z995" s="23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3"/>
        <v/>
      </c>
      <c r="Z996" s="23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3"/>
        <v/>
      </c>
      <c r="Z997" s="23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3"/>
        <v/>
      </c>
      <c r="Z998" s="23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3"/>
        <v/>
      </c>
      <c r="Z999" s="23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3"/>
        <v/>
      </c>
      <c r="Z1000" s="23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3"/>
        <v/>
      </c>
      <c r="Z1001" s="23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3"/>
        <v/>
      </c>
      <c r="Z1002" s="23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3"/>
        <v/>
      </c>
      <c r="Z1003" s="23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3"/>
        <v/>
      </c>
      <c r="Z1004" s="23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3"/>
        <v/>
      </c>
      <c r="Z1005" s="23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ref="B1006:B1022" si="130">IF(G1006="","",B1005+1)</f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Y1022" si="131">IF(M1006&lt;&gt;"",$H1006*M1006,"")</f>
        <v/>
      </c>
      <c r="Z1006" s="23" t="str">
        <f t="shared" ref="Z1006:Z1022" si="132">IF(N1006&lt;&gt;"",$H1006*N1006,"")</f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30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31"/>
        <v/>
      </c>
      <c r="Z1007" s="23" t="str">
        <f t="shared" si="132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30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31"/>
        <v/>
      </c>
      <c r="Z1008" s="23" t="str">
        <f t="shared" si="132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30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31"/>
        <v/>
      </c>
      <c r="Z1009" s="23" t="str">
        <f t="shared" si="132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30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31"/>
        <v/>
      </c>
      <c r="Z1010" s="23" t="str">
        <f t="shared" si="132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30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31"/>
        <v/>
      </c>
      <c r="Z1011" s="23" t="str">
        <f t="shared" si="132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30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31"/>
        <v/>
      </c>
      <c r="Z1012" s="23" t="str">
        <f t="shared" si="132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30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31"/>
        <v/>
      </c>
      <c r="Z1013" s="23" t="str">
        <f t="shared" si="132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30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31"/>
        <v/>
      </c>
      <c r="Z1014" s="23" t="str">
        <f t="shared" si="132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30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31"/>
        <v/>
      </c>
      <c r="Z1015" s="23" t="str">
        <f t="shared" si="132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30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31"/>
        <v/>
      </c>
      <c r="Z1016" s="23" t="str">
        <f t="shared" si="132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30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31"/>
        <v/>
      </c>
      <c r="Z1017" s="23" t="str">
        <f t="shared" si="132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30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31"/>
        <v/>
      </c>
      <c r="Z1018" s="23" t="str">
        <f t="shared" si="132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30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31"/>
        <v/>
      </c>
      <c r="Z1019" s="23" t="str">
        <f t="shared" si="132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30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31"/>
        <v/>
      </c>
      <c r="Z1020" s="23" t="str">
        <f t="shared" si="132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30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31"/>
        <v/>
      </c>
      <c r="Z1021" s="23" t="str">
        <f t="shared" si="132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30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31"/>
        <v/>
      </c>
      <c r="Z1022" s="23" t="str">
        <f t="shared" si="132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6FbTgOn8dOzpIbsdIvCPF1Zaym4E9sGOosSnzaTM+DxVbA0BDxGFNFL6VpC8W1YNtVal6iIGDWZyk9Csar1K4Q==" saltValue="tAauVxEdmQ/xi+/p1RYb6A==" spinCount="100000" sheet="1" objects="1" scenarios="1"/>
  <autoFilter ref="B22:AA622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topLeftCell="F1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7" t="s">
        <v>65</v>
      </c>
      <c r="D2" s="137"/>
      <c r="E2" s="137"/>
      <c r="F2" s="137"/>
      <c r="G2" s="137"/>
      <c r="H2" s="142" t="s">
        <v>132</v>
      </c>
      <c r="I2" s="134"/>
      <c r="J2" s="134"/>
      <c r="K2" s="134"/>
      <c r="L2" s="134"/>
      <c r="M2" s="134"/>
      <c r="N2" s="134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0" t="s">
        <v>203</v>
      </c>
      <c r="G3" s="141"/>
      <c r="H3" s="134"/>
      <c r="I3" s="134"/>
      <c r="J3" s="134"/>
      <c r="K3" s="134"/>
      <c r="L3" s="134"/>
      <c r="M3" s="134"/>
      <c r="N3" s="134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8" t="s">
        <v>202</v>
      </c>
      <c r="G4" s="139"/>
      <c r="H4" s="134"/>
      <c r="I4" s="134"/>
      <c r="J4" s="134"/>
      <c r="K4" s="134"/>
      <c r="L4" s="134"/>
      <c r="M4" s="134"/>
      <c r="N4" s="134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44</v>
      </c>
      <c r="H5" s="134"/>
      <c r="I5" s="134"/>
      <c r="J5" s="134"/>
      <c r="K5" s="134"/>
      <c r="L5" s="134"/>
      <c r="M5" s="134"/>
      <c r="N5" s="134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44088</v>
      </c>
      <c r="H6" s="134"/>
      <c r="I6" s="134"/>
      <c r="J6" s="134"/>
      <c r="K6" s="134"/>
      <c r="L6" s="134"/>
      <c r="M6" s="134"/>
      <c r="N6" s="134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4"/>
      <c r="I7" s="134"/>
      <c r="J7" s="134"/>
      <c r="K7" s="134"/>
      <c r="L7" s="134"/>
      <c r="M7" s="134"/>
      <c r="N7" s="134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4"/>
      <c r="I8" s="134"/>
      <c r="J8" s="134"/>
      <c r="K8" s="134"/>
      <c r="L8" s="134"/>
      <c r="M8" s="134"/>
      <c r="N8" s="134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34"/>
      <c r="I9" s="134"/>
      <c r="J9" s="134"/>
      <c r="K9" s="134"/>
      <c r="L9" s="134"/>
      <c r="M9" s="134"/>
      <c r="N9" s="134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4"/>
      <c r="I10" s="134"/>
      <c r="J10" s="134"/>
      <c r="K10" s="134"/>
      <c r="L10" s="134"/>
      <c r="M10" s="134"/>
      <c r="N10" s="134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4"/>
      <c r="I11" s="134"/>
      <c r="J11" s="134"/>
      <c r="K11" s="134"/>
      <c r="L11" s="134"/>
      <c r="M11" s="134"/>
      <c r="N11" s="134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4"/>
      <c r="I12" s="134"/>
      <c r="J12" s="134"/>
      <c r="K12" s="134"/>
      <c r="L12" s="134"/>
      <c r="M12" s="134"/>
      <c r="N12" s="134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2</v>
      </c>
      <c r="H13" s="134"/>
      <c r="I13" s="134"/>
      <c r="J13" s="134"/>
      <c r="K13" s="134"/>
      <c r="L13" s="134"/>
      <c r="M13" s="134"/>
      <c r="N13" s="134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</v>
      </c>
      <c r="G14" s="80">
        <f>IFERROR(IF(OR(F14=0,F14=""),"",F14/$F$13),"")</f>
        <v>0.5</v>
      </c>
      <c r="H14" s="134"/>
      <c r="I14" s="134"/>
      <c r="J14" s="134"/>
      <c r="K14" s="134"/>
      <c r="L14" s="134"/>
      <c r="M14" s="134"/>
      <c r="N14" s="134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4"/>
      <c r="I15" s="134"/>
      <c r="J15" s="134"/>
      <c r="K15" s="134"/>
      <c r="L15" s="134"/>
      <c r="M15" s="134"/>
      <c r="N15" s="134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</v>
      </c>
      <c r="G16" s="80">
        <f>IFERROR(IF(OR(F16=0,F16=""),"",F16/$F$13),"")</f>
        <v>0.5</v>
      </c>
      <c r="H16" s="134"/>
      <c r="I16" s="134"/>
      <c r="J16" s="134"/>
      <c r="K16" s="134"/>
      <c r="L16" s="134"/>
      <c r="M16" s="134"/>
      <c r="N16" s="134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4"/>
      <c r="I17" s="134"/>
      <c r="J17" s="134"/>
      <c r="K17" s="134"/>
      <c r="L17" s="134"/>
      <c r="M17" s="134"/>
      <c r="N17" s="134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1694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5" t="s">
        <v>24</v>
      </c>
      <c r="C20" s="135"/>
      <c r="D20" s="135"/>
      <c r="E20" s="135"/>
      <c r="F20" s="135"/>
      <c r="G20" s="135"/>
      <c r="H20" s="135"/>
      <c r="I20" s="136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</v>
      </c>
      <c r="C21" s="3">
        <f t="shared" ref="C21:I21" si="0">SUBTOTAL(103,C23:C60003)</f>
        <v>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</v>
      </c>
      <c r="H21" s="3">
        <f t="shared" si="0"/>
        <v>2</v>
      </c>
      <c r="I21" s="5">
        <f t="shared" si="0"/>
        <v>2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1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0</v>
      </c>
      <c r="U21" s="5">
        <f t="shared" si="1"/>
        <v>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1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v>1</v>
      </c>
      <c r="C23" s="25">
        <v>5200000017810</v>
      </c>
      <c r="D23" s="19"/>
      <c r="E23" s="19"/>
      <c r="F23" s="2"/>
      <c r="G23" s="106" t="s">
        <v>192</v>
      </c>
      <c r="H23" s="21">
        <v>6</v>
      </c>
      <c r="I23" s="21" t="s">
        <v>147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86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5200000019254</v>
      </c>
      <c r="D24" s="19"/>
      <c r="E24" s="19"/>
      <c r="F24" s="20"/>
      <c r="G24" s="106" t="s">
        <v>198</v>
      </c>
      <c r="H24" s="21">
        <v>1</v>
      </c>
      <c r="I24" s="21" t="s">
        <v>147</v>
      </c>
      <c r="J24" s="46"/>
      <c r="K24" s="46" t="s">
        <v>104</v>
      </c>
      <c r="L24" s="47"/>
      <c r="M24" s="48"/>
      <c r="N24" s="48">
        <v>1694</v>
      </c>
      <c r="O24" s="49">
        <v>0</v>
      </c>
      <c r="P24" s="50">
        <v>0</v>
      </c>
      <c r="Q24" s="50">
        <v>0</v>
      </c>
      <c r="R24" s="50">
        <v>0</v>
      </c>
      <c r="S24" s="50">
        <v>0</v>
      </c>
      <c r="T24" s="46"/>
      <c r="U24" s="46">
        <v>20</v>
      </c>
      <c r="V24" s="51"/>
      <c r="W24" s="62"/>
      <c r="X24" s="62"/>
      <c r="Y24" s="23" t="str">
        <f t="shared" si="2"/>
        <v/>
      </c>
      <c r="Z24" s="23">
        <f t="shared" si="2"/>
        <v>1694</v>
      </c>
      <c r="AA24" s="19">
        <f t="shared" ref="AA24:AA87" si="3">IF(OR(M24&lt;&gt;"",N24&lt;&gt;""),1,0)</f>
        <v>1</v>
      </c>
      <c r="AB24" s="19">
        <f t="shared" ref="AB24:AB87" si="4">IF(M24&lt;&gt;0,1,0)</f>
        <v>0</v>
      </c>
      <c r="AC24" s="19">
        <f t="shared" ref="AC24:AC87" si="5">IF(N24&lt;&gt;0,1,0)</f>
        <v>1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/>
      <c r="C25" s="25"/>
      <c r="D25" s="19"/>
      <c r="E25" s="19"/>
      <c r="F25" s="2"/>
      <c r="G25" s="20"/>
      <c r="H25" s="21"/>
      <c r="I25" s="21"/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/>
      <c r="C26" s="25"/>
      <c r="D26" s="19"/>
      <c r="E26" s="19"/>
      <c r="F26" s="20"/>
      <c r="G26" s="20"/>
      <c r="H26" s="21"/>
      <c r="I26" s="21"/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/>
      <c r="C27" s="25"/>
      <c r="D27" s="19"/>
      <c r="E27" s="19"/>
      <c r="F27" s="2"/>
      <c r="G27" s="20"/>
      <c r="H27" s="21"/>
      <c r="I27" s="21"/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 t="str">
        <f t="shared" ref="B28:B87" si="7">IF(G28="","",B27+1)</f>
        <v/>
      </c>
      <c r="C28" s="25"/>
      <c r="D28" s="19"/>
      <c r="E28" s="19"/>
      <c r="F28" s="20"/>
      <c r="G28" s="20"/>
      <c r="H28" s="21"/>
      <c r="I28" s="21"/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 t="str">
        <f t="shared" si="7"/>
        <v/>
      </c>
      <c r="C29" s="25"/>
      <c r="D29" s="19"/>
      <c r="E29" s="19"/>
      <c r="F29" s="2"/>
      <c r="G29" s="20"/>
      <c r="H29" s="21"/>
      <c r="I29" s="21"/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 t="str">
        <f t="shared" si="7"/>
        <v/>
      </c>
      <c r="C30" s="25"/>
      <c r="D30" s="19"/>
      <c r="E30" s="19"/>
      <c r="F30" s="20"/>
      <c r="G30" s="20"/>
      <c r="H30" s="21"/>
      <c r="I30" s="21"/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 t="str">
        <f t="shared" si="7"/>
        <v/>
      </c>
      <c r="C31" s="25"/>
      <c r="D31" s="19"/>
      <c r="E31" s="19"/>
      <c r="F31" s="2"/>
      <c r="G31" s="20"/>
      <c r="H31" s="21"/>
      <c r="I31" s="21"/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 t="str">
        <f t="shared" si="7"/>
        <v/>
      </c>
      <c r="C32" s="25"/>
      <c r="D32" s="19"/>
      <c r="E32" s="19"/>
      <c r="F32" s="20"/>
      <c r="G32" s="20"/>
      <c r="H32" s="21"/>
      <c r="I32" s="21"/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 t="str">
        <f t="shared" si="7"/>
        <v/>
      </c>
      <c r="C33" s="25"/>
      <c r="D33" s="19"/>
      <c r="E33" s="19"/>
      <c r="F33" s="2"/>
      <c r="G33" s="20"/>
      <c r="H33" s="21"/>
      <c r="I33" s="21"/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 t="str">
        <f t="shared" si="7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 t="str">
        <f t="shared" si="7"/>
        <v/>
      </c>
      <c r="C35" s="25"/>
      <c r="D35" s="19"/>
      <c r="E35" s="19"/>
      <c r="F35" s="2"/>
      <c r="G35" s="20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 t="str">
        <f t="shared" si="7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 t="str">
        <f t="shared" si="7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 t="str">
        <f t="shared" si="7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risiY+tAi2+mSOlz6F8TQvk7xVdm/ji7vTRX8N8IUP7Oltl/MQxi6Cue/hTj+mdTrHvBrpEH9uODnOKPhie52w==" saltValue="z2uM+DLY/5ZSNzwg/RyojQ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7" t="s">
        <v>65</v>
      </c>
      <c r="D2" s="137"/>
      <c r="E2" s="137"/>
      <c r="F2" s="137"/>
      <c r="G2" s="137"/>
      <c r="H2" s="142" t="s">
        <v>133</v>
      </c>
      <c r="I2" s="134"/>
      <c r="J2" s="134"/>
      <c r="K2" s="134"/>
      <c r="L2" s="134"/>
      <c r="M2" s="134"/>
      <c r="N2" s="134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0" t="s">
        <v>204</v>
      </c>
      <c r="G3" s="141"/>
      <c r="H3" s="134"/>
      <c r="I3" s="134"/>
      <c r="J3" s="134"/>
      <c r="K3" s="134"/>
      <c r="L3" s="134"/>
      <c r="M3" s="134"/>
      <c r="N3" s="134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8" t="s">
        <v>202</v>
      </c>
      <c r="G4" s="139"/>
      <c r="H4" s="134"/>
      <c r="I4" s="134"/>
      <c r="J4" s="134"/>
      <c r="K4" s="134"/>
      <c r="L4" s="134"/>
      <c r="M4" s="134"/>
      <c r="N4" s="134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44</v>
      </c>
      <c r="H5" s="134"/>
      <c r="I5" s="134"/>
      <c r="J5" s="134"/>
      <c r="K5" s="134"/>
      <c r="L5" s="134"/>
      <c r="M5" s="134"/>
      <c r="N5" s="134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44088</v>
      </c>
      <c r="H6" s="134"/>
      <c r="I6" s="134"/>
      <c r="J6" s="134"/>
      <c r="K6" s="134"/>
      <c r="L6" s="134"/>
      <c r="M6" s="134"/>
      <c r="N6" s="134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4"/>
      <c r="I7" s="134"/>
      <c r="J7" s="134"/>
      <c r="K7" s="134"/>
      <c r="L7" s="134"/>
      <c r="M7" s="134"/>
      <c r="N7" s="134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4"/>
      <c r="I8" s="134"/>
      <c r="J8" s="134"/>
      <c r="K8" s="134"/>
      <c r="L8" s="134"/>
      <c r="M8" s="134"/>
      <c r="N8" s="134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34"/>
      <c r="I9" s="134"/>
      <c r="J9" s="134"/>
      <c r="K9" s="134"/>
      <c r="L9" s="134"/>
      <c r="M9" s="134"/>
      <c r="N9" s="134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4"/>
      <c r="I10" s="134"/>
      <c r="J10" s="134"/>
      <c r="K10" s="134"/>
      <c r="L10" s="134"/>
      <c r="M10" s="134"/>
      <c r="N10" s="134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4"/>
      <c r="I11" s="134"/>
      <c r="J11" s="134"/>
      <c r="K11" s="134"/>
      <c r="L11" s="134"/>
      <c r="M11" s="134"/>
      <c r="N11" s="134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4"/>
      <c r="I12" s="134"/>
      <c r="J12" s="134"/>
      <c r="K12" s="134"/>
      <c r="L12" s="134"/>
      <c r="M12" s="134"/>
      <c r="N12" s="134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9</v>
      </c>
      <c r="H13" s="134"/>
      <c r="I13" s="134"/>
      <c r="J13" s="134"/>
      <c r="K13" s="134"/>
      <c r="L13" s="134"/>
      <c r="M13" s="134"/>
      <c r="N13" s="134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5</v>
      </c>
      <c r="G14" s="80">
        <f>IFERROR(IF(OR(F14=0,F14=""),"",F14/$F$13),"")</f>
        <v>0.55555555555555558</v>
      </c>
      <c r="H14" s="134"/>
      <c r="I14" s="134"/>
      <c r="J14" s="134"/>
      <c r="K14" s="134"/>
      <c r="L14" s="134"/>
      <c r="M14" s="134"/>
      <c r="N14" s="134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4"/>
      <c r="I15" s="134"/>
      <c r="J15" s="134"/>
      <c r="K15" s="134"/>
      <c r="L15" s="134"/>
      <c r="M15" s="134"/>
      <c r="N15" s="134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5</v>
      </c>
      <c r="G16" s="80">
        <f>IFERROR(IF(OR(F16=0,F16=""),"",F16/$F$13),"")</f>
        <v>0.55555555555555558</v>
      </c>
      <c r="H16" s="134"/>
      <c r="I16" s="134"/>
      <c r="J16" s="134"/>
      <c r="K16" s="134"/>
      <c r="L16" s="134"/>
      <c r="M16" s="134"/>
      <c r="N16" s="134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4"/>
      <c r="I17" s="134"/>
      <c r="J17" s="134"/>
      <c r="K17" s="134"/>
      <c r="L17" s="134"/>
      <c r="M17" s="134"/>
      <c r="N17" s="134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135450.79999999999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5" t="s">
        <v>24</v>
      </c>
      <c r="C20" s="135"/>
      <c r="D20" s="135"/>
      <c r="E20" s="135"/>
      <c r="F20" s="135"/>
      <c r="G20" s="135"/>
      <c r="H20" s="135"/>
      <c r="I20" s="136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9</v>
      </c>
      <c r="C21" s="3">
        <f t="shared" ref="C21:I21" si="0">SUBTOTAL(103,C23:C60003)</f>
        <v>9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9</v>
      </c>
      <c r="H21" s="3">
        <f t="shared" si="0"/>
        <v>9</v>
      </c>
      <c r="I21" s="5">
        <f t="shared" si="0"/>
        <v>9</v>
      </c>
      <c r="J21" s="6">
        <f>SUBTOTAL(103,J23:J60003)</f>
        <v>0</v>
      </c>
      <c r="K21" s="28"/>
      <c r="L21" s="3">
        <f t="shared" ref="L21:X21" si="1">SUBTOTAL(103,L23:L60003)</f>
        <v>2</v>
      </c>
      <c r="M21" s="4">
        <f t="shared" si="1"/>
        <v>0</v>
      </c>
      <c r="N21" s="5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5</v>
      </c>
      <c r="S21" s="5">
        <f t="shared" si="1"/>
        <v>5</v>
      </c>
      <c r="T21" s="3">
        <f t="shared" si="1"/>
        <v>0</v>
      </c>
      <c r="U21" s="5">
        <f t="shared" si="1"/>
        <v>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5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5200000001182</v>
      </c>
      <c r="D23" s="19"/>
      <c r="E23" s="19"/>
      <c r="F23" s="2"/>
      <c r="G23" s="106" t="s">
        <v>149</v>
      </c>
      <c r="H23" s="21">
        <v>2</v>
      </c>
      <c r="I23" s="21" t="s">
        <v>147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86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f t="shared" ref="B24:B87" si="3">IF(G24="","",B23+1)</f>
        <v>2</v>
      </c>
      <c r="C24" s="25">
        <v>5200000001811</v>
      </c>
      <c r="D24" s="19"/>
      <c r="E24" s="19"/>
      <c r="F24" s="2"/>
      <c r="G24" s="106" t="s">
        <v>151</v>
      </c>
      <c r="H24" s="21">
        <v>11</v>
      </c>
      <c r="I24" s="21" t="s">
        <v>147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87" si="4">IF(OR(M24&lt;&gt;"",N24&lt;&gt;""),1,0)</f>
        <v>0</v>
      </c>
      <c r="AB24" s="19">
        <f t="shared" ref="AB24:AB87" si="5">IF(M24&lt;&gt;0,1,0)</f>
        <v>0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51" x14ac:dyDescent="0.25">
      <c r="B25" s="18">
        <f t="shared" si="3"/>
        <v>3</v>
      </c>
      <c r="C25" s="25">
        <v>5200000001812</v>
      </c>
      <c r="D25" s="19"/>
      <c r="E25" s="19"/>
      <c r="F25" s="2"/>
      <c r="G25" s="106" t="s">
        <v>153</v>
      </c>
      <c r="H25" s="21">
        <v>2</v>
      </c>
      <c r="I25" s="21" t="s">
        <v>147</v>
      </c>
      <c r="J25" s="46"/>
      <c r="K25" s="46" t="s">
        <v>104</v>
      </c>
      <c r="L25" s="47"/>
      <c r="M25" s="48"/>
      <c r="N25" s="48">
        <v>1060.4000000000001</v>
      </c>
      <c r="O25" s="49">
        <v>0</v>
      </c>
      <c r="P25" s="50">
        <v>0</v>
      </c>
      <c r="Q25" s="50">
        <v>0</v>
      </c>
      <c r="R25" s="50">
        <v>0</v>
      </c>
      <c r="S25" s="50">
        <v>0</v>
      </c>
      <c r="T25" s="46"/>
      <c r="U25" s="46">
        <v>20</v>
      </c>
      <c r="V25" s="51"/>
      <c r="W25" s="62"/>
      <c r="X25" s="62"/>
      <c r="Y25" s="23" t="str">
        <f t="shared" si="2"/>
        <v/>
      </c>
      <c r="Z25" s="23">
        <f t="shared" si="2"/>
        <v>2120.8000000000002</v>
      </c>
      <c r="AA25" s="19">
        <f t="shared" si="4"/>
        <v>1</v>
      </c>
      <c r="AB25" s="19">
        <f t="shared" si="5"/>
        <v>0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51" x14ac:dyDescent="0.25">
      <c r="B26" s="18">
        <f t="shared" si="3"/>
        <v>4</v>
      </c>
      <c r="C26" s="25">
        <v>5200000001814</v>
      </c>
      <c r="D26" s="19"/>
      <c r="E26" s="19"/>
      <c r="F26" s="2"/>
      <c r="G26" s="106" t="s">
        <v>155</v>
      </c>
      <c r="H26" s="21">
        <v>2</v>
      </c>
      <c r="I26" s="21" t="s">
        <v>147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38.25" x14ac:dyDescent="0.25">
      <c r="B27" s="18">
        <f t="shared" si="3"/>
        <v>5</v>
      </c>
      <c r="C27" s="25">
        <v>5200000005469</v>
      </c>
      <c r="D27" s="19"/>
      <c r="E27" s="19"/>
      <c r="F27" s="2"/>
      <c r="G27" s="106" t="s">
        <v>161</v>
      </c>
      <c r="H27" s="21">
        <v>4</v>
      </c>
      <c r="I27" s="21" t="s">
        <v>147</v>
      </c>
      <c r="J27" s="46"/>
      <c r="K27" s="46" t="s">
        <v>104</v>
      </c>
      <c r="L27" s="47"/>
      <c r="M27" s="48"/>
      <c r="N27" s="48">
        <v>1273</v>
      </c>
      <c r="O27" s="49">
        <v>0</v>
      </c>
      <c r="P27" s="50">
        <v>0</v>
      </c>
      <c r="Q27" s="50">
        <v>0</v>
      </c>
      <c r="R27" s="50">
        <v>0</v>
      </c>
      <c r="S27" s="50">
        <v>0</v>
      </c>
      <c r="T27" s="46"/>
      <c r="U27" s="46">
        <v>20</v>
      </c>
      <c r="V27" s="51"/>
      <c r="W27" s="62"/>
      <c r="X27" s="62"/>
      <c r="Y27" s="23" t="str">
        <f t="shared" si="2"/>
        <v/>
      </c>
      <c r="Z27" s="23">
        <f t="shared" si="2"/>
        <v>5092</v>
      </c>
      <c r="AA27" s="19">
        <f t="shared" si="4"/>
        <v>1</v>
      </c>
      <c r="AB27" s="19">
        <f t="shared" si="5"/>
        <v>0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f t="shared" si="3"/>
        <v>6</v>
      </c>
      <c r="C28" s="25">
        <v>5200000005470</v>
      </c>
      <c r="D28" s="19"/>
      <c r="E28" s="19"/>
      <c r="F28" s="2"/>
      <c r="G28" s="106" t="s">
        <v>163</v>
      </c>
      <c r="H28" s="21">
        <v>5</v>
      </c>
      <c r="I28" s="21" t="s">
        <v>147</v>
      </c>
      <c r="J28" s="46"/>
      <c r="K28" s="46" t="s">
        <v>104</v>
      </c>
      <c r="L28" s="47"/>
      <c r="M28" s="48"/>
      <c r="N28" s="48">
        <v>1273.8</v>
      </c>
      <c r="O28" s="49">
        <v>0</v>
      </c>
      <c r="P28" s="50">
        <v>0</v>
      </c>
      <c r="Q28" s="50">
        <v>0</v>
      </c>
      <c r="R28" s="50">
        <v>0</v>
      </c>
      <c r="S28" s="50">
        <v>0</v>
      </c>
      <c r="T28" s="46"/>
      <c r="U28" s="46">
        <v>20</v>
      </c>
      <c r="V28" s="51"/>
      <c r="W28" s="62"/>
      <c r="X28" s="62"/>
      <c r="Y28" s="23" t="str">
        <f t="shared" si="2"/>
        <v/>
      </c>
      <c r="Z28" s="23">
        <f t="shared" si="2"/>
        <v>6369</v>
      </c>
      <c r="AA28" s="19">
        <f t="shared" si="4"/>
        <v>1</v>
      </c>
      <c r="AB28" s="19">
        <f t="shared" si="5"/>
        <v>0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63.75" x14ac:dyDescent="0.25">
      <c r="B29" s="18">
        <f t="shared" si="3"/>
        <v>7</v>
      </c>
      <c r="C29" s="25">
        <v>5200000005476</v>
      </c>
      <c r="D29" s="19"/>
      <c r="E29" s="19"/>
      <c r="F29" s="2"/>
      <c r="G29" s="106" t="s">
        <v>165</v>
      </c>
      <c r="H29" s="21">
        <v>51</v>
      </c>
      <c r="I29" s="21" t="s">
        <v>147</v>
      </c>
      <c r="J29" s="46"/>
      <c r="K29" s="46" t="s">
        <v>104</v>
      </c>
      <c r="L29" s="47" t="s">
        <v>205</v>
      </c>
      <c r="M29" s="48"/>
      <c r="N29" s="48">
        <v>2079</v>
      </c>
      <c r="O29" s="49">
        <v>0</v>
      </c>
      <c r="P29" s="50">
        <v>0</v>
      </c>
      <c r="Q29" s="50">
        <v>0</v>
      </c>
      <c r="R29" s="50">
        <v>0</v>
      </c>
      <c r="S29" s="50">
        <v>0</v>
      </c>
      <c r="T29" s="46"/>
      <c r="U29" s="46">
        <v>20</v>
      </c>
      <c r="V29" s="51"/>
      <c r="W29" s="62"/>
      <c r="X29" s="62"/>
      <c r="Y29" s="23" t="str">
        <f t="shared" si="2"/>
        <v/>
      </c>
      <c r="Z29" s="23">
        <f t="shared" si="2"/>
        <v>106029</v>
      </c>
      <c r="AA29" s="19">
        <f t="shared" si="4"/>
        <v>1</v>
      </c>
      <c r="AB29" s="19">
        <f t="shared" si="5"/>
        <v>0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5200000018910</v>
      </c>
      <c r="D30" s="19"/>
      <c r="E30" s="19"/>
      <c r="F30" s="2"/>
      <c r="G30" s="106" t="s">
        <v>194</v>
      </c>
      <c r="H30" s="21">
        <v>9</v>
      </c>
      <c r="I30" s="21" t="s">
        <v>147</v>
      </c>
      <c r="J30" s="46"/>
      <c r="K30" s="46" t="s">
        <v>104</v>
      </c>
      <c r="L30" s="47" t="s">
        <v>206</v>
      </c>
      <c r="M30" s="48"/>
      <c r="N30" s="48">
        <v>1760</v>
      </c>
      <c r="O30" s="49">
        <v>0</v>
      </c>
      <c r="P30" s="50">
        <v>0</v>
      </c>
      <c r="Q30" s="50">
        <v>0</v>
      </c>
      <c r="R30" s="50">
        <v>0</v>
      </c>
      <c r="S30" s="50">
        <v>0</v>
      </c>
      <c r="T30" s="46"/>
      <c r="U30" s="46">
        <v>20</v>
      </c>
      <c r="V30" s="51"/>
      <c r="W30" s="62"/>
      <c r="X30" s="62"/>
      <c r="Y30" s="23" t="str">
        <f t="shared" si="2"/>
        <v/>
      </c>
      <c r="Z30" s="23">
        <f t="shared" si="2"/>
        <v>15840</v>
      </c>
      <c r="AA30" s="19">
        <f t="shared" si="4"/>
        <v>1</v>
      </c>
      <c r="AB30" s="19">
        <f t="shared" si="5"/>
        <v>0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ht="25.5" x14ac:dyDescent="0.25">
      <c r="B31" s="18">
        <f t="shared" si="3"/>
        <v>9</v>
      </c>
      <c r="C31" s="25">
        <v>5200000019176</v>
      </c>
      <c r="D31" s="19"/>
      <c r="E31" s="19"/>
      <c r="F31" s="2"/>
      <c r="G31" s="106" t="s">
        <v>196</v>
      </c>
      <c r="H31" s="21">
        <v>9</v>
      </c>
      <c r="I31" s="21" t="s">
        <v>147</v>
      </c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x14ac:dyDescent="0.25">
      <c r="B32" s="18" t="str">
        <f t="shared" si="3"/>
        <v/>
      </c>
      <c r="C32" s="25"/>
      <c r="D32" s="19"/>
      <c r="E32" s="19"/>
      <c r="F32" s="2"/>
      <c r="G32" s="106"/>
      <c r="H32" s="21"/>
      <c r="I32" s="21"/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 t="str">
        <f t="shared" si="3"/>
        <v/>
      </c>
      <c r="C33" s="25"/>
      <c r="D33" s="19"/>
      <c r="E33" s="19"/>
      <c r="F33" s="2"/>
      <c r="G33" s="106"/>
      <c r="H33" s="21"/>
      <c r="I33" s="21"/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x14ac:dyDescent="0.25">
      <c r="B34" s="18" t="str">
        <f t="shared" si="3"/>
        <v/>
      </c>
      <c r="C34" s="25"/>
      <c r="D34" s="19"/>
      <c r="E34" s="19"/>
      <c r="F34" s="2"/>
      <c r="G34" s="106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 t="str">
        <f t="shared" si="3"/>
        <v/>
      </c>
      <c r="C35" s="25"/>
      <c r="D35" s="19"/>
      <c r="E35" s="19"/>
      <c r="F35" s="2"/>
      <c r="G35" s="106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x14ac:dyDescent="0.25">
      <c r="B36" s="18" t="str">
        <f t="shared" si="3"/>
        <v/>
      </c>
      <c r="C36" s="25"/>
      <c r="D36" s="19"/>
      <c r="E36" s="19"/>
      <c r="F36" s="2"/>
      <c r="G36" s="106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 t="str">
        <f t="shared" si="3"/>
        <v/>
      </c>
      <c r="C37" s="25"/>
      <c r="D37" s="19"/>
      <c r="E37" s="19"/>
      <c r="F37" s="2"/>
      <c r="G37" s="106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 t="str">
        <f t="shared" si="3"/>
        <v/>
      </c>
      <c r="C38" s="25"/>
      <c r="D38" s="19"/>
      <c r="E38" s="19"/>
      <c r="F38" s="2"/>
      <c r="G38" s="106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 t="str">
        <f>IF(G39="","",B38+1)</f>
        <v/>
      </c>
      <c r="C39" s="25"/>
      <c r="D39" s="19"/>
      <c r="E39" s="19"/>
      <c r="F39" s="2"/>
      <c r="G39" s="106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 t="str">
        <f t="shared" si="3"/>
        <v/>
      </c>
      <c r="C40" s="25"/>
      <c r="D40" s="19"/>
      <c r="E40" s="19"/>
      <c r="F40" s="2"/>
      <c r="G40" s="106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 t="str">
        <f t="shared" si="3"/>
        <v/>
      </c>
      <c r="C41" s="25"/>
      <c r="D41" s="19"/>
      <c r="E41" s="19"/>
      <c r="F41" s="2"/>
      <c r="G41" s="106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x14ac:dyDescent="0.25">
      <c r="B42" s="18" t="str">
        <f t="shared" si="3"/>
        <v/>
      </c>
      <c r="C42" s="25"/>
      <c r="D42" s="19"/>
      <c r="E42" s="19"/>
      <c r="F42" s="2"/>
      <c r="G42" s="106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 t="str">
        <f t="shared" si="3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x14ac:dyDescent="0.25">
      <c r="B44" s="18" t="str">
        <f t="shared" si="3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x14ac:dyDescent="0.25">
      <c r="B45" s="18" t="str">
        <f t="shared" si="3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x14ac:dyDescent="0.25">
      <c r="B46" s="18" t="str">
        <f t="shared" si="3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 t="str">
        <f t="shared" si="3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x14ac:dyDescent="0.25">
      <c r="B48" s="18" t="str">
        <f t="shared" si="3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x14ac:dyDescent="0.25">
      <c r="B49" s="18" t="str">
        <f t="shared" si="3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x14ac:dyDescent="0.25">
      <c r="B50" s="18" t="str">
        <f t="shared" si="3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 t="str">
        <f t="shared" si="3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 t="str">
        <f t="shared" si="3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 t="str">
        <f t="shared" si="3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x14ac:dyDescent="0.25">
      <c r="B54" s="18" t="str">
        <f t="shared" si="3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x14ac:dyDescent="0.25">
      <c r="B55" s="18" t="str">
        <f t="shared" si="3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x14ac:dyDescent="0.25">
      <c r="B56" s="18" t="str">
        <f t="shared" si="3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x14ac:dyDescent="0.25">
      <c r="B57" s="18" t="str">
        <f t="shared" si="3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 t="str">
        <f t="shared" si="3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x14ac:dyDescent="0.25">
      <c r="B59" s="18" t="str">
        <f t="shared" si="3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 t="str">
        <f t="shared" si="3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x14ac:dyDescent="0.25">
      <c r="B61" s="18" t="str">
        <f t="shared" si="3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 t="str">
        <f t="shared" si="3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 t="str">
        <f t="shared" si="3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 t="str">
        <f t="shared" si="3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 t="str">
        <f t="shared" si="3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 t="str">
        <f t="shared" si="3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 t="str">
        <f t="shared" si="3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x14ac:dyDescent="0.25">
      <c r="B68" s="18" t="str">
        <f t="shared" si="3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x14ac:dyDescent="0.25">
      <c r="B69" s="18" t="str">
        <f t="shared" si="3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3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3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3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3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3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3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3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3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3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3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3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3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3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3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3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3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3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3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XWi9dTsPRzsDyjZPpuaB+LHWNyjR/1u1iDh1kyoXIP1rkQHqDFqNQhaERWPFOzT0wQ4Zk+GOF1YdUMAcH8n5Vw==" saltValue="wqHXieaIEV+Cl78g6l748Q==" spinCount="100000" sheet="1" objects="1" scenarios="1"/>
  <autoFilter ref="B22:AA622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topLeftCell="A17" workbookViewId="0">
      <selection activeCell="B2" sqref="B2:B28"/>
    </sheetView>
  </sheetViews>
  <sheetFormatPr defaultRowHeight="15" x14ac:dyDescent="0.25"/>
  <cols>
    <col min="1" max="1" width="9.140625" style="97"/>
    <col min="2" max="2" width="14.140625" style="97" bestFit="1" customWidth="1"/>
    <col min="3" max="3" width="45.5703125" style="97" bestFit="1" customWidth="1"/>
    <col min="4" max="4" width="100.7109375" style="105" customWidth="1"/>
    <col min="5" max="5" width="7.28515625" style="97" bestFit="1" customWidth="1"/>
    <col min="6" max="16384" width="9.140625" style="97"/>
  </cols>
  <sheetData>
    <row r="1" spans="1:5" s="100" customFormat="1" x14ac:dyDescent="0.25">
      <c r="B1" s="101" t="s">
        <v>141</v>
      </c>
      <c r="C1" s="102" t="s">
        <v>142</v>
      </c>
      <c r="D1" s="103" t="s">
        <v>143</v>
      </c>
      <c r="E1" s="102" t="s">
        <v>144</v>
      </c>
    </row>
    <row r="2" spans="1:5" x14ac:dyDescent="0.25">
      <c r="A2" s="97">
        <v>1</v>
      </c>
      <c r="B2" s="98">
        <v>5200000000612</v>
      </c>
      <c r="C2" s="99" t="s">
        <v>145</v>
      </c>
      <c r="D2" s="104" t="s">
        <v>146</v>
      </c>
      <c r="E2" s="99" t="s">
        <v>147</v>
      </c>
    </row>
    <row r="3" spans="1:5" ht="30" x14ac:dyDescent="0.25">
      <c r="A3" s="97">
        <v>2</v>
      </c>
      <c r="B3" s="98">
        <v>5200000001182</v>
      </c>
      <c r="C3" s="99" t="s">
        <v>148</v>
      </c>
      <c r="D3" s="104" t="s">
        <v>149</v>
      </c>
      <c r="E3" s="99" t="s">
        <v>147</v>
      </c>
    </row>
    <row r="4" spans="1:5" ht="45" x14ac:dyDescent="0.25">
      <c r="A4" s="97">
        <v>3</v>
      </c>
      <c r="B4" s="98">
        <v>5200000001811</v>
      </c>
      <c r="C4" s="99" t="s">
        <v>150</v>
      </c>
      <c r="D4" s="104" t="s">
        <v>151</v>
      </c>
      <c r="E4" s="99" t="s">
        <v>147</v>
      </c>
    </row>
    <row r="5" spans="1:5" ht="45" x14ac:dyDescent="0.25">
      <c r="A5" s="97">
        <v>4</v>
      </c>
      <c r="B5" s="98">
        <v>5200000001812</v>
      </c>
      <c r="C5" s="99" t="s">
        <v>152</v>
      </c>
      <c r="D5" s="104" t="s">
        <v>153</v>
      </c>
      <c r="E5" s="99" t="s">
        <v>147</v>
      </c>
    </row>
    <row r="6" spans="1:5" ht="45" x14ac:dyDescent="0.25">
      <c r="A6" s="97">
        <v>5</v>
      </c>
      <c r="B6" s="98">
        <v>5200000001814</v>
      </c>
      <c r="C6" s="99" t="s">
        <v>154</v>
      </c>
      <c r="D6" s="104" t="s">
        <v>155</v>
      </c>
      <c r="E6" s="99" t="s">
        <v>147</v>
      </c>
    </row>
    <row r="7" spans="1:5" ht="30" x14ac:dyDescent="0.25">
      <c r="A7" s="97">
        <v>6</v>
      </c>
      <c r="B7" s="98">
        <v>5200000003236</v>
      </c>
      <c r="C7" s="99" t="s">
        <v>156</v>
      </c>
      <c r="D7" s="104" t="s">
        <v>157</v>
      </c>
      <c r="E7" s="99" t="s">
        <v>147</v>
      </c>
    </row>
    <row r="8" spans="1:5" ht="30" x14ac:dyDescent="0.25">
      <c r="A8" s="97">
        <v>7</v>
      </c>
      <c r="B8" s="98">
        <v>5200000003237</v>
      </c>
      <c r="C8" s="99" t="s">
        <v>158</v>
      </c>
      <c r="D8" s="104" t="s">
        <v>159</v>
      </c>
      <c r="E8" s="99" t="s">
        <v>147</v>
      </c>
    </row>
    <row r="9" spans="1:5" ht="30" x14ac:dyDescent="0.25">
      <c r="A9" s="97">
        <v>8</v>
      </c>
      <c r="B9" s="98">
        <v>5200000005469</v>
      </c>
      <c r="C9" s="99" t="s">
        <v>160</v>
      </c>
      <c r="D9" s="104" t="s">
        <v>161</v>
      </c>
      <c r="E9" s="99" t="s">
        <v>147</v>
      </c>
    </row>
    <row r="10" spans="1:5" ht="30" x14ac:dyDescent="0.25">
      <c r="A10" s="97">
        <v>9</v>
      </c>
      <c r="B10" s="98">
        <v>5200000005470</v>
      </c>
      <c r="C10" s="99" t="s">
        <v>162</v>
      </c>
      <c r="D10" s="104" t="s">
        <v>163</v>
      </c>
      <c r="E10" s="99" t="s">
        <v>147</v>
      </c>
    </row>
    <row r="11" spans="1:5" ht="45" x14ac:dyDescent="0.25">
      <c r="A11" s="97">
        <v>10</v>
      </c>
      <c r="B11" s="98">
        <v>5200000005476</v>
      </c>
      <c r="C11" s="99" t="s">
        <v>164</v>
      </c>
      <c r="D11" s="104" t="s">
        <v>165</v>
      </c>
      <c r="E11" s="99" t="s">
        <v>147</v>
      </c>
    </row>
    <row r="12" spans="1:5" ht="30" x14ac:dyDescent="0.25">
      <c r="A12" s="97">
        <v>11</v>
      </c>
      <c r="B12" s="98">
        <v>5200000007097</v>
      </c>
      <c r="C12" s="99" t="s">
        <v>166</v>
      </c>
      <c r="D12" s="104" t="s">
        <v>167</v>
      </c>
      <c r="E12" s="99" t="s">
        <v>147</v>
      </c>
    </row>
    <row r="13" spans="1:5" ht="30" x14ac:dyDescent="0.25">
      <c r="A13" s="97">
        <v>12</v>
      </c>
      <c r="B13" s="98">
        <v>5200000010783</v>
      </c>
      <c r="C13" s="99" t="s">
        <v>168</v>
      </c>
      <c r="D13" s="104" t="s">
        <v>169</v>
      </c>
      <c r="E13" s="99" t="s">
        <v>170</v>
      </c>
    </row>
    <row r="14" spans="1:5" ht="30" x14ac:dyDescent="0.25">
      <c r="A14" s="97">
        <v>13</v>
      </c>
      <c r="B14" s="98">
        <v>5200000013295</v>
      </c>
      <c r="C14" s="99" t="s">
        <v>171</v>
      </c>
      <c r="D14" s="104" t="s">
        <v>172</v>
      </c>
      <c r="E14" s="99" t="s">
        <v>147</v>
      </c>
    </row>
    <row r="15" spans="1:5" ht="30" x14ac:dyDescent="0.25">
      <c r="A15" s="97">
        <v>14</v>
      </c>
      <c r="B15" s="98">
        <v>5200000013296</v>
      </c>
      <c r="C15" s="99" t="s">
        <v>173</v>
      </c>
      <c r="D15" s="104" t="s">
        <v>174</v>
      </c>
      <c r="E15" s="99" t="s">
        <v>147</v>
      </c>
    </row>
    <row r="16" spans="1:5" ht="30" x14ac:dyDescent="0.25">
      <c r="A16" s="97">
        <v>15</v>
      </c>
      <c r="B16" s="98">
        <v>5200000013297</v>
      </c>
      <c r="C16" s="99" t="s">
        <v>175</v>
      </c>
      <c r="D16" s="104" t="s">
        <v>176</v>
      </c>
      <c r="E16" s="99" t="s">
        <v>147</v>
      </c>
    </row>
    <row r="17" spans="1:5" ht="30" x14ac:dyDescent="0.25">
      <c r="A17" s="97">
        <v>16</v>
      </c>
      <c r="B17" s="98">
        <v>5200000013810</v>
      </c>
      <c r="C17" s="99" t="s">
        <v>177</v>
      </c>
      <c r="D17" s="104" t="s">
        <v>178</v>
      </c>
      <c r="E17" s="99" t="s">
        <v>147</v>
      </c>
    </row>
    <row r="18" spans="1:5" x14ac:dyDescent="0.25">
      <c r="A18" s="97">
        <v>17</v>
      </c>
      <c r="B18" s="98">
        <v>5200000013821</v>
      </c>
      <c r="C18" s="99" t="s">
        <v>179</v>
      </c>
      <c r="D18" s="104" t="s">
        <v>180</v>
      </c>
      <c r="E18" s="99" t="s">
        <v>147</v>
      </c>
    </row>
    <row r="19" spans="1:5" ht="30" x14ac:dyDescent="0.25">
      <c r="A19" s="97">
        <v>18</v>
      </c>
      <c r="B19" s="98">
        <v>5200000013826</v>
      </c>
      <c r="C19" s="99" t="s">
        <v>181</v>
      </c>
      <c r="D19" s="104" t="s">
        <v>182</v>
      </c>
      <c r="E19" s="99" t="s">
        <v>147</v>
      </c>
    </row>
    <row r="20" spans="1:5" ht="45" x14ac:dyDescent="0.25">
      <c r="A20" s="97">
        <v>19</v>
      </c>
      <c r="B20" s="98">
        <v>5200000014765</v>
      </c>
      <c r="C20" s="99" t="s">
        <v>183</v>
      </c>
      <c r="D20" s="104" t="s">
        <v>184</v>
      </c>
      <c r="E20" s="99" t="s">
        <v>147</v>
      </c>
    </row>
    <row r="21" spans="1:5" x14ac:dyDescent="0.25">
      <c r="A21" s="97">
        <v>20</v>
      </c>
      <c r="B21" s="98">
        <v>5200000014784</v>
      </c>
      <c r="C21" s="99" t="s">
        <v>185</v>
      </c>
      <c r="D21" s="104" t="s">
        <v>186</v>
      </c>
      <c r="E21" s="99" t="s">
        <v>147</v>
      </c>
    </row>
    <row r="22" spans="1:5" x14ac:dyDescent="0.25">
      <c r="A22" s="97">
        <v>21</v>
      </c>
      <c r="B22" s="98">
        <v>5200000014799</v>
      </c>
      <c r="C22" s="99" t="s">
        <v>187</v>
      </c>
      <c r="D22" s="104" t="s">
        <v>188</v>
      </c>
      <c r="E22" s="99" t="s">
        <v>147</v>
      </c>
    </row>
    <row r="23" spans="1:5" ht="30" x14ac:dyDescent="0.25">
      <c r="A23" s="97">
        <v>22</v>
      </c>
      <c r="B23" s="98">
        <v>5200000015248</v>
      </c>
      <c r="C23" s="99" t="s">
        <v>189</v>
      </c>
      <c r="D23" s="104" t="s">
        <v>190</v>
      </c>
      <c r="E23" s="99" t="s">
        <v>147</v>
      </c>
    </row>
    <row r="24" spans="1:5" x14ac:dyDescent="0.25">
      <c r="A24" s="97">
        <v>23</v>
      </c>
      <c r="B24" s="98">
        <v>5200000017810</v>
      </c>
      <c r="C24" s="99" t="s">
        <v>191</v>
      </c>
      <c r="D24" s="104" t="s">
        <v>192</v>
      </c>
      <c r="E24" s="99" t="s">
        <v>147</v>
      </c>
    </row>
    <row r="25" spans="1:5" ht="30" x14ac:dyDescent="0.25">
      <c r="A25" s="97">
        <v>24</v>
      </c>
      <c r="B25" s="98">
        <v>5200000018910</v>
      </c>
      <c r="C25" s="99" t="s">
        <v>193</v>
      </c>
      <c r="D25" s="104" t="s">
        <v>194</v>
      </c>
      <c r="E25" s="99" t="s">
        <v>147</v>
      </c>
    </row>
    <row r="26" spans="1:5" ht="30" x14ac:dyDescent="0.25">
      <c r="A26" s="97">
        <v>25</v>
      </c>
      <c r="B26" s="98">
        <v>5200000019176</v>
      </c>
      <c r="C26" s="99" t="s">
        <v>195</v>
      </c>
      <c r="D26" s="104" t="s">
        <v>196</v>
      </c>
      <c r="E26" s="99" t="s">
        <v>147</v>
      </c>
    </row>
    <row r="27" spans="1:5" ht="30" x14ac:dyDescent="0.25">
      <c r="A27" s="97">
        <v>26</v>
      </c>
      <c r="B27" s="98">
        <v>5200000019254</v>
      </c>
      <c r="C27" s="99" t="s">
        <v>197</v>
      </c>
      <c r="D27" s="104" t="s">
        <v>198</v>
      </c>
      <c r="E27" s="99" t="s">
        <v>147</v>
      </c>
    </row>
    <row r="28" spans="1:5" x14ac:dyDescent="0.25">
      <c r="A28" s="97">
        <v>27</v>
      </c>
      <c r="B28" s="98">
        <v>6100000003643</v>
      </c>
      <c r="C28" s="99" t="s">
        <v>199</v>
      </c>
      <c r="D28" s="104" t="s">
        <v>200</v>
      </c>
      <c r="E28" s="99" t="s">
        <v>147</v>
      </c>
    </row>
  </sheetData>
  <sheetProtection algorithmName="SHA-512" hashValue="gDlTomUYsIhyxB6fyFiZbf7WXIUag5HxYXFGMwCNccgQ56OQ+OPaqCghHTiYluNAPLUMZxfXUgbpofaUe/LLFQ==" saltValue="9/eXe2o+I4fe1Fuh58Vm3Q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2021-03-31T22:11:42Z</dcterms:modified>
</cp:coreProperties>
</file>