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315"/>
  <workbookPr/>
  <xr:revisionPtr revIDLastSave="15" documentId="FE0C38FBD8E66B1488875FC4E0AC1CE3E8821E84" xr6:coauthVersionLast="20" xr6:coauthVersionMax="20" xr10:uidLastSave="{53D1AC67-0652-46D2-956F-F279C4391EAF}"/>
  <bookViews>
    <workbookView xWindow="240" yWindow="105" windowWidth="14805" windowHeight="8010" xr2:uid="{00000000-000D-0000-FFFF-FFFF00000000}"/>
  </bookViews>
  <sheets>
    <sheet name="Planilha1" sheetId="1" r:id="rId1"/>
  </sheets>
  <calcPr calcId="171026"/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K14" i="1"/>
  <c r="K13" i="1"/>
  <c r="K12" i="1"/>
  <c r="K11" i="1"/>
  <c r="K10" i="1"/>
  <c r="K9" i="1"/>
  <c r="J5" i="1"/>
  <c r="C9" i="1"/>
  <c r="C17" i="1"/>
  <c r="C18" i="1"/>
  <c r="C19" i="1"/>
  <c r="C20" i="1"/>
  <c r="C22" i="1"/>
  <c r="C24" i="1"/>
  <c r="C4" i="1"/>
  <c r="C5" i="1"/>
  <c r="C6" i="1"/>
  <c r="C7" i="1"/>
  <c r="C8" i="1"/>
  <c r="C3" i="1"/>
  <c r="I14" i="1"/>
</calcChain>
</file>

<file path=xl/sharedStrings.xml><?xml version="1.0" encoding="utf-8"?>
<sst xmlns="http://schemas.openxmlformats.org/spreadsheetml/2006/main" count="37" uniqueCount="35">
  <si>
    <t>Impostos Diretos sobre Faturamento Bruto</t>
  </si>
  <si>
    <t>%</t>
  </si>
  <si>
    <t>Valor</t>
  </si>
  <si>
    <t>Parametrização do negócio</t>
  </si>
  <si>
    <t>ISS</t>
  </si>
  <si>
    <t>Mensalidade</t>
  </si>
  <si>
    <t>COFINS</t>
  </si>
  <si>
    <t>Participação no mercado</t>
  </si>
  <si>
    <t>PIS</t>
  </si>
  <si>
    <t>Faturamento Previsto</t>
  </si>
  <si>
    <t>IRPJ</t>
  </si>
  <si>
    <t>Adicional IRPJ</t>
  </si>
  <si>
    <t>CSLL</t>
  </si>
  <si>
    <t>Total Mercado</t>
  </si>
  <si>
    <t>Total Clientes</t>
  </si>
  <si>
    <t>Sub-Total 1</t>
  </si>
  <si>
    <t>ES</t>
  </si>
  <si>
    <t>MG</t>
  </si>
  <si>
    <t>Custos Fixos Despesas Mensais</t>
  </si>
  <si>
    <t>Valores</t>
  </si>
  <si>
    <t>RJ</t>
  </si>
  <si>
    <t>INSS Mensal sobre 01 salario minimo 1 socio</t>
  </si>
  <si>
    <t>SP</t>
  </si>
  <si>
    <t>Honorario Contabil Mensal</t>
  </si>
  <si>
    <t>BA</t>
  </si>
  <si>
    <t>Previsão de Despesas Bancárias</t>
  </si>
  <si>
    <t xml:space="preserve"> R$ -   </t>
  </si>
  <si>
    <t>Gastos Administrativos mensais</t>
  </si>
  <si>
    <t>Outros previsões</t>
  </si>
  <si>
    <t>Sub-Total 2 (faturamento menos impostos)</t>
  </si>
  <si>
    <t>Comissão de Revenda</t>
  </si>
  <si>
    <t>Reserva de Faturamento</t>
  </si>
  <si>
    <t>Sub-Total 3</t>
  </si>
  <si>
    <t>Soma 1 e 3</t>
  </si>
  <si>
    <t>Valor a ratear medio mensal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</si>
</sst>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8" fontId="0" fillId="0" borderId="0" xfId="0" applyNumberFormat="1"/>
    <xf numFmtId="9" fontId="0" fillId="0" borderId="0" xfId="0" applyNumberForma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8"/>
  <sheetViews>
    <sheetView tabSelected="1" workbookViewId="0" xr3:uid="{AEA406A1-0E4B-5B11-9CD5-51D6E497D94C}">
      <selection activeCell="J5" sqref="J5"/>
    </sheetView>
  </sheetViews>
  <sheetFormatPr defaultRowHeight="15"/>
  <cols>
    <col min="1" max="1" width="40.85546875" bestFit="1" customWidth="1"/>
    <col min="2" max="2" width="13.85546875" bestFit="1" customWidth="1"/>
    <col min="3" max="3" width="13.42578125" bestFit="1" customWidth="1"/>
    <col min="4" max="4" width="10.85546875" bestFit="1" customWidth="1"/>
    <col min="8" max="8" width="25.28515625" bestFit="1" customWidth="1"/>
    <col min="9" max="9" width="13.85546875" bestFit="1" customWidth="1"/>
    <col min="10" max="10" width="13.42578125" bestFit="1" customWidth="1"/>
    <col min="11" max="11" width="16" customWidth="1"/>
  </cols>
  <sheetData>
    <row r="2" spans="1:11">
      <c r="A2" s="4" t="s">
        <v>0</v>
      </c>
      <c r="B2" s="4" t="s">
        <v>1</v>
      </c>
      <c r="C2" s="4" t="s">
        <v>2</v>
      </c>
      <c r="H2" s="7" t="s">
        <v>3</v>
      </c>
      <c r="I2" s="7"/>
      <c r="J2" s="7"/>
    </row>
    <row r="3" spans="1:11">
      <c r="A3" t="s">
        <v>4</v>
      </c>
      <c r="B3" s="1">
        <v>0.05</v>
      </c>
      <c r="C3" s="2">
        <f>$J$5*B3</f>
        <v>1950</v>
      </c>
      <c r="H3" t="s">
        <v>5</v>
      </c>
      <c r="J3" s="5">
        <v>20</v>
      </c>
    </row>
    <row r="4" spans="1:11">
      <c r="A4" t="s">
        <v>6</v>
      </c>
      <c r="B4" s="1">
        <v>0.03</v>
      </c>
      <c r="C4" s="2">
        <f>$J$5*B4</f>
        <v>1170</v>
      </c>
      <c r="H4" t="s">
        <v>7</v>
      </c>
      <c r="J4" s="1">
        <v>0.01</v>
      </c>
    </row>
    <row r="5" spans="1:11">
      <c r="A5" t="s">
        <v>8</v>
      </c>
      <c r="B5" s="1">
        <v>6.4999999999999997E-3</v>
      </c>
      <c r="C5" s="2">
        <f>$J$5*B5</f>
        <v>253.5</v>
      </c>
      <c r="H5" t="s">
        <v>9</v>
      </c>
      <c r="J5" s="5">
        <f>J3*J14</f>
        <v>39000</v>
      </c>
    </row>
    <row r="6" spans="1:11">
      <c r="A6" t="s">
        <v>10</v>
      </c>
      <c r="B6" s="1">
        <v>2.4E-2</v>
      </c>
      <c r="C6" s="2">
        <f>$J$5*B6</f>
        <v>936</v>
      </c>
      <c r="J6" s="1"/>
    </row>
    <row r="7" spans="1:11">
      <c r="A7" t="s">
        <v>11</v>
      </c>
      <c r="B7" s="1">
        <v>0</v>
      </c>
      <c r="C7" s="2">
        <f>$J$5*B7</f>
        <v>0</v>
      </c>
      <c r="J7" s="1"/>
    </row>
    <row r="8" spans="1:11">
      <c r="A8" t="s">
        <v>12</v>
      </c>
      <c r="B8" s="1">
        <v>2.8799999999999999E-2</v>
      </c>
      <c r="C8" s="2">
        <f>$J$5*B8</f>
        <v>1123.2</v>
      </c>
      <c r="I8" s="6" t="s">
        <v>13</v>
      </c>
      <c r="J8" s="4" t="s">
        <v>14</v>
      </c>
    </row>
    <row r="9" spans="1:11">
      <c r="A9" t="s">
        <v>15</v>
      </c>
      <c r="B9" s="1">
        <v>0.13930000000000001</v>
      </c>
      <c r="C9" s="2">
        <f>$J$5*B9</f>
        <v>5432.7000000000007</v>
      </c>
      <c r="D9" s="2"/>
      <c r="H9" t="s">
        <v>16</v>
      </c>
      <c r="I9">
        <v>6000</v>
      </c>
      <c r="J9">
        <f>I9*$J$4</f>
        <v>60</v>
      </c>
      <c r="K9" s="5">
        <f>J9*$J$3</f>
        <v>1200</v>
      </c>
    </row>
    <row r="10" spans="1:11">
      <c r="H10" t="s">
        <v>17</v>
      </c>
      <c r="I10">
        <v>20000</v>
      </c>
      <c r="J10">
        <f>I10*$J$4</f>
        <v>200</v>
      </c>
      <c r="K10" s="5">
        <f t="shared" ref="K10:K14" si="0">J10*$J$3</f>
        <v>4000</v>
      </c>
    </row>
    <row r="11" spans="1:11">
      <c r="A11" s="4" t="s">
        <v>18</v>
      </c>
      <c r="B11" s="4"/>
      <c r="C11" s="4" t="s">
        <v>19</v>
      </c>
      <c r="H11" t="s">
        <v>20</v>
      </c>
      <c r="I11">
        <v>25000</v>
      </c>
      <c r="J11">
        <f>I11*$J$4</f>
        <v>250</v>
      </c>
      <c r="K11" s="5">
        <f t="shared" si="0"/>
        <v>5000</v>
      </c>
    </row>
    <row r="12" spans="1:11">
      <c r="A12" t="s">
        <v>21</v>
      </c>
      <c r="C12" s="2">
        <v>420.36</v>
      </c>
      <c r="H12" t="s">
        <v>22</v>
      </c>
      <c r="I12">
        <v>50000</v>
      </c>
      <c r="J12">
        <f>I12*$J$4</f>
        <v>500</v>
      </c>
      <c r="K12" s="5">
        <f t="shared" si="0"/>
        <v>10000</v>
      </c>
    </row>
    <row r="13" spans="1:11">
      <c r="A13" t="s">
        <v>23</v>
      </c>
      <c r="C13" s="2">
        <v>165</v>
      </c>
      <c r="H13" t="s">
        <v>24</v>
      </c>
      <c r="I13">
        <v>94000</v>
      </c>
      <c r="J13">
        <f>I13*$J$4</f>
        <v>940</v>
      </c>
      <c r="K13" s="5">
        <f t="shared" si="0"/>
        <v>18800</v>
      </c>
    </row>
    <row r="14" spans="1:11">
      <c r="A14" t="s">
        <v>25</v>
      </c>
      <c r="C14" t="s">
        <v>26</v>
      </c>
      <c r="I14">
        <f>SUM(I9:I13)</f>
        <v>195000</v>
      </c>
      <c r="J14">
        <f>SUM(J9:J13)</f>
        <v>1950</v>
      </c>
      <c r="K14" s="5">
        <f t="shared" si="0"/>
        <v>39000</v>
      </c>
    </row>
    <row r="15" spans="1:11">
      <c r="A15" t="s">
        <v>27</v>
      </c>
      <c r="C15" t="s">
        <v>26</v>
      </c>
    </row>
    <row r="16" spans="1:11">
      <c r="A16" t="s">
        <v>28</v>
      </c>
      <c r="C16" t="s">
        <v>26</v>
      </c>
    </row>
    <row r="17" spans="1:4">
      <c r="A17" t="s">
        <v>29</v>
      </c>
      <c r="C17" s="2">
        <f>J5 - (J5*B9)</f>
        <v>33567.300000000003</v>
      </c>
    </row>
    <row r="18" spans="1:4">
      <c r="A18" t="s">
        <v>30</v>
      </c>
      <c r="B18" s="3">
        <v>0</v>
      </c>
      <c r="C18" s="2">
        <f>C17*B18</f>
        <v>0</v>
      </c>
    </row>
    <row r="19" spans="1:4">
      <c r="A19" t="s">
        <v>31</v>
      </c>
      <c r="B19" s="3">
        <v>0.33329999999999999</v>
      </c>
      <c r="C19" s="2">
        <f>C17*B19</f>
        <v>11187.981090000001</v>
      </c>
    </row>
    <row r="20" spans="1:4">
      <c r="A20" t="s">
        <v>32</v>
      </c>
      <c r="C20" s="2">
        <f>SUM(C12:C16)+C18+C19</f>
        <v>11773.341090000002</v>
      </c>
      <c r="D20" s="1"/>
    </row>
    <row r="22" spans="1:4">
      <c r="A22" t="s">
        <v>33</v>
      </c>
      <c r="C22" s="2">
        <f>C9+C20</f>
        <v>17206.041090000002</v>
      </c>
      <c r="D22" s="1"/>
    </row>
    <row r="24" spans="1:4">
      <c r="A24" t="s">
        <v>34</v>
      </c>
      <c r="C24" s="2">
        <f>J5-C22</f>
        <v>21793.958909999998</v>
      </c>
      <c r="D24" s="1"/>
    </row>
    <row r="26" spans="1:4">
      <c r="C26" s="2"/>
    </row>
    <row r="27" spans="1:4">
      <c r="C27" s="2"/>
    </row>
    <row r="28" spans="1:4">
      <c r="C28" s="2"/>
    </row>
  </sheetData>
  <mergeCells count="1">
    <mergeCell ref="H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Flavio Barbosa</cp:lastModifiedBy>
  <cp:revision/>
  <dcterms:created xsi:type="dcterms:W3CDTF">2006-09-16T00:00:00Z</dcterms:created>
  <dcterms:modified xsi:type="dcterms:W3CDTF">2017-06-22T18:48:00Z</dcterms:modified>
  <cp:category/>
  <cp:contentStatus/>
</cp:coreProperties>
</file>