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23"/>
  <workbookPr defaultThemeVersion="124226"/>
  <xr:revisionPtr revIDLastSave="0" documentId="8_{16924B22-8E32-49F4-8950-9BCC9D612776}" xr6:coauthVersionLast="47" xr6:coauthVersionMax="47" xr10:uidLastSave="{00000000-0000-0000-0000-000000000000}"/>
  <bookViews>
    <workbookView xWindow="0" yWindow="60" windowWidth="22995" windowHeight="10560" firstSheet="1" activeTab="2" xr2:uid="{00000000-000D-0000-FFFF-FFFF00000000}"/>
  </bookViews>
  <sheets>
    <sheet name="lista de itens" sheetId="1" r:id="rId1"/>
    <sheet name="calculos " sheetId="2" r:id="rId2"/>
    <sheet name="faturament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" l="1"/>
  <c r="B14" i="3"/>
  <c r="F4" i="3"/>
  <c r="F5" i="3"/>
  <c r="F6" i="3"/>
  <c r="F7" i="3"/>
  <c r="F8" i="3"/>
  <c r="F9" i="3"/>
  <c r="F10" i="3"/>
  <c r="F11" i="3"/>
  <c r="F12" i="3"/>
  <c r="F3" i="3"/>
  <c r="J14" i="2"/>
  <c r="J7" i="2"/>
  <c r="D15" i="2"/>
  <c r="D7" i="2"/>
  <c r="E58" i="1"/>
  <c r="E57" i="1"/>
  <c r="E56" i="1"/>
  <c r="E55" i="1"/>
  <c r="E54" i="1"/>
  <c r="E53" i="1"/>
  <c r="E52" i="1"/>
  <c r="E51" i="1"/>
  <c r="E50" i="1"/>
  <c r="E49" i="1"/>
  <c r="E48" i="1"/>
  <c r="E47" i="1"/>
  <c r="E45" i="1"/>
  <c r="E44" i="1"/>
  <c r="E46" i="1"/>
  <c r="E43" i="1"/>
  <c r="E42" i="1"/>
  <c r="E41" i="1"/>
  <c r="E40" i="1"/>
  <c r="E59" i="1" s="1"/>
  <c r="E32" i="1"/>
  <c r="E31" i="1"/>
  <c r="E30" i="1"/>
  <c r="E29" i="1"/>
  <c r="E28" i="1"/>
  <c r="E21" i="1"/>
  <c r="E19" i="1"/>
  <c r="E20" i="1"/>
  <c r="E18" i="1"/>
  <c r="E17" i="1"/>
  <c r="E16" i="1"/>
  <c r="E15" i="1"/>
  <c r="E14" i="1"/>
  <c r="E5" i="1"/>
  <c r="E6" i="1"/>
  <c r="E7" i="1"/>
  <c r="E8" i="1"/>
  <c r="E9" i="1"/>
  <c r="E4" i="1"/>
  <c r="F14" i="3" l="1"/>
  <c r="E24" i="1"/>
  <c r="E33" i="1"/>
  <c r="E10" i="1"/>
</calcChain>
</file>

<file path=xl/sharedStrings.xml><?xml version="1.0" encoding="utf-8"?>
<sst xmlns="http://schemas.openxmlformats.org/spreadsheetml/2006/main" count="189" uniqueCount="133">
  <si>
    <t>5.1 ESTIMATIVA DE INVESTIMENTOS FIXOS</t>
  </si>
  <si>
    <t>5.1 A - Planos e Contratos (por mês)</t>
  </si>
  <si>
    <t>DESCRIÇÃO</t>
  </si>
  <si>
    <t>QUANTIDADE</t>
  </si>
  <si>
    <t>VALOR</t>
  </si>
  <si>
    <t>TOTAL</t>
  </si>
  <si>
    <t>Energia elétrica</t>
  </si>
  <si>
    <t>Internet</t>
  </si>
  <si>
    <t>Aluguel</t>
  </si>
  <si>
    <t>Agua</t>
  </si>
  <si>
    <t>Padaria</t>
  </si>
  <si>
    <t>Anuncios (radio, sites…)</t>
  </si>
  <si>
    <t>SUB -TOTAL</t>
  </si>
  <si>
    <t>=</t>
  </si>
  <si>
    <t>5.1 B - Móveis e eletrodoméstico</t>
  </si>
  <si>
    <t>Mesa escritório</t>
  </si>
  <si>
    <t>lousa grande branca</t>
  </si>
  <si>
    <t>estante livro preta</t>
  </si>
  <si>
    <t>cadeira charles preta</t>
  </si>
  <si>
    <t>geladeira</t>
  </si>
  <si>
    <t>microondas</t>
  </si>
  <si>
    <t>kit(liquidificador, batedeira, sanduicheira)</t>
  </si>
  <si>
    <t>notebook i5</t>
  </si>
  <si>
    <t>5.1 C - Insumos</t>
  </si>
  <si>
    <t>becker</t>
  </si>
  <si>
    <t>bastão de vidro</t>
  </si>
  <si>
    <t xml:space="preserve">bico de bunsen </t>
  </si>
  <si>
    <t>kit (3 espátula)</t>
  </si>
  <si>
    <t>kit ( 4 formas)</t>
  </si>
  <si>
    <t>TOTAL DOS INVESTIMENTOS FIXOS - SUB-TOTAL(A+B+C)</t>
  </si>
  <si>
    <t>5.1 CAPITAL DE GIRO</t>
  </si>
  <si>
    <t>5.2 A - Estimativa estoque inicial</t>
  </si>
  <si>
    <t>Alcool Cetílico 5kg</t>
  </si>
  <si>
    <t>Oleo de Ríceno 250ml</t>
  </si>
  <si>
    <t>SCI. Isetionato de Cocoil de Sódio</t>
  </si>
  <si>
    <t>glicerina 5L</t>
  </si>
  <si>
    <t>Manteiga de semente de Theobroma Grandiflorum (Cupuaçu) 500g</t>
  </si>
  <si>
    <t>Óleo de Palmiste</t>
  </si>
  <si>
    <t>Alcool Benzílico 1L</t>
  </si>
  <si>
    <t>Carvão ativado em pó 500gr</t>
  </si>
  <si>
    <t>Elaes guineesis (Óleo de Palmeira)</t>
  </si>
  <si>
    <t>Lauril 500ml</t>
  </si>
  <si>
    <t>Óleo de May Chang 10ml</t>
  </si>
  <si>
    <t>Acetato de Tocoferol 100ml</t>
  </si>
  <si>
    <t>Óleo de Cedro Atlas 10ml</t>
  </si>
  <si>
    <t>Proteína de Arroz Hidrolisada 200g</t>
  </si>
  <si>
    <t>Laurel lactato de sódio 1L</t>
  </si>
  <si>
    <t xml:space="preserve"> Ácido glucônico 200ml</t>
  </si>
  <si>
    <t>Frutose 100g</t>
  </si>
  <si>
    <t>500 Rótulos</t>
  </si>
  <si>
    <t>Papel para embalar 100 metros - 6cm</t>
  </si>
  <si>
    <t>CONTAS A RECEBER:  CALCULO DO PRAZO MÉDIO DE VENDAS</t>
  </si>
  <si>
    <t>CÁCULO DA NECESSIDADE LÍQUIDA DE CAPITAL DE GIRO EM DIAS</t>
  </si>
  <si>
    <t>PRAZO MÉDIO DE VENDAS</t>
  </si>
  <si>
    <t>%</t>
  </si>
  <si>
    <t>NUMERO DE DIAS</t>
  </si>
  <si>
    <t>MEDIA PONDERADA EM DIAS</t>
  </si>
  <si>
    <t>RECUSOS DA EMPRESA FORA DO SEU CAIXA</t>
  </si>
  <si>
    <t>NÚMERO DE DIAS</t>
  </si>
  <si>
    <t>5.4. INVESTIMENTO TOTAL (RESUMO)</t>
  </si>
  <si>
    <t>A VISTA</t>
  </si>
  <si>
    <t>1. CONTAS A RECEBER– PRAZO MÉDIO DE VENDAS</t>
  </si>
  <si>
    <t xml:space="preserve"> DESCRIÇÃO DE INVESTIMENTO </t>
  </si>
  <si>
    <t xml:space="preserve"> VALOR (R$) </t>
  </si>
  <si>
    <t xml:space="preserve"> (%) </t>
  </si>
  <si>
    <t>A PRAZO(1)</t>
  </si>
  <si>
    <t>2. ESTOQUES – NECESSIDADE MÉDIA DE ESTOQUES</t>
  </si>
  <si>
    <t xml:space="preserve"> 1. INVESTIMENTOS FIXOS – QUADRO 5.1 </t>
  </si>
  <si>
    <t>35,7%</t>
  </si>
  <si>
    <t>A PRAZO(2)</t>
  </si>
  <si>
    <t>SUBTOTAL1(ITEM 1+2)</t>
  </si>
  <si>
    <t xml:space="preserve"> 2. CAPITAL DE GIRO– QUADRO 5.2 </t>
  </si>
  <si>
    <t>44,5%</t>
  </si>
  <si>
    <t>A PRAZO(3)</t>
  </si>
  <si>
    <t>RECURSOS DE TERCEIROS NO CAIXA DA EMPRESA</t>
  </si>
  <si>
    <t xml:space="preserve"> 3. INVESTIMENTOS PRÉ OPERACIONAIS- QUADRO 5.3</t>
  </si>
  <si>
    <t>19,8%</t>
  </si>
  <si>
    <t>PRAZO MÉDIO TOTAL</t>
  </si>
  <si>
    <t>3. FORNECEDORES– PRAZO MÉDIO DE COMPRAS</t>
  </si>
  <si>
    <t xml:space="preserve"> TOTAL (1 + 2 + 3) </t>
  </si>
  <si>
    <t>SUBTOTAL 2</t>
  </si>
  <si>
    <t>FORNECEDORES:  CALCULO DO PRAZO MÉDIO DE COMPRAS</t>
  </si>
  <si>
    <t>NECESSIDADE LÍQUIDA DE CAPITAL DE GIRO EM DIAS (SUBTOTAL1- SUBTOTAL2)</t>
  </si>
  <si>
    <t xml:space="preserve"> FONTES DE RECURSOS </t>
  </si>
  <si>
    <t>Caixa mínimo</t>
  </si>
  <si>
    <t xml:space="preserve"> 1. RECURSOS PRÓPRIOS </t>
  </si>
  <si>
    <t>1. CUSTO FIXO MENSAL</t>
  </si>
  <si>
    <t xml:space="preserve"> 2. RECURSOS DE TERCEIROS </t>
  </si>
  <si>
    <t xml:space="preserve"> R$                    -   </t>
  </si>
  <si>
    <t xml:space="preserve"> </t>
  </si>
  <si>
    <t>2. CUSTO VARIÁVEL MENSAL</t>
  </si>
  <si>
    <t xml:space="preserve"> 3. OUTROS </t>
  </si>
  <si>
    <t>3. CUSTO TOTAL DA EMPRESA</t>
  </si>
  <si>
    <t>4. CUSTO TOTAL DIÁRIO (ITEM 3 ÷ 30 DIAS)</t>
  </si>
  <si>
    <t>5. NECESSECIDADE LÍQUIDA DE CAPITAL DE GIRO EM DIAS</t>
  </si>
  <si>
    <t>ESTOQUES: CALCULO DA NECESSIDADE MÉDIA DE ESTOQUES</t>
  </si>
  <si>
    <t>Total de B – Caixa Mínimo</t>
  </si>
  <si>
    <t>NECESSIDADE MÉDIA DE ESTOQUES</t>
  </si>
  <si>
    <t>CAPITAL DE GIRO (RESUMO)</t>
  </si>
  <si>
    <t xml:space="preserve"> DESCRIÇÃO </t>
  </si>
  <si>
    <t xml:space="preserve"> A – ESTOQUE INICIAL </t>
  </si>
  <si>
    <t xml:space="preserve"> B – CAIXA MINIMO </t>
  </si>
  <si>
    <t xml:space="preserve"> TOTAL DO CAPITAL DE GIRO (A + B) </t>
  </si>
  <si>
    <t>5.3. INVESTIMENTOS PRÉ-OPERACIONAIS</t>
  </si>
  <si>
    <t xml:space="preserve"> INVESTIMENTOS PRÉ-OPERACIONAIS </t>
  </si>
  <si>
    <t>-</t>
  </si>
  <si>
    <t xml:space="preserve"> DESPESAS DE LEGALIZAÇÃO </t>
  </si>
  <si>
    <t xml:space="preserve"> R$          1.500,00 </t>
  </si>
  <si>
    <t xml:space="preserve"> OBRAS CIVIS E/OU REFORMAS </t>
  </si>
  <si>
    <t xml:space="preserve"> DIVULGAÇÃO </t>
  </si>
  <si>
    <t xml:space="preserve"> R$          5.000,00 </t>
  </si>
  <si>
    <t xml:space="preserve"> CURSOS E TREINAMENTOS </t>
  </si>
  <si>
    <t xml:space="preserve"> R$          1.000,00 </t>
  </si>
  <si>
    <t xml:space="preserve"> TOTAL </t>
  </si>
  <si>
    <t xml:space="preserve"> R$          7.500,00 </t>
  </si>
  <si>
    <t>5.5 ESTIMATIVA DE FATURAMENTO MENSAL DA EMPRESA</t>
  </si>
  <si>
    <t>PRODUTO/SERVIÇO</t>
  </si>
  <si>
    <t>ESTIMATIVAS DE VENDAS (EM UNIDADES)</t>
  </si>
  <si>
    <t>X</t>
  </si>
  <si>
    <t>PREÇO DE VENDA UNITÁRIO (R$)</t>
  </si>
  <si>
    <t>FATURAMENTO TOTAL (R$)</t>
  </si>
  <si>
    <t>Condicionador detox</t>
  </si>
  <si>
    <t>x</t>
  </si>
  <si>
    <t>Condicionador essencia</t>
  </si>
  <si>
    <t>Condicionador de babosa</t>
  </si>
  <si>
    <t>condionador com canela</t>
  </si>
  <si>
    <t>Shampoo essencia</t>
  </si>
  <si>
    <t>Shampoo com canela</t>
  </si>
  <si>
    <t>Shampoo bomba</t>
  </si>
  <si>
    <t>Shampo detox</t>
  </si>
  <si>
    <t>Shampoo anti caspa</t>
  </si>
  <si>
    <t>Shampoo de babosa</t>
  </si>
  <si>
    <t>Faturamento anual (total X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</si>
</sst>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_-[$R$-416]* #,##0.00_-;\-[$R$-416]* #,##0.00_-;_-[$R$-416]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/>
    <xf numFmtId="165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9" fontId="0" fillId="0" borderId="0" xfId="0" applyNumberFormat="1"/>
    <xf numFmtId="0" fontId="1" fillId="0" borderId="0" xfId="0" applyFont="1" applyAlignment="1">
      <alignment horizontal="center" vertical="center"/>
    </xf>
    <xf numFmtId="165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opLeftCell="A48" workbookViewId="0">
      <selection activeCell="E35" sqref="E35"/>
    </sheetView>
  </sheetViews>
  <sheetFormatPr defaultRowHeight="15"/>
  <cols>
    <col min="1" max="1" width="11.140625" bestFit="1" customWidth="1"/>
    <col min="2" max="2" width="40.5703125" customWidth="1"/>
    <col min="3" max="3" width="13.140625" bestFit="1" customWidth="1"/>
    <col min="4" max="4" width="12.140625" bestFit="1" customWidth="1"/>
    <col min="5" max="5" width="16.5703125" customWidth="1"/>
  </cols>
  <sheetData>
    <row r="1" spans="1:5" ht="15" customHeight="1">
      <c r="A1" s="26" t="s">
        <v>0</v>
      </c>
      <c r="B1" s="27"/>
      <c r="C1" s="27"/>
      <c r="D1" s="27"/>
      <c r="E1" s="27"/>
    </row>
    <row r="2" spans="1:5">
      <c r="A2" s="28" t="s">
        <v>1</v>
      </c>
      <c r="B2" s="28"/>
      <c r="C2" s="28"/>
      <c r="D2" s="28"/>
      <c r="E2" s="28"/>
    </row>
    <row r="3" spans="1:5">
      <c r="A3" s="29" t="s">
        <v>2</v>
      </c>
      <c r="B3" s="29"/>
      <c r="C3" s="24" t="s">
        <v>3</v>
      </c>
      <c r="D3" s="24" t="s">
        <v>4</v>
      </c>
      <c r="E3" s="24" t="s">
        <v>5</v>
      </c>
    </row>
    <row r="4" spans="1:5">
      <c r="A4" s="1">
        <v>1</v>
      </c>
      <c r="B4" s="3" t="s">
        <v>6</v>
      </c>
      <c r="C4" s="1">
        <v>1</v>
      </c>
      <c r="D4" s="2">
        <v>350</v>
      </c>
      <c r="E4" s="2">
        <f>D4*C4</f>
        <v>350</v>
      </c>
    </row>
    <row r="5" spans="1:5">
      <c r="A5" s="1">
        <v>2</v>
      </c>
      <c r="B5" s="3" t="s">
        <v>7</v>
      </c>
      <c r="C5" s="1">
        <v>1</v>
      </c>
      <c r="D5" s="2">
        <v>300</v>
      </c>
      <c r="E5" s="2">
        <f t="shared" ref="E5:E9" si="0">D5*C5</f>
        <v>300</v>
      </c>
    </row>
    <row r="6" spans="1:5">
      <c r="A6" s="1">
        <v>3</v>
      </c>
      <c r="B6" s="3" t="s">
        <v>8</v>
      </c>
      <c r="C6" s="1">
        <v>1</v>
      </c>
      <c r="D6" s="2">
        <v>900</v>
      </c>
      <c r="E6" s="2">
        <f t="shared" si="0"/>
        <v>900</v>
      </c>
    </row>
    <row r="7" spans="1:5">
      <c r="A7" s="1">
        <v>4</v>
      </c>
      <c r="B7" s="3" t="s">
        <v>9</v>
      </c>
      <c r="C7" s="1">
        <v>1</v>
      </c>
      <c r="D7" s="2">
        <v>200</v>
      </c>
      <c r="E7" s="2">
        <f t="shared" si="0"/>
        <v>200</v>
      </c>
    </row>
    <row r="8" spans="1:5">
      <c r="A8" s="1">
        <v>5</v>
      </c>
      <c r="B8" s="3" t="s">
        <v>10</v>
      </c>
      <c r="C8" s="1">
        <v>1</v>
      </c>
      <c r="D8" s="2">
        <v>300</v>
      </c>
      <c r="E8" s="2">
        <f t="shared" si="0"/>
        <v>300</v>
      </c>
    </row>
    <row r="9" spans="1:5">
      <c r="A9" s="1">
        <v>6</v>
      </c>
      <c r="B9" s="3" t="s">
        <v>11</v>
      </c>
      <c r="C9" s="1">
        <v>3</v>
      </c>
      <c r="D9" s="2">
        <v>150</v>
      </c>
      <c r="E9" s="2">
        <f t="shared" si="0"/>
        <v>450</v>
      </c>
    </row>
    <row r="10" spans="1:5">
      <c r="A10" s="24" t="s">
        <v>12</v>
      </c>
      <c r="B10" s="1"/>
      <c r="C10" s="1"/>
      <c r="D10" s="2" t="s">
        <v>13</v>
      </c>
      <c r="E10" s="2">
        <f>SUM(E4:E9)</f>
        <v>2500</v>
      </c>
    </row>
    <row r="11" spans="1:5">
      <c r="B11" s="1"/>
      <c r="C11" s="1"/>
      <c r="D11" s="2"/>
      <c r="E11" s="2"/>
    </row>
    <row r="12" spans="1:5">
      <c r="A12" s="28" t="s">
        <v>14</v>
      </c>
      <c r="B12" s="28"/>
      <c r="C12" s="23"/>
      <c r="D12" s="23"/>
      <c r="E12" s="23"/>
    </row>
    <row r="13" spans="1:5">
      <c r="A13" s="24" t="s">
        <v>2</v>
      </c>
      <c r="B13" s="24"/>
      <c r="C13" s="24" t="s">
        <v>3</v>
      </c>
      <c r="D13" s="24" t="s">
        <v>4</v>
      </c>
      <c r="E13" s="24" t="s">
        <v>5</v>
      </c>
    </row>
    <row r="14" spans="1:5">
      <c r="A14" s="1">
        <v>1</v>
      </c>
      <c r="B14" s="3" t="s">
        <v>15</v>
      </c>
      <c r="C14" s="1">
        <v>4</v>
      </c>
      <c r="D14" s="2">
        <v>212</v>
      </c>
      <c r="E14" s="2">
        <f>D14*C14</f>
        <v>848</v>
      </c>
    </row>
    <row r="15" spans="1:5">
      <c r="A15" s="1">
        <v>2</v>
      </c>
      <c r="B15" s="3" t="s">
        <v>16</v>
      </c>
      <c r="C15" s="1">
        <v>1</v>
      </c>
      <c r="D15" s="2">
        <v>119</v>
      </c>
      <c r="E15" s="2">
        <f t="shared" ref="E15:E21" si="1">D15*C15</f>
        <v>119</v>
      </c>
    </row>
    <row r="16" spans="1:5">
      <c r="A16" s="1">
        <v>3</v>
      </c>
      <c r="B16" s="3" t="s">
        <v>17</v>
      </c>
      <c r="C16" s="1">
        <v>1</v>
      </c>
      <c r="D16" s="2">
        <v>346</v>
      </c>
      <c r="E16" s="2">
        <f t="shared" si="1"/>
        <v>346</v>
      </c>
    </row>
    <row r="17" spans="1:5">
      <c r="A17" s="1">
        <v>4</v>
      </c>
      <c r="B17" s="3" t="s">
        <v>18</v>
      </c>
      <c r="C17" s="1">
        <v>8</v>
      </c>
      <c r="D17" s="2">
        <v>81</v>
      </c>
      <c r="E17" s="2">
        <f t="shared" si="1"/>
        <v>648</v>
      </c>
    </row>
    <row r="18" spans="1:5">
      <c r="A18" s="1">
        <v>5</v>
      </c>
      <c r="B18" s="3" t="s">
        <v>19</v>
      </c>
      <c r="C18" s="1">
        <v>1</v>
      </c>
      <c r="D18" s="2">
        <v>1400</v>
      </c>
      <c r="E18" s="2">
        <f t="shared" si="1"/>
        <v>1400</v>
      </c>
    </row>
    <row r="19" spans="1:5">
      <c r="A19" s="1">
        <v>6</v>
      </c>
      <c r="B19" s="3" t="s">
        <v>20</v>
      </c>
      <c r="C19" s="1">
        <v>1</v>
      </c>
      <c r="D19" s="2">
        <v>600</v>
      </c>
      <c r="E19" s="2">
        <f t="shared" si="1"/>
        <v>600</v>
      </c>
    </row>
    <row r="20" spans="1:5">
      <c r="A20" s="1">
        <v>7</v>
      </c>
      <c r="B20" s="3" t="s">
        <v>21</v>
      </c>
      <c r="C20" s="1">
        <v>1</v>
      </c>
      <c r="D20" s="2">
        <v>400</v>
      </c>
      <c r="E20" s="2">
        <f t="shared" si="1"/>
        <v>400</v>
      </c>
    </row>
    <row r="21" spans="1:5">
      <c r="A21" s="1">
        <v>8</v>
      </c>
      <c r="B21" s="3" t="s">
        <v>22</v>
      </c>
      <c r="C21" s="1">
        <v>2</v>
      </c>
      <c r="D21" s="2">
        <v>2800</v>
      </c>
      <c r="E21" s="2">
        <f t="shared" si="1"/>
        <v>5600</v>
      </c>
    </row>
    <row r="22" spans="1:5">
      <c r="A22" s="1">
        <v>9</v>
      </c>
      <c r="B22" s="3"/>
      <c r="C22" s="1"/>
      <c r="D22" s="2"/>
      <c r="E22" s="2"/>
    </row>
    <row r="23" spans="1:5">
      <c r="A23" s="1">
        <v>10</v>
      </c>
      <c r="B23" s="3"/>
      <c r="C23" s="1"/>
      <c r="D23" s="2"/>
      <c r="E23" s="2"/>
    </row>
    <row r="24" spans="1:5">
      <c r="A24" s="24" t="s">
        <v>12</v>
      </c>
      <c r="B24" s="1"/>
      <c r="C24" s="1"/>
      <c r="D24" s="2" t="s">
        <v>13</v>
      </c>
      <c r="E24" s="2">
        <f>SUM(E14:E21)</f>
        <v>9961</v>
      </c>
    </row>
    <row r="26" spans="1:5">
      <c r="A26" s="28" t="s">
        <v>23</v>
      </c>
      <c r="B26" s="28"/>
      <c r="C26" s="23"/>
      <c r="D26" s="23"/>
      <c r="E26" s="23"/>
    </row>
    <row r="27" spans="1:5">
      <c r="A27" s="24" t="s">
        <v>2</v>
      </c>
      <c r="B27" s="24"/>
      <c r="C27" s="24" t="s">
        <v>3</v>
      </c>
      <c r="D27" s="24" t="s">
        <v>4</v>
      </c>
      <c r="E27" s="24" t="s">
        <v>5</v>
      </c>
    </row>
    <row r="28" spans="1:5">
      <c r="A28" s="1">
        <v>1</v>
      </c>
      <c r="B28" s="3" t="s">
        <v>24</v>
      </c>
      <c r="C28" s="1">
        <v>10</v>
      </c>
      <c r="D28" s="2">
        <v>17</v>
      </c>
      <c r="E28" s="2">
        <f>D28*C28</f>
        <v>170</v>
      </c>
    </row>
    <row r="29" spans="1:5">
      <c r="A29" s="1">
        <v>2</v>
      </c>
      <c r="B29" s="3" t="s">
        <v>25</v>
      </c>
      <c r="C29" s="1">
        <v>50</v>
      </c>
      <c r="D29" s="2">
        <v>7.3</v>
      </c>
      <c r="E29" s="2">
        <f t="shared" ref="E29:E32" si="2">D29*C29</f>
        <v>365</v>
      </c>
    </row>
    <row r="30" spans="1:5">
      <c r="A30" s="1">
        <v>3</v>
      </c>
      <c r="B30" s="3" t="s">
        <v>26</v>
      </c>
      <c r="C30" s="1">
        <v>5</v>
      </c>
      <c r="D30" s="2">
        <v>60</v>
      </c>
      <c r="E30" s="2">
        <f t="shared" si="2"/>
        <v>300</v>
      </c>
    </row>
    <row r="31" spans="1:5">
      <c r="A31" s="1">
        <v>4</v>
      </c>
      <c r="B31" s="3" t="s">
        <v>27</v>
      </c>
      <c r="C31" s="1">
        <v>3</v>
      </c>
      <c r="D31" s="2">
        <v>28</v>
      </c>
      <c r="E31" s="2">
        <f t="shared" si="2"/>
        <v>84</v>
      </c>
    </row>
    <row r="32" spans="1:5">
      <c r="A32" s="1">
        <v>5</v>
      </c>
      <c r="B32" s="3" t="s">
        <v>28</v>
      </c>
      <c r="C32" s="1">
        <v>2</v>
      </c>
      <c r="D32" s="2">
        <v>74</v>
      </c>
      <c r="E32" s="2">
        <f t="shared" si="2"/>
        <v>148</v>
      </c>
    </row>
    <row r="33" spans="1:5">
      <c r="A33" s="24" t="s">
        <v>12</v>
      </c>
      <c r="B33" s="1"/>
      <c r="C33" s="1"/>
      <c r="D33" s="2" t="s">
        <v>13</v>
      </c>
      <c r="E33" s="2">
        <f>SUM(E28:E32)</f>
        <v>1067</v>
      </c>
    </row>
    <row r="35" spans="1:5">
      <c r="A35" s="28" t="s">
        <v>29</v>
      </c>
      <c r="B35" s="28"/>
      <c r="C35" s="28"/>
      <c r="D35" s="18"/>
      <c r="E35" s="34">
        <v>13528</v>
      </c>
    </row>
    <row r="37" spans="1:5">
      <c r="A37" s="26" t="s">
        <v>30</v>
      </c>
      <c r="B37" s="27"/>
      <c r="C37" s="27"/>
      <c r="D37" s="27"/>
      <c r="E37" s="27"/>
    </row>
    <row r="38" spans="1:5">
      <c r="A38" s="28" t="s">
        <v>31</v>
      </c>
      <c r="B38" s="28"/>
      <c r="C38" s="23"/>
      <c r="D38" s="23"/>
      <c r="E38" s="23"/>
    </row>
    <row r="39" spans="1:5">
      <c r="A39" s="24" t="s">
        <v>2</v>
      </c>
      <c r="B39" s="24"/>
      <c r="C39" s="24" t="s">
        <v>3</v>
      </c>
      <c r="D39" s="24" t="s">
        <v>4</v>
      </c>
      <c r="E39" s="24" t="s">
        <v>5</v>
      </c>
    </row>
    <row r="40" spans="1:5">
      <c r="A40" s="1">
        <v>1</v>
      </c>
      <c r="B40" s="3" t="s">
        <v>32</v>
      </c>
      <c r="C40" s="1">
        <v>1</v>
      </c>
      <c r="D40" s="2">
        <v>469</v>
      </c>
      <c r="E40" s="2">
        <f>D40*C40</f>
        <v>469</v>
      </c>
    </row>
    <row r="41" spans="1:5">
      <c r="A41" s="1">
        <v>2</v>
      </c>
      <c r="B41" s="3" t="s">
        <v>33</v>
      </c>
      <c r="C41" s="1">
        <v>2</v>
      </c>
      <c r="D41" s="2">
        <v>81.77</v>
      </c>
      <c r="E41" s="2">
        <f t="shared" ref="E41:E58" si="3">D41*C41</f>
        <v>163.54</v>
      </c>
    </row>
    <row r="42" spans="1:5">
      <c r="A42" s="1">
        <v>3</v>
      </c>
      <c r="B42" s="3" t="s">
        <v>34</v>
      </c>
      <c r="C42" s="1">
        <v>2</v>
      </c>
      <c r="D42" s="2">
        <v>22.51</v>
      </c>
      <c r="E42" s="2">
        <f t="shared" si="3"/>
        <v>45.02</v>
      </c>
    </row>
    <row r="43" spans="1:5">
      <c r="A43" s="1">
        <v>4</v>
      </c>
      <c r="B43" s="3" t="s">
        <v>35</v>
      </c>
      <c r="C43" s="1">
        <v>2</v>
      </c>
      <c r="D43" s="2">
        <v>58</v>
      </c>
      <c r="E43" s="2">
        <f t="shared" si="3"/>
        <v>116</v>
      </c>
    </row>
    <row r="44" spans="1:5" ht="29.25">
      <c r="A44" s="3">
        <v>5</v>
      </c>
      <c r="B44" s="5" t="s">
        <v>36</v>
      </c>
      <c r="C44" s="3">
        <v>6</v>
      </c>
      <c r="D44" s="6">
        <v>54</v>
      </c>
      <c r="E44" s="6">
        <f t="shared" si="3"/>
        <v>324</v>
      </c>
    </row>
    <row r="45" spans="1:5">
      <c r="A45" s="1">
        <v>6</v>
      </c>
      <c r="B45" s="4" t="s">
        <v>37</v>
      </c>
      <c r="C45" s="3">
        <v>1</v>
      </c>
      <c r="D45" s="6">
        <v>49.55</v>
      </c>
      <c r="E45" s="6">
        <f t="shared" si="3"/>
        <v>49.55</v>
      </c>
    </row>
    <row r="46" spans="1:5">
      <c r="A46" s="1">
        <v>7</v>
      </c>
      <c r="B46" s="4" t="s">
        <v>38</v>
      </c>
      <c r="C46" s="1">
        <v>2</v>
      </c>
      <c r="D46" s="2">
        <v>65</v>
      </c>
      <c r="E46" s="2">
        <f t="shared" si="3"/>
        <v>130</v>
      </c>
    </row>
    <row r="47" spans="1:5">
      <c r="A47" s="1">
        <v>8</v>
      </c>
      <c r="B47" s="4" t="s">
        <v>39</v>
      </c>
      <c r="C47" s="1">
        <v>5</v>
      </c>
      <c r="D47" s="2">
        <v>21.56</v>
      </c>
      <c r="E47" s="2">
        <f t="shared" si="3"/>
        <v>107.8</v>
      </c>
    </row>
    <row r="48" spans="1:5">
      <c r="A48" s="1">
        <v>9</v>
      </c>
      <c r="B48" s="4" t="s">
        <v>40</v>
      </c>
      <c r="C48" s="1">
        <v>1</v>
      </c>
      <c r="D48" s="2">
        <v>77</v>
      </c>
      <c r="E48" s="2">
        <f t="shared" si="3"/>
        <v>77</v>
      </c>
    </row>
    <row r="49" spans="1:5">
      <c r="A49" s="1">
        <v>10</v>
      </c>
      <c r="B49" s="4" t="s">
        <v>41</v>
      </c>
      <c r="C49" s="1">
        <v>6</v>
      </c>
      <c r="D49" s="2">
        <v>22</v>
      </c>
      <c r="E49" s="2">
        <f t="shared" si="3"/>
        <v>132</v>
      </c>
    </row>
    <row r="50" spans="1:5">
      <c r="A50" s="1">
        <v>11</v>
      </c>
      <c r="B50" s="4" t="s">
        <v>42</v>
      </c>
      <c r="C50" s="1">
        <v>10</v>
      </c>
      <c r="D50" s="2">
        <v>45</v>
      </c>
      <c r="E50" s="2">
        <f t="shared" si="3"/>
        <v>450</v>
      </c>
    </row>
    <row r="51" spans="1:5">
      <c r="A51" s="1">
        <v>12</v>
      </c>
      <c r="B51" s="4" t="s">
        <v>43</v>
      </c>
      <c r="C51" s="1">
        <v>10</v>
      </c>
      <c r="D51" s="2">
        <v>44.8</v>
      </c>
      <c r="E51" s="2">
        <f t="shared" si="3"/>
        <v>448</v>
      </c>
    </row>
    <row r="52" spans="1:5">
      <c r="A52" s="1">
        <v>13</v>
      </c>
      <c r="B52" s="4" t="s">
        <v>44</v>
      </c>
      <c r="C52" s="1">
        <v>2</v>
      </c>
      <c r="D52" s="2">
        <v>30</v>
      </c>
      <c r="E52" s="2">
        <f t="shared" si="3"/>
        <v>60</v>
      </c>
    </row>
    <row r="53" spans="1:5">
      <c r="A53" s="1">
        <v>14</v>
      </c>
      <c r="B53" s="4" t="s">
        <v>45</v>
      </c>
      <c r="C53" s="1">
        <v>3</v>
      </c>
      <c r="D53" s="2">
        <v>27.9</v>
      </c>
      <c r="E53" s="2">
        <f t="shared" si="3"/>
        <v>83.699999999999989</v>
      </c>
    </row>
    <row r="54" spans="1:5">
      <c r="A54" s="1">
        <v>15</v>
      </c>
      <c r="B54" s="4" t="s">
        <v>46</v>
      </c>
      <c r="C54" s="1">
        <v>5</v>
      </c>
      <c r="D54" s="2">
        <v>60</v>
      </c>
      <c r="E54" s="2">
        <f t="shared" si="3"/>
        <v>300</v>
      </c>
    </row>
    <row r="55" spans="1:5">
      <c r="A55" s="1">
        <v>16</v>
      </c>
      <c r="B55" s="4" t="s">
        <v>47</v>
      </c>
      <c r="C55" s="1">
        <v>3</v>
      </c>
      <c r="D55" s="2">
        <v>69</v>
      </c>
      <c r="E55" s="2">
        <f t="shared" si="3"/>
        <v>207</v>
      </c>
    </row>
    <row r="56" spans="1:5">
      <c r="A56" s="1">
        <v>17</v>
      </c>
      <c r="B56" s="4" t="s">
        <v>48</v>
      </c>
      <c r="C56" s="1">
        <v>5</v>
      </c>
      <c r="D56" s="2">
        <v>30</v>
      </c>
      <c r="E56" s="2">
        <f t="shared" si="3"/>
        <v>150</v>
      </c>
    </row>
    <row r="57" spans="1:5">
      <c r="A57" s="1">
        <v>18</v>
      </c>
      <c r="B57" s="4" t="s">
        <v>49</v>
      </c>
      <c r="C57" s="1">
        <v>3</v>
      </c>
      <c r="D57" s="2">
        <v>60</v>
      </c>
      <c r="E57" s="2">
        <f t="shared" si="3"/>
        <v>180</v>
      </c>
    </row>
    <row r="58" spans="1:5">
      <c r="A58" s="1">
        <v>19</v>
      </c>
      <c r="B58" s="4" t="s">
        <v>50</v>
      </c>
      <c r="C58" s="1">
        <v>10</v>
      </c>
      <c r="D58" s="2">
        <v>58</v>
      </c>
      <c r="E58" s="2">
        <f t="shared" si="3"/>
        <v>580</v>
      </c>
    </row>
    <row r="59" spans="1:5">
      <c r="A59" s="24" t="s">
        <v>12</v>
      </c>
      <c r="B59" s="1"/>
      <c r="C59" s="1"/>
      <c r="D59" s="2" t="s">
        <v>13</v>
      </c>
      <c r="E59" s="2">
        <f>SUM(E40:E58)</f>
        <v>4072.6099999999997</v>
      </c>
    </row>
    <row r="64" spans="1:5">
      <c r="A64" s="7"/>
    </row>
    <row r="65" spans="1:4">
      <c r="A65" s="7"/>
      <c r="B65" s="7"/>
      <c r="C65" s="7"/>
      <c r="D65" s="7"/>
    </row>
  </sheetData>
  <mergeCells count="8">
    <mergeCell ref="A1:E1"/>
    <mergeCell ref="A2:E2"/>
    <mergeCell ref="A12:B12"/>
    <mergeCell ref="A26:B26"/>
    <mergeCell ref="A38:B38"/>
    <mergeCell ref="A37:E37"/>
    <mergeCell ref="A3:B3"/>
    <mergeCell ref="A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topLeftCell="A20" workbookViewId="0">
      <selection activeCell="J16" sqref="J16"/>
    </sheetView>
  </sheetViews>
  <sheetFormatPr defaultRowHeight="15"/>
  <cols>
    <col min="1" max="1" width="22" bestFit="1" customWidth="1"/>
    <col min="2" max="2" width="3.140625" bestFit="1" customWidth="1"/>
    <col min="3" max="3" width="22.42578125" customWidth="1"/>
    <col min="4" max="4" width="23.5703125" customWidth="1"/>
    <col min="6" max="6" width="50.140625" customWidth="1"/>
    <col min="7" max="7" width="17.140625" customWidth="1"/>
    <col min="9" max="9" width="37.5703125" bestFit="1" customWidth="1"/>
    <col min="10" max="10" width="16" bestFit="1" customWidth="1"/>
    <col min="11" max="11" width="5.7109375" bestFit="1" customWidth="1"/>
  </cols>
  <sheetData>
    <row r="1" spans="1:11">
      <c r="A1" s="30" t="s">
        <v>51</v>
      </c>
      <c r="B1" s="30"/>
      <c r="C1" s="30"/>
      <c r="D1" s="30"/>
      <c r="F1" s="28" t="s">
        <v>52</v>
      </c>
      <c r="G1" s="28"/>
      <c r="H1" s="1"/>
    </row>
    <row r="2" spans="1:11" ht="31.5">
      <c r="A2" s="10" t="s">
        <v>53</v>
      </c>
      <c r="B2" s="11" t="s">
        <v>54</v>
      </c>
      <c r="C2" s="10" t="s">
        <v>55</v>
      </c>
      <c r="D2" s="10" t="s">
        <v>56</v>
      </c>
      <c r="F2" s="14" t="s">
        <v>57</v>
      </c>
      <c r="G2" s="13" t="s">
        <v>58</v>
      </c>
      <c r="H2" s="1"/>
      <c r="I2" s="33" t="s">
        <v>59</v>
      </c>
      <c r="J2" s="33"/>
      <c r="K2" s="33"/>
    </row>
    <row r="3" spans="1:11">
      <c r="A3" s="9" t="s">
        <v>60</v>
      </c>
      <c r="B3">
        <v>10</v>
      </c>
      <c r="C3" s="1">
        <v>0</v>
      </c>
      <c r="D3" s="1">
        <v>0</v>
      </c>
      <c r="F3" s="15" t="s">
        <v>61</v>
      </c>
      <c r="G3" s="24">
        <v>24</v>
      </c>
      <c r="H3" s="1"/>
      <c r="I3" s="18" t="s">
        <v>62</v>
      </c>
      <c r="J3" s="18" t="s">
        <v>63</v>
      </c>
      <c r="K3" s="18" t="s">
        <v>64</v>
      </c>
    </row>
    <row r="4" spans="1:11">
      <c r="A4" s="8" t="s">
        <v>65</v>
      </c>
      <c r="B4">
        <v>30</v>
      </c>
      <c r="C4" s="1">
        <v>15</v>
      </c>
      <c r="D4" s="1">
        <v>4</v>
      </c>
      <c r="F4" s="15" t="s">
        <v>66</v>
      </c>
      <c r="G4" s="24">
        <v>30</v>
      </c>
      <c r="H4" s="1"/>
      <c r="I4" t="s">
        <v>67</v>
      </c>
      <c r="J4" s="34">
        <v>13528</v>
      </c>
      <c r="K4" s="32" t="s">
        <v>68</v>
      </c>
    </row>
    <row r="5" spans="1:11">
      <c r="A5" s="8" t="s">
        <v>69</v>
      </c>
      <c r="B5">
        <v>40</v>
      </c>
      <c r="C5" s="1">
        <v>30</v>
      </c>
      <c r="D5" s="1">
        <v>12</v>
      </c>
      <c r="F5" s="15" t="s">
        <v>70</v>
      </c>
      <c r="G5" s="24">
        <v>54</v>
      </c>
      <c r="H5" s="1"/>
      <c r="I5" t="s">
        <v>71</v>
      </c>
      <c r="J5" s="21">
        <v>16858.560000000001</v>
      </c>
      <c r="K5" s="32" t="s">
        <v>72</v>
      </c>
    </row>
    <row r="6" spans="1:11" ht="30">
      <c r="A6" s="35" t="s">
        <v>73</v>
      </c>
      <c r="B6" s="36">
        <v>20</v>
      </c>
      <c r="C6" s="3">
        <v>40</v>
      </c>
      <c r="D6" s="3">
        <v>8</v>
      </c>
      <c r="F6" s="14" t="s">
        <v>74</v>
      </c>
      <c r="G6" s="24"/>
      <c r="H6" s="1"/>
      <c r="I6" s="22" t="s">
        <v>75</v>
      </c>
      <c r="J6" s="19">
        <v>7500</v>
      </c>
      <c r="K6" s="36" t="s">
        <v>76</v>
      </c>
    </row>
    <row r="7" spans="1:11">
      <c r="C7" s="12" t="s">
        <v>77</v>
      </c>
      <c r="D7" s="24">
        <f>SUM(D3,D4,D5,D6)</f>
        <v>24</v>
      </c>
      <c r="F7" s="15" t="s">
        <v>78</v>
      </c>
      <c r="G7" s="24">
        <v>21</v>
      </c>
      <c r="H7" s="1"/>
      <c r="I7" s="18" t="s">
        <v>79</v>
      </c>
      <c r="J7" s="34">
        <f>SUM(J4:J6)</f>
        <v>37886.559999999998</v>
      </c>
      <c r="K7" s="32">
        <v>1</v>
      </c>
    </row>
    <row r="8" spans="1:11">
      <c r="F8" s="15" t="s">
        <v>80</v>
      </c>
      <c r="G8" s="24">
        <v>21</v>
      </c>
      <c r="H8" s="1"/>
    </row>
    <row r="9" spans="1:11" ht="30">
      <c r="A9" s="30" t="s">
        <v>81</v>
      </c>
      <c r="B9" s="30"/>
      <c r="C9" s="30"/>
      <c r="D9" s="30"/>
      <c r="F9" s="16" t="s">
        <v>82</v>
      </c>
      <c r="G9" s="13">
        <v>33</v>
      </c>
      <c r="H9" s="1"/>
    </row>
    <row r="10" spans="1:11" ht="31.5">
      <c r="A10" s="10" t="s">
        <v>53</v>
      </c>
      <c r="B10" s="11" t="s">
        <v>54</v>
      </c>
      <c r="C10" s="17" t="s">
        <v>55</v>
      </c>
      <c r="D10" s="10" t="s">
        <v>56</v>
      </c>
      <c r="I10" s="14" t="s">
        <v>83</v>
      </c>
      <c r="J10" s="37" t="s">
        <v>63</v>
      </c>
      <c r="K10" s="37" t="s">
        <v>64</v>
      </c>
    </row>
    <row r="11" spans="1:11">
      <c r="A11" s="9" t="s">
        <v>60</v>
      </c>
      <c r="B11">
        <v>30</v>
      </c>
      <c r="C11" s="1">
        <v>0</v>
      </c>
      <c r="D11" s="1">
        <v>0</v>
      </c>
      <c r="F11" s="18" t="s">
        <v>84</v>
      </c>
      <c r="I11" t="s">
        <v>85</v>
      </c>
      <c r="J11" s="34">
        <v>37886.559999999998</v>
      </c>
      <c r="K11" s="32">
        <v>1</v>
      </c>
    </row>
    <row r="12" spans="1:11">
      <c r="A12" s="8" t="s">
        <v>65</v>
      </c>
      <c r="B12">
        <v>20</v>
      </c>
      <c r="C12" s="1">
        <v>15</v>
      </c>
      <c r="D12" s="1">
        <v>3</v>
      </c>
      <c r="F12" t="s">
        <v>86</v>
      </c>
      <c r="G12" s="20">
        <v>6572.61</v>
      </c>
      <c r="I12" t="s">
        <v>87</v>
      </c>
      <c r="J12" t="s">
        <v>88</v>
      </c>
      <c r="K12" t="s">
        <v>89</v>
      </c>
    </row>
    <row r="13" spans="1:11">
      <c r="A13" s="8" t="s">
        <v>69</v>
      </c>
      <c r="B13">
        <v>40</v>
      </c>
      <c r="C13" s="1">
        <v>30</v>
      </c>
      <c r="D13" s="1">
        <v>12</v>
      </c>
      <c r="F13" t="s">
        <v>90</v>
      </c>
      <c r="G13" s="19">
        <v>5000</v>
      </c>
      <c r="I13" t="s">
        <v>91</v>
      </c>
      <c r="J13" t="s">
        <v>89</v>
      </c>
      <c r="K13" t="s">
        <v>89</v>
      </c>
    </row>
    <row r="14" spans="1:11">
      <c r="A14" s="8" t="s">
        <v>73</v>
      </c>
      <c r="B14">
        <v>10</v>
      </c>
      <c r="C14" s="1">
        <v>60</v>
      </c>
      <c r="D14" s="1">
        <v>6</v>
      </c>
      <c r="F14" t="s">
        <v>92</v>
      </c>
      <c r="G14" s="19">
        <v>11572.61</v>
      </c>
      <c r="I14" s="18" t="s">
        <v>79</v>
      </c>
      <c r="J14" s="34">
        <f>SUM(J11:J13)</f>
        <v>37886.559999999998</v>
      </c>
      <c r="K14" s="32">
        <v>1</v>
      </c>
    </row>
    <row r="15" spans="1:11">
      <c r="C15" s="12" t="s">
        <v>77</v>
      </c>
      <c r="D15" s="24">
        <f>SUM(D11,D12,D13,D14)</f>
        <v>21</v>
      </c>
      <c r="F15" t="s">
        <v>93</v>
      </c>
      <c r="G15" s="19">
        <v>387.75</v>
      </c>
    </row>
    <row r="16" spans="1:11">
      <c r="F16" t="s">
        <v>94</v>
      </c>
      <c r="G16" s="25">
        <v>33</v>
      </c>
    </row>
    <row r="17" spans="1:7">
      <c r="A17" s="30" t="s">
        <v>95</v>
      </c>
      <c r="B17" s="30"/>
      <c r="C17" s="30"/>
      <c r="D17" s="30"/>
      <c r="F17" s="18" t="s">
        <v>96</v>
      </c>
      <c r="G17" s="19">
        <v>12795.95</v>
      </c>
    </row>
    <row r="18" spans="1:7">
      <c r="A18" s="31" t="s">
        <v>97</v>
      </c>
      <c r="B18" s="31"/>
      <c r="C18" s="31"/>
      <c r="D18" s="8" t="s">
        <v>55</v>
      </c>
    </row>
    <row r="19" spans="1:7">
      <c r="A19" s="31"/>
      <c r="B19" s="31"/>
      <c r="C19" s="31"/>
      <c r="D19" s="1">
        <v>30</v>
      </c>
      <c r="F19" s="18" t="s">
        <v>98</v>
      </c>
    </row>
    <row r="20" spans="1:7">
      <c r="F20" s="18" t="s">
        <v>99</v>
      </c>
    </row>
    <row r="21" spans="1:7">
      <c r="F21" t="s">
        <v>100</v>
      </c>
      <c r="G21" s="21">
        <v>4072.61</v>
      </c>
    </row>
    <row r="22" spans="1:7">
      <c r="F22" t="s">
        <v>101</v>
      </c>
      <c r="G22" s="19">
        <v>12795.95</v>
      </c>
    </row>
    <row r="23" spans="1:7">
      <c r="F23" s="18" t="s">
        <v>102</v>
      </c>
      <c r="G23" s="21">
        <v>16868.560000000001</v>
      </c>
    </row>
    <row r="25" spans="1:7">
      <c r="F25" s="28" t="s">
        <v>103</v>
      </c>
      <c r="G25" s="28"/>
    </row>
    <row r="26" spans="1:7">
      <c r="F26" s="18" t="s">
        <v>104</v>
      </c>
      <c r="G26" s="1" t="s">
        <v>105</v>
      </c>
    </row>
    <row r="27" spans="1:7">
      <c r="F27" t="s">
        <v>106</v>
      </c>
      <c r="G27" t="s">
        <v>107</v>
      </c>
    </row>
    <row r="28" spans="1:7">
      <c r="F28" t="s">
        <v>108</v>
      </c>
      <c r="G28" s="1" t="s">
        <v>105</v>
      </c>
    </row>
    <row r="29" spans="1:7">
      <c r="F29" t="s">
        <v>109</v>
      </c>
      <c r="G29" t="s">
        <v>110</v>
      </c>
    </row>
    <row r="30" spans="1:7">
      <c r="F30" t="s">
        <v>111</v>
      </c>
      <c r="G30" t="s">
        <v>112</v>
      </c>
    </row>
    <row r="31" spans="1:7">
      <c r="G31" t="s">
        <v>89</v>
      </c>
    </row>
    <row r="32" spans="1:7">
      <c r="F32" s="18" t="s">
        <v>113</v>
      </c>
      <c r="G32" s="18" t="s">
        <v>114</v>
      </c>
    </row>
  </sheetData>
  <mergeCells count="7">
    <mergeCell ref="I2:K2"/>
    <mergeCell ref="F25:G25"/>
    <mergeCell ref="A1:D1"/>
    <mergeCell ref="A9:D9"/>
    <mergeCell ref="A17:D17"/>
    <mergeCell ref="A18:C19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tabSelected="1" topLeftCell="A8" workbookViewId="0">
      <selection activeCell="F16" sqref="F16"/>
    </sheetView>
  </sheetViews>
  <sheetFormatPr defaultRowHeight="15"/>
  <cols>
    <col min="1" max="1" width="32.140625" customWidth="1"/>
    <col min="2" max="2" width="19" customWidth="1"/>
    <col min="4" max="4" width="15.85546875" customWidth="1"/>
    <col min="6" max="6" width="16.5703125" customWidth="1"/>
  </cols>
  <sheetData>
    <row r="1" spans="1:6">
      <c r="A1" s="29" t="s">
        <v>115</v>
      </c>
      <c r="B1" s="29"/>
      <c r="C1" s="29"/>
      <c r="D1" s="29"/>
      <c r="E1" s="29"/>
      <c r="F1" s="29"/>
    </row>
    <row r="2" spans="1:6" ht="45">
      <c r="A2" s="13" t="s">
        <v>116</v>
      </c>
      <c r="B2" s="38" t="s">
        <v>117</v>
      </c>
      <c r="C2" s="13" t="s">
        <v>118</v>
      </c>
      <c r="D2" s="38" t="s">
        <v>119</v>
      </c>
      <c r="E2" s="13" t="s">
        <v>13</v>
      </c>
      <c r="F2" s="38" t="s">
        <v>120</v>
      </c>
    </row>
    <row r="3" spans="1:6">
      <c r="A3" t="s">
        <v>121</v>
      </c>
      <c r="B3" s="3">
        <v>120</v>
      </c>
      <c r="C3" s="3" t="s">
        <v>122</v>
      </c>
      <c r="D3" s="39">
        <v>26.3</v>
      </c>
      <c r="E3" s="13" t="s">
        <v>13</v>
      </c>
      <c r="F3" s="34">
        <f>(B3*D3)</f>
        <v>3156</v>
      </c>
    </row>
    <row r="4" spans="1:6">
      <c r="A4" t="s">
        <v>123</v>
      </c>
      <c r="B4" s="3">
        <v>100</v>
      </c>
      <c r="C4" s="3" t="s">
        <v>122</v>
      </c>
      <c r="D4" s="39">
        <v>33.4</v>
      </c>
      <c r="E4" s="13" t="s">
        <v>13</v>
      </c>
      <c r="F4" s="34">
        <f t="shared" ref="F4:F12" si="0">(B4*D4)</f>
        <v>3340</v>
      </c>
    </row>
    <row r="5" spans="1:6">
      <c r="A5" t="s">
        <v>124</v>
      </c>
      <c r="B5" s="3">
        <v>180</v>
      </c>
      <c r="C5" s="3" t="s">
        <v>122</v>
      </c>
      <c r="D5" s="39">
        <v>36</v>
      </c>
      <c r="E5" s="13" t="s">
        <v>13</v>
      </c>
      <c r="F5" s="34">
        <f t="shared" si="0"/>
        <v>6480</v>
      </c>
    </row>
    <row r="6" spans="1:6">
      <c r="A6" t="s">
        <v>125</v>
      </c>
      <c r="B6" s="3">
        <v>80</v>
      </c>
      <c r="C6" s="3" t="s">
        <v>122</v>
      </c>
      <c r="D6" s="39">
        <v>35</v>
      </c>
      <c r="E6" s="13" t="s">
        <v>13</v>
      </c>
      <c r="F6" s="34">
        <f t="shared" si="0"/>
        <v>2800</v>
      </c>
    </row>
    <row r="7" spans="1:6">
      <c r="A7" t="s">
        <v>126</v>
      </c>
      <c r="B7" s="3">
        <v>290</v>
      </c>
      <c r="C7" s="3" t="s">
        <v>122</v>
      </c>
      <c r="D7" s="39">
        <v>28</v>
      </c>
      <c r="E7" s="13" t="s">
        <v>13</v>
      </c>
      <c r="F7" s="34">
        <f t="shared" si="0"/>
        <v>8120</v>
      </c>
    </row>
    <row r="8" spans="1:6">
      <c r="A8" t="s">
        <v>127</v>
      </c>
      <c r="B8" s="3">
        <v>75</v>
      </c>
      <c r="C8" s="3" t="s">
        <v>122</v>
      </c>
      <c r="D8" s="39">
        <v>25</v>
      </c>
      <c r="E8" s="13" t="s">
        <v>13</v>
      </c>
      <c r="F8" s="34">
        <f t="shared" si="0"/>
        <v>1875</v>
      </c>
    </row>
    <row r="9" spans="1:6">
      <c r="A9" t="s">
        <v>128</v>
      </c>
      <c r="B9" s="3">
        <v>100</v>
      </c>
      <c r="C9" s="3" t="s">
        <v>122</v>
      </c>
      <c r="D9" s="39">
        <v>27</v>
      </c>
      <c r="E9" s="13" t="s">
        <v>13</v>
      </c>
      <c r="F9" s="34">
        <f t="shared" si="0"/>
        <v>2700</v>
      </c>
    </row>
    <row r="10" spans="1:6">
      <c r="A10" t="s">
        <v>129</v>
      </c>
      <c r="B10" s="3">
        <v>75</v>
      </c>
      <c r="C10" s="3" t="s">
        <v>122</v>
      </c>
      <c r="D10" s="39">
        <v>30</v>
      </c>
      <c r="E10" s="13" t="s">
        <v>13</v>
      </c>
      <c r="F10" s="34">
        <f t="shared" si="0"/>
        <v>2250</v>
      </c>
    </row>
    <row r="11" spans="1:6">
      <c r="A11" t="s">
        <v>130</v>
      </c>
      <c r="B11" s="3">
        <v>200</v>
      </c>
      <c r="C11" s="3" t="s">
        <v>122</v>
      </c>
      <c r="D11" s="39">
        <v>33</v>
      </c>
      <c r="E11" s="13" t="s">
        <v>13</v>
      </c>
      <c r="F11" s="34">
        <f t="shared" si="0"/>
        <v>6600</v>
      </c>
    </row>
    <row r="12" spans="1:6">
      <c r="A12" t="s">
        <v>131</v>
      </c>
      <c r="B12" s="3">
        <v>100</v>
      </c>
      <c r="C12" s="3" t="s">
        <v>122</v>
      </c>
      <c r="D12" s="39">
        <v>28</v>
      </c>
      <c r="E12" s="13" t="s">
        <v>13</v>
      </c>
      <c r="F12" s="34">
        <f t="shared" si="0"/>
        <v>2800</v>
      </c>
    </row>
    <row r="13" spans="1:6">
      <c r="E13" s="18"/>
    </row>
    <row r="14" spans="1:6">
      <c r="A14" s="18" t="s">
        <v>5</v>
      </c>
      <c r="B14" s="13">
        <f>SUM(B3:B12)</f>
        <v>1320</v>
      </c>
      <c r="C14" s="18"/>
      <c r="D14" s="18"/>
      <c r="E14" s="18"/>
      <c r="F14" s="40">
        <f>SUM(F3:F12)</f>
        <v>40121</v>
      </c>
    </row>
    <row r="15" spans="1:6">
      <c r="C15" s="28" t="s">
        <v>132</v>
      </c>
      <c r="D15" s="28"/>
      <c r="E15" s="28"/>
      <c r="F15" s="34">
        <f>(F14*12)</f>
        <v>481452</v>
      </c>
    </row>
  </sheetData>
  <mergeCells count="2">
    <mergeCell ref="A1:F1"/>
    <mergeCell ref="C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Monitor Laboratorio 1</dc:creator>
  <cp:keywords/>
  <dc:description/>
  <cp:lastModifiedBy/>
  <cp:revision/>
  <dcterms:created xsi:type="dcterms:W3CDTF">2021-05-17T21:51:40Z</dcterms:created>
  <dcterms:modified xsi:type="dcterms:W3CDTF">2021-05-29T22:49:26Z</dcterms:modified>
  <cp:category/>
  <cp:contentStatus/>
</cp:coreProperties>
</file>