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7A2D7E96-6E34-419A-AE5F-296B3A7E7977}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r\local\src\outlet\project\"/>
    </mc:Choice>
  </mc:AlternateContent>
  <bookViews>
    <workbookView xWindow="0" yWindow="0" windowWidth="20490" windowHeight="7920" tabRatio="753" activeTab="8"/>
  </bookViews>
  <sheets>
    <sheet name="Groups" sheetId="2" r:id="rId1"/>
    <sheet name="Status" sheetId="3" r:id="rId2"/>
    <sheet name="Roles" sheetId="4" r:id="rId3"/>
    <sheet name="Priority" sheetId="5" r:id="rId4"/>
    <sheet name="Teams" sheetId="8" r:id="rId5"/>
    <sheet name="FeRBacklogs" sheetId="1" r:id="rId6"/>
    <sheet name="SRBacklogs" sheetId="6" r:id="rId7"/>
    <sheet name="ARBacklogs" sheetId="7" r:id="rId8"/>
    <sheet name="AR_AdjMetricx" sheetId="9" r:id="rId9"/>
  </sheets>
  <functionGroups builtInGroupCount="18"/>
  <definedNames>
    <definedName name="ncolumn">3</definedName>
    <definedName name="XM">AR_AdjMetricx!$I$9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2" i="7"/>
  <c r="C3" i="6"/>
  <c r="C4" i="6"/>
  <c r="C5" i="6"/>
  <c r="C6" i="6"/>
  <c r="C7" i="6"/>
  <c r="C8" i="6"/>
  <c r="C9" i="6"/>
  <c r="C10" i="6"/>
  <c r="C11" i="6"/>
  <c r="C2" i="6"/>
  <c r="C5" i="7"/>
  <c r="C6" i="7"/>
  <c r="C7" i="7"/>
  <c r="C8" i="7"/>
  <c r="C9" i="7"/>
  <c r="C10" i="7"/>
  <c r="C11" i="7"/>
  <c r="C12" i="7"/>
  <c r="C13" i="7"/>
  <c r="C4" i="7"/>
  <c r="C3" i="7"/>
  <c r="C2" i="7"/>
  <c r="C21" i="1" l="1"/>
  <c r="C20" i="1"/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</calcChain>
</file>

<file path=xl/comments1.xml><?xml version="1.0" encoding="utf-8"?>
<comments xmlns="http://schemas.openxmlformats.org/spreadsheetml/2006/main">
  <authors>
    <author>PCHEN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>在管理端有创建产品分类的按钮-设计界面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>在管理端有创建产品分类的按钮-开发点击按钮事件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>填写产品分类信息-设计界面</t>
        </r>
      </text>
    </comment>
    <comment ref="E3" authorId="0" shapeId="0">
      <text>
        <r>
          <rPr>
            <sz val="9"/>
            <color indexed="81"/>
            <rFont val="宋体"/>
            <family val="3"/>
            <charset val="134"/>
          </rPr>
          <t>填写产品分类信息-产品分类信息界面代码开发</t>
        </r>
      </text>
    </comment>
    <comment ref="F3" authorId="0" shapeId="0">
      <text>
        <r>
          <rPr>
            <sz val="9"/>
            <color indexed="81"/>
            <rFont val="宋体"/>
            <family val="3"/>
            <charset val="134"/>
          </rPr>
          <t>填写产品分类信息-产品分类信息界面布局设计</t>
        </r>
      </text>
    </comment>
    <comment ref="G3" authorId="0" shapeId="0">
      <text>
        <r>
          <rPr>
            <sz val="9"/>
            <color indexed="81"/>
            <rFont val="宋体"/>
            <family val="3"/>
            <charset val="134"/>
          </rPr>
          <t>创建成功显示成功界面-设计界面</t>
        </r>
      </text>
    </comment>
    <comment ref="H3" authorId="0" shapeId="0">
      <text>
        <r>
          <rPr>
            <sz val="9"/>
            <color indexed="81"/>
            <rFont val="宋体"/>
            <family val="3"/>
            <charset val="134"/>
          </rPr>
          <t>创建成功显示成功界面-界面代码开发</t>
        </r>
      </text>
    </comment>
    <comment ref="I3" authorId="0" shapeId="0">
      <text>
        <r>
          <rPr>
            <sz val="9"/>
            <color indexed="81"/>
            <rFont val="宋体"/>
            <family val="3"/>
            <charset val="134"/>
          </rPr>
          <t>创建成功显示成功界面-界面布局开发</t>
        </r>
      </text>
    </comment>
    <comment ref="J3" authorId="0" shapeId="0">
      <text>
        <r>
          <rPr>
            <sz val="9"/>
            <color indexed="81"/>
            <rFont val="宋体"/>
            <family val="3"/>
            <charset val="134"/>
          </rPr>
          <t>产品分类创建完成后切换到产品分类列表视图-界面设计</t>
        </r>
      </text>
    </comment>
    <comment ref="K3" authorId="0" shapeId="0">
      <text>
        <r>
          <rPr>
            <sz val="9"/>
            <color indexed="81"/>
            <rFont val="宋体"/>
            <family val="3"/>
            <charset val="134"/>
          </rPr>
          <t>产品分类创建完成后切换到产品分类列表视图-代码开发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>创建时设置产品分类状态不可见-界面设计</t>
        </r>
      </text>
    </comment>
    <comment ref="M3" authorId="0" shapeId="0">
      <text>
        <r>
          <rPr>
            <sz val="9"/>
            <color indexed="81"/>
            <rFont val="宋体"/>
            <family val="3"/>
            <charset val="134"/>
          </rPr>
          <t>创建时设置产品分类状态不可见-代码开发</t>
        </r>
      </text>
    </comment>
    <comment ref="A4" authorId="0" shapeId="0">
      <text>
        <r>
          <rPr>
            <sz val="9"/>
            <color indexed="81"/>
            <rFont val="宋体"/>
            <family val="3"/>
            <charset val="134"/>
          </rPr>
          <t>在管理端有创建产品分类的按钮-设计界面</t>
        </r>
      </text>
    </comment>
    <comment ref="A5" authorId="0" shapeId="0">
      <text>
        <r>
          <rPr>
            <sz val="9"/>
            <color indexed="81"/>
            <rFont val="宋体"/>
            <family val="3"/>
            <charset val="134"/>
          </rPr>
          <t>在管理端有创建产品分类的按钮-开发点击按钮事件</t>
        </r>
      </text>
    </comment>
    <comment ref="A6" authorId="0" shapeId="0">
      <text>
        <r>
          <rPr>
            <sz val="9"/>
            <color indexed="81"/>
            <rFont val="宋体"/>
            <family val="3"/>
            <charset val="134"/>
          </rPr>
          <t>填写产品分类信息-设计界面</t>
        </r>
      </text>
    </comment>
    <comment ref="A7" authorId="0" shapeId="0">
      <text>
        <r>
          <rPr>
            <sz val="9"/>
            <color indexed="81"/>
            <rFont val="宋体"/>
            <family val="3"/>
            <charset val="134"/>
          </rPr>
          <t>填写产品分类信息-产品分类信息界面代码开发</t>
        </r>
      </text>
    </comment>
    <comment ref="A8" authorId="0" shapeId="0">
      <text>
        <r>
          <rPr>
            <sz val="9"/>
            <color indexed="81"/>
            <rFont val="宋体"/>
            <family val="3"/>
            <charset val="134"/>
          </rPr>
          <t>填写产品分类信息-产品分类信息界面布局设计</t>
        </r>
      </text>
    </comment>
    <comment ref="A9" authorId="0" shapeId="0">
      <text>
        <r>
          <rPr>
            <sz val="9"/>
            <color indexed="81"/>
            <rFont val="宋体"/>
            <family val="3"/>
            <charset val="134"/>
          </rPr>
          <t>创建成功显示成功界面-设计界面</t>
        </r>
      </text>
    </comment>
    <comment ref="A10" authorId="0" shapeId="0">
      <text>
        <r>
          <rPr>
            <sz val="9"/>
            <color indexed="81"/>
            <rFont val="宋体"/>
            <family val="3"/>
            <charset val="134"/>
          </rPr>
          <t>创建成功显示成功界面-界面代码开发</t>
        </r>
      </text>
    </comment>
    <comment ref="A11" authorId="0" shapeId="0">
      <text>
        <r>
          <rPr>
            <sz val="9"/>
            <color indexed="81"/>
            <rFont val="宋体"/>
            <family val="3"/>
            <charset val="134"/>
          </rPr>
          <t>创建成功显示成功界面-界面布局开发</t>
        </r>
      </text>
    </comment>
    <comment ref="A12" authorId="0" shapeId="0">
      <text>
        <r>
          <rPr>
            <sz val="9"/>
            <color indexed="81"/>
            <rFont val="宋体"/>
            <family val="3"/>
            <charset val="134"/>
          </rPr>
          <t>产品分类创建完成后切换到产品分类列表视图-界面设计</t>
        </r>
      </text>
    </comment>
    <comment ref="A13" authorId="0" shapeId="0">
      <text>
        <r>
          <rPr>
            <sz val="9"/>
            <color indexed="81"/>
            <rFont val="宋体"/>
            <family val="3"/>
            <charset val="134"/>
          </rPr>
          <t>产品分类创建完成后切换到产品分类列表视图-代码开发</t>
        </r>
      </text>
    </comment>
    <comment ref="A14" authorId="0" shapeId="0">
      <text>
        <r>
          <rPr>
            <sz val="9"/>
            <color indexed="81"/>
            <rFont val="宋体"/>
            <family val="3"/>
            <charset val="134"/>
          </rPr>
          <t>创建时设置产品分类状态不可见-界面设计</t>
        </r>
      </text>
    </comment>
    <comment ref="A15" authorId="0" shapeId="0">
      <text>
        <r>
          <rPr>
            <sz val="9"/>
            <color indexed="81"/>
            <rFont val="宋体"/>
            <family val="3"/>
            <charset val="134"/>
          </rPr>
          <t>创建时设置产品分类状态不可见-代码开发</t>
        </r>
      </text>
    </comment>
  </commentList>
</comments>
</file>

<file path=xl/sharedStrings.xml><?xml version="1.0" encoding="utf-8"?>
<sst xmlns="http://schemas.openxmlformats.org/spreadsheetml/2006/main" count="374" uniqueCount="175">
  <si>
    <t>Item</t>
    <phoneticPr fontId="1" type="noConversion"/>
  </si>
  <si>
    <t>Description</t>
    <phoneticPr fontId="1" type="noConversion"/>
  </si>
  <si>
    <t>Category</t>
    <phoneticPr fontId="1" type="noConversion"/>
  </si>
  <si>
    <t>Sub Category</t>
    <phoneticPr fontId="1" type="noConversion"/>
  </si>
  <si>
    <t>Status</t>
    <phoneticPr fontId="1" type="noConversion"/>
  </si>
  <si>
    <t>ID</t>
    <phoneticPr fontId="1" type="noConversion"/>
  </si>
  <si>
    <t>Item</t>
    <phoneticPr fontId="1" type="noConversion"/>
  </si>
  <si>
    <t>ID</t>
    <phoneticPr fontId="1" type="noConversion"/>
  </si>
  <si>
    <t>GID</t>
    <phoneticPr fontId="1" type="noConversion"/>
  </si>
  <si>
    <t>Date</t>
    <phoneticPr fontId="1" type="noConversion"/>
  </si>
  <si>
    <t>GName</t>
    <phoneticPr fontId="1" type="noConversion"/>
  </si>
  <si>
    <t>Finished</t>
    <phoneticPr fontId="1" type="noConversion"/>
  </si>
  <si>
    <t>Blue</t>
    <phoneticPr fontId="1" type="noConversion"/>
  </si>
  <si>
    <t>Delayed</t>
    <phoneticPr fontId="1" type="noConversion"/>
  </si>
  <si>
    <t>Red</t>
    <phoneticPr fontId="1" type="noConversion"/>
  </si>
  <si>
    <t>Not Start</t>
  </si>
  <si>
    <t>Not Start</t>
    <phoneticPr fontId="1" type="noConversion"/>
  </si>
  <si>
    <t>White</t>
    <phoneticPr fontId="1" type="noConversion"/>
  </si>
  <si>
    <t>Risk</t>
    <phoneticPr fontId="1" type="noConversion"/>
  </si>
  <si>
    <t>Yellow</t>
    <phoneticPr fontId="1" type="noConversion"/>
  </si>
  <si>
    <t>Green</t>
    <phoneticPr fontId="1" type="noConversion"/>
  </si>
  <si>
    <t>In Work</t>
    <phoneticPr fontId="1" type="noConversion"/>
  </si>
  <si>
    <t>Role</t>
    <phoneticPr fontId="1" type="noConversion"/>
  </si>
  <si>
    <t>产品分类</t>
    <phoneticPr fontId="1" type="noConversion"/>
  </si>
  <si>
    <t>创建产品分类</t>
    <phoneticPr fontId="1" type="noConversion"/>
  </si>
  <si>
    <t>商品管理</t>
  </si>
  <si>
    <t>商品管理</t>
    <phoneticPr fontId="1" type="noConversion"/>
  </si>
  <si>
    <t>商品类别管理</t>
  </si>
  <si>
    <t>商品类别管理</t>
    <phoneticPr fontId="1" type="noConversion"/>
  </si>
  <si>
    <t>管理员</t>
  </si>
  <si>
    <t>管理员</t>
    <phoneticPr fontId="1" type="noConversion"/>
  </si>
  <si>
    <t>管理员</t>
    <phoneticPr fontId="1" type="noConversion"/>
  </si>
  <si>
    <t>客户</t>
  </si>
  <si>
    <t>客户</t>
    <phoneticPr fontId="1" type="noConversion"/>
  </si>
  <si>
    <t>后台管理</t>
    <phoneticPr fontId="1" type="noConversion"/>
  </si>
  <si>
    <t>设置产品分类状态为不可见</t>
    <phoneticPr fontId="1" type="noConversion"/>
  </si>
  <si>
    <t>可能已经有很多的产品归属于某种产品分类，不适合删除产品分类</t>
    <phoneticPr fontId="1" type="noConversion"/>
  </si>
  <si>
    <t>修改分类信息</t>
    <phoneticPr fontId="1" type="noConversion"/>
  </si>
  <si>
    <t>管理员可以修改分类的显示名称，显示名称可以有中文、英文等多语言</t>
    <phoneticPr fontId="1" type="noConversion"/>
  </si>
  <si>
    <t>管理员可以创建产品分类，需要输入分类的名称和显示名称，显示名称可以支持中文、英文等多种语言</t>
    <phoneticPr fontId="1" type="noConversion"/>
  </si>
  <si>
    <t>前台功能</t>
    <phoneticPr fontId="1" type="noConversion"/>
  </si>
  <si>
    <t>前端商品类别</t>
  </si>
  <si>
    <t>前端商品类别</t>
    <phoneticPr fontId="1" type="noConversion"/>
  </si>
  <si>
    <t>查看产品分类中的子类</t>
    <phoneticPr fontId="1" type="noConversion"/>
  </si>
  <si>
    <t>点击产品分类，可以查看一级产品分类</t>
    <phoneticPr fontId="1" type="noConversion"/>
  </si>
  <si>
    <t>点击当前级别的产品分类，进入到下一级别的产品分类</t>
    <phoneticPr fontId="1" type="noConversion"/>
  </si>
  <si>
    <t>查看产品分类中的商品</t>
    <phoneticPr fontId="1" type="noConversion"/>
  </si>
  <si>
    <t>点击当前级别的产品分类，查看分类中的商品列表</t>
    <phoneticPr fontId="1" type="noConversion"/>
  </si>
  <si>
    <t>前端商品</t>
  </si>
  <si>
    <t>前端商品</t>
    <phoneticPr fontId="1" type="noConversion"/>
  </si>
  <si>
    <t>Low</t>
    <phoneticPr fontId="1" type="noConversion"/>
  </si>
  <si>
    <t>Medium</t>
  </si>
  <si>
    <t>High</t>
    <phoneticPr fontId="1" type="noConversion"/>
  </si>
  <si>
    <t>Medium</t>
    <phoneticPr fontId="1" type="noConversion"/>
  </si>
  <si>
    <t>Low</t>
    <phoneticPr fontId="1" type="noConversion"/>
  </si>
  <si>
    <t>批量导入产品分类</t>
    <phoneticPr fontId="1" type="noConversion"/>
  </si>
  <si>
    <t>批量导入产品分类，通过Excel模板进行数据输入，然后一次性导入产品分类</t>
    <phoneticPr fontId="1" type="noConversion"/>
  </si>
  <si>
    <t>查看产品分类</t>
    <phoneticPr fontId="1" type="noConversion"/>
  </si>
  <si>
    <t>商品</t>
    <phoneticPr fontId="1" type="noConversion"/>
  </si>
  <si>
    <t>创建商品</t>
    <phoneticPr fontId="1" type="noConversion"/>
  </si>
  <si>
    <t>管理员可以在后台一个一个产品进行创建，商品信息包括：商品名称、商品描述、商品标价、商品销售价、商品类别、商品规格等</t>
    <phoneticPr fontId="1" type="noConversion"/>
  </si>
  <si>
    <t>批量导入商品</t>
    <phoneticPr fontId="1" type="noConversion"/>
  </si>
  <si>
    <t>通过Excel模板进行商品的批量导入，需要Excel模板和导入工具</t>
    <phoneticPr fontId="1" type="noConversion"/>
  </si>
  <si>
    <t>查看商品详细信息</t>
    <phoneticPr fontId="1" type="noConversion"/>
  </si>
  <si>
    <t>点击商品列表中的商品，可以查看商品的详细信息</t>
    <phoneticPr fontId="1" type="noConversion"/>
  </si>
  <si>
    <t>将商品加入购物车</t>
    <phoneticPr fontId="1" type="noConversion"/>
  </si>
  <si>
    <t>购物车</t>
  </si>
  <si>
    <t>购物车</t>
    <phoneticPr fontId="1" type="noConversion"/>
  </si>
  <si>
    <t>购物车</t>
    <phoneticPr fontId="1" type="noConversion"/>
  </si>
  <si>
    <t>查看我的购物车</t>
    <phoneticPr fontId="1" type="noConversion"/>
  </si>
  <si>
    <t>用户将自己感兴趣的商品加入购物车，购物车图标会显示当前购物车中商品的数量</t>
    <phoneticPr fontId="1" type="noConversion"/>
  </si>
  <si>
    <t>点击购物车图标，查看我的购物车</t>
    <phoneticPr fontId="1" type="noConversion"/>
  </si>
  <si>
    <t>从购物车中移除商品</t>
    <phoneticPr fontId="1" type="noConversion"/>
  </si>
  <si>
    <t>修改购物车的商品数量；从购物车中点击移除按钮，直接删除当前种类的商品</t>
    <phoneticPr fontId="1" type="noConversion"/>
  </si>
  <si>
    <t>结算</t>
    <phoneticPr fontId="1" type="noConversion"/>
  </si>
  <si>
    <t>点击结算按钮进行结算</t>
    <phoneticPr fontId="1" type="noConversion"/>
  </si>
  <si>
    <t>热门商品推荐</t>
    <phoneticPr fontId="1" type="noConversion"/>
  </si>
  <si>
    <t>推荐</t>
  </si>
  <si>
    <t>推荐</t>
    <phoneticPr fontId="1" type="noConversion"/>
  </si>
  <si>
    <t>推荐</t>
    <phoneticPr fontId="1" type="noConversion"/>
  </si>
  <si>
    <t>被浏览最多的商品</t>
    <phoneticPr fontId="1" type="noConversion"/>
  </si>
  <si>
    <t>热销商品推荐</t>
    <phoneticPr fontId="1" type="noConversion"/>
  </si>
  <si>
    <t>销量最多的商品</t>
    <phoneticPr fontId="1" type="noConversion"/>
  </si>
  <si>
    <t>促销商品推荐</t>
    <phoneticPr fontId="1" type="noConversion"/>
  </si>
  <si>
    <t>促销期间的商品</t>
    <phoneticPr fontId="1" type="noConversion"/>
  </si>
  <si>
    <t>经常浏览的商品推荐</t>
    <phoneticPr fontId="1" type="noConversion"/>
  </si>
  <si>
    <t>根据客户经常浏览的商品属性进行推荐，如类别，价位，品牌等</t>
    <phoneticPr fontId="1" type="noConversion"/>
  </si>
  <si>
    <t>根据客户和其它同类消费习惯的客户的消费习惯进行推荐</t>
    <phoneticPr fontId="1" type="noConversion"/>
  </si>
  <si>
    <t>Priority</t>
    <phoneticPr fontId="1" type="noConversion"/>
  </si>
  <si>
    <t>相同消费习惯用户购买的商品推荐</t>
    <phoneticPr fontId="1" type="noConversion"/>
  </si>
  <si>
    <t>相同消费习惯的用户经常浏览的商品推荐</t>
    <phoneticPr fontId="1" type="noConversion"/>
  </si>
  <si>
    <t>根据类似消费习惯用户购买的商品进行推荐</t>
    <phoneticPr fontId="1" type="noConversion"/>
  </si>
  <si>
    <t>FeR Item</t>
    <phoneticPr fontId="1" type="noConversion"/>
  </si>
  <si>
    <t>创建产品分类</t>
  </si>
  <si>
    <t>Date</t>
    <phoneticPr fontId="1" type="noConversion"/>
  </si>
  <si>
    <t>设置产品分类状态为不可见</t>
  </si>
  <si>
    <t>在管理端有创建产品分类的按钮</t>
  </si>
  <si>
    <t>在管理端有创建产品分类的按钮</t>
    <phoneticPr fontId="1" type="noConversion"/>
  </si>
  <si>
    <t>在管理端有分类管理的模块，该模块中有创建产品分类的按钮，点击该按钮进入创建产品分类的视图</t>
    <phoneticPr fontId="1" type="noConversion"/>
  </si>
  <si>
    <t>填写产品分类信息</t>
    <phoneticPr fontId="1" type="noConversion"/>
  </si>
  <si>
    <t>分类的唯一标识名、分类的显示名称（支持中文、英文等多种语言）、创建人、创建日期、状态(1:启用，0:不可用）</t>
    <phoneticPr fontId="1" type="noConversion"/>
  </si>
  <si>
    <t>产品分类创建完成后切换到产品分类列表视图</t>
    <phoneticPr fontId="1" type="noConversion"/>
  </si>
  <si>
    <t>产品分类创建完成后，提示创建成功，用户可以选择跳转到产品分类列表或者返回之前访问的页面</t>
    <phoneticPr fontId="1" type="noConversion"/>
  </si>
  <si>
    <t>创建成功显示成功界面</t>
    <phoneticPr fontId="1" type="noConversion"/>
  </si>
  <si>
    <t>用户点击查看产品分类列表，切换到产品分类视图，朝看产品分类的列表</t>
    <phoneticPr fontId="1" type="noConversion"/>
  </si>
  <si>
    <t>FeR ID</t>
    <phoneticPr fontId="1" type="noConversion"/>
  </si>
  <si>
    <t>创建时设置产品分类状态不可见</t>
    <phoneticPr fontId="1" type="noConversion"/>
  </si>
  <si>
    <t>创建时可以设置状态为不可用（0)</t>
    <phoneticPr fontId="1" type="noConversion"/>
  </si>
  <si>
    <t>编辑时设置产品分类状态为不可见</t>
    <phoneticPr fontId="1" type="noConversion"/>
  </si>
  <si>
    <t>编辑分类时，可以设置分类状态为不可用(0)</t>
    <phoneticPr fontId="1" type="noConversion"/>
  </si>
  <si>
    <t>批量设置产品分类为不可见</t>
    <phoneticPr fontId="1" type="noConversion"/>
  </si>
  <si>
    <t>选择需要设置为不可见的产品分类，然后批量设置为不可见</t>
    <phoneticPr fontId="1" type="noConversion"/>
  </si>
  <si>
    <t>修改分类信息</t>
  </si>
  <si>
    <t>修改分类信息按钮</t>
    <phoneticPr fontId="1" type="noConversion"/>
  </si>
  <si>
    <t>在查看分类的列表中，每个分类都有一个对应的修改按钮</t>
    <phoneticPr fontId="1" type="noConversion"/>
  </si>
  <si>
    <t>点击修改按钮进入修改分类界面</t>
    <phoneticPr fontId="1" type="noConversion"/>
  </si>
  <si>
    <t>可以修改分类的显示名称、状态等信息，系统自动记录修改时间和修改人的信息</t>
    <phoneticPr fontId="1" type="noConversion"/>
  </si>
  <si>
    <t>Priority</t>
    <phoneticPr fontId="1" type="noConversion"/>
  </si>
  <si>
    <t>Low</t>
  </si>
  <si>
    <t>SRID</t>
    <phoneticPr fontId="1" type="noConversion"/>
  </si>
  <si>
    <t>ARID</t>
    <phoneticPr fontId="1" type="noConversion"/>
  </si>
  <si>
    <t>SRItem</t>
    <phoneticPr fontId="1" type="noConversion"/>
  </si>
  <si>
    <t>Web</t>
    <phoneticPr fontId="1" type="noConversion"/>
  </si>
  <si>
    <t>Android</t>
    <phoneticPr fontId="1" type="noConversion"/>
  </si>
  <si>
    <t>Backend</t>
    <phoneticPr fontId="1" type="noConversion"/>
  </si>
  <si>
    <t>Web</t>
    <phoneticPr fontId="1" type="noConversion"/>
  </si>
  <si>
    <t>PC</t>
    <phoneticPr fontId="1" type="noConversion"/>
  </si>
  <si>
    <t>Android</t>
    <phoneticPr fontId="1" type="noConversion"/>
  </si>
  <si>
    <t>iOS</t>
    <phoneticPr fontId="1" type="noConversion"/>
  </si>
  <si>
    <t>Backend</t>
    <phoneticPr fontId="1" type="noConversion"/>
  </si>
  <si>
    <t>Test</t>
    <phoneticPr fontId="1" type="noConversion"/>
  </si>
  <si>
    <t>UX/UI</t>
    <phoneticPr fontId="1" type="noConversion"/>
  </si>
  <si>
    <t>Infrastructure</t>
    <phoneticPr fontId="1" type="noConversion"/>
  </si>
  <si>
    <t>查看产品分类</t>
  </si>
  <si>
    <t>Name</t>
    <phoneticPr fontId="1" type="noConversion"/>
  </si>
  <si>
    <t>朱碧波</t>
    <phoneticPr fontId="1" type="noConversion"/>
  </si>
  <si>
    <t>王文龙</t>
    <phoneticPr fontId="1" type="noConversion"/>
  </si>
  <si>
    <t>Skill</t>
    <phoneticPr fontId="1" type="noConversion"/>
  </si>
  <si>
    <t>吴家华</t>
    <phoneticPr fontId="1" type="noConversion"/>
  </si>
  <si>
    <t>刘闵</t>
    <phoneticPr fontId="1" type="noConversion"/>
  </si>
  <si>
    <t>邵俊波</t>
    <phoneticPr fontId="1" type="noConversion"/>
  </si>
  <si>
    <t>Math</t>
    <phoneticPr fontId="1" type="noConversion"/>
  </si>
  <si>
    <t>蔡清雅</t>
  </si>
  <si>
    <t>蔡清雅</t>
    <phoneticPr fontId="1" type="noConversion"/>
  </si>
  <si>
    <t>曾敏</t>
    <phoneticPr fontId="1" type="noConversion"/>
  </si>
  <si>
    <t>姜汉宝</t>
    <phoneticPr fontId="1" type="noConversion"/>
  </si>
  <si>
    <t>杨春</t>
    <phoneticPr fontId="1" type="noConversion"/>
  </si>
  <si>
    <t>徐炳长</t>
    <phoneticPr fontId="1" type="noConversion"/>
  </si>
  <si>
    <t>设计界面</t>
    <phoneticPr fontId="1" type="noConversion"/>
  </si>
  <si>
    <t>王文龙</t>
  </si>
  <si>
    <t>朱碧波</t>
  </si>
  <si>
    <t>填写产品分类信息</t>
  </si>
  <si>
    <t>SRID</t>
    <phoneticPr fontId="1" type="noConversion"/>
  </si>
  <si>
    <t>创建成功显示成功界面</t>
  </si>
  <si>
    <t>开发点击按钮事件</t>
    <phoneticPr fontId="1" type="noConversion"/>
  </si>
  <si>
    <t>设计界面</t>
    <phoneticPr fontId="1" type="noConversion"/>
  </si>
  <si>
    <t>Android</t>
    <phoneticPr fontId="1" type="noConversion"/>
  </si>
  <si>
    <t>Backend</t>
    <phoneticPr fontId="1" type="noConversion"/>
  </si>
  <si>
    <t>Math</t>
    <phoneticPr fontId="1" type="noConversion"/>
  </si>
  <si>
    <t>UX/UI</t>
    <phoneticPr fontId="1" type="noConversion"/>
  </si>
  <si>
    <t>Web</t>
    <phoneticPr fontId="1" type="noConversion"/>
  </si>
  <si>
    <t>Infrastructure</t>
    <phoneticPr fontId="1" type="noConversion"/>
  </si>
  <si>
    <t>N/A</t>
  </si>
  <si>
    <t>N/A</t>
    <phoneticPr fontId="1" type="noConversion"/>
  </si>
  <si>
    <t>产品分类信息界面代码开发</t>
    <phoneticPr fontId="1" type="noConversion"/>
  </si>
  <si>
    <t>杨春</t>
  </si>
  <si>
    <t>产品分类信息界面布局设计</t>
    <phoneticPr fontId="1" type="noConversion"/>
  </si>
  <si>
    <t>设计界面</t>
    <phoneticPr fontId="1" type="noConversion"/>
  </si>
  <si>
    <t>界面代码开发</t>
    <phoneticPr fontId="1" type="noConversion"/>
  </si>
  <si>
    <t>界面布局开发</t>
    <phoneticPr fontId="1" type="noConversion"/>
  </si>
  <si>
    <t>产品分类创建完成后切换到产品分类列表视图</t>
  </si>
  <si>
    <t>界面设计</t>
    <phoneticPr fontId="1" type="noConversion"/>
  </si>
  <si>
    <t>代码开发</t>
    <phoneticPr fontId="1" type="noConversion"/>
  </si>
  <si>
    <t>创建时设置产品分类状态不可见</t>
  </si>
  <si>
    <t>DisplayName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</si>
</sst>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方正姚体"/>
      <family val="3"/>
      <charset val="134"/>
    </font>
    <font>
      <sz val="11"/>
      <color theme="0"/>
      <name val="方正姚体"/>
      <family val="3"/>
      <charset val="134"/>
    </font>
    <font>
      <sz val="11"/>
      <color rgb="FF333333"/>
      <name val="Arial"/>
      <family val="2"/>
    </font>
    <font>
      <sz val="11"/>
      <color theme="1"/>
      <name val="Consolas"/>
      <family val="3"/>
    </font>
    <font>
      <sz val="11"/>
      <color theme="0"/>
      <name val="宋体"/>
      <family val="2"/>
      <charset val="134"/>
      <scheme val="minor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2" fontId="2" fillId="0" borderId="1" xfId="0" applyNumberFormat="1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4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76" fontId="2" fillId="3" borderId="1" xfId="0" applyNumberFormat="1" applyFont="1" applyFill="1" applyBorder="1">
      <alignment vertical="center"/>
    </xf>
    <xf numFmtId="0" fontId="2" fillId="9" borderId="1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>
      <alignment vertical="center"/>
    </xf>
  </cellXfs>
  <cellStyles count="1">
    <cellStyle name="常规" xfId="0" builtinId="0"/>
  </cellStyles>
  <dxfs count="37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7"/>
        </patternFill>
      </fill>
    </dxf>
    <dxf>
      <fill>
        <patternFill>
          <bgColor indexed="19"/>
        </patternFill>
      </fill>
    </dxf>
    <dxf>
      <fill>
        <patternFill>
          <bgColor indexed="19"/>
        </patternFill>
      </fill>
    </dxf>
    <dxf>
      <fill>
        <patternFill>
          <bgColor indexed="19"/>
        </patternFill>
      </fill>
    </dxf>
    <dxf>
      <fill>
        <patternFill>
          <bgColor indexed="19"/>
        </patternFill>
      </fill>
    </dxf>
    <dxf>
      <fill>
        <patternFill>
          <bgColor indexed="19"/>
        </patternFill>
      </fill>
    </dxf>
    <dxf>
      <fill>
        <patternFill>
          <bgColor indexed="19"/>
        </patternFill>
      </fill>
    </dxf>
    <dxf>
      <fill>
        <patternFill>
          <bgColor indexed="19"/>
        </patternFill>
      </fill>
    </dxf>
    <dxf>
      <fill>
        <patternFill>
          <bgColor indexed="19"/>
        </patternFill>
      </fill>
    </dxf>
    <dxf>
      <fill>
        <patternFill>
          <bgColor indexed="25"/>
        </patternFill>
      </fill>
    </dxf>
    <dxf>
      <fill>
        <patternFill>
          <bgColor indexed="25"/>
        </patternFill>
      </fill>
    </dxf>
    <dxf>
      <fill>
        <patternFill>
          <bgColor indexed="25"/>
        </patternFill>
      </fill>
    </dxf>
    <dxf>
      <fill>
        <patternFill>
          <bgColor indexed="25"/>
        </patternFill>
      </fill>
    </dxf>
    <dxf>
      <fill>
        <patternFill>
          <bgColor indexed="25"/>
        </patternFill>
      </fill>
    </dxf>
    <dxf>
      <fill>
        <patternFill>
          <bgColor indexed="25"/>
        </patternFill>
      </fill>
    </dxf>
    <dxf>
      <fill>
        <patternFill>
          <bgColor indexed="25"/>
        </patternFill>
      </fill>
    </dxf>
    <dxf>
      <fill>
        <patternFill>
          <bgColor indexed="25"/>
        </patternFill>
      </fill>
    </dxf>
    <dxf>
      <fill>
        <patternFill>
          <bgColor indexed="12"/>
        </patternFill>
      </fill>
    </dxf>
    <dxf>
      <fill>
        <patternFill>
          <bgColor indexed="12"/>
        </patternFill>
      </fill>
    </dxf>
    <dxf>
      <fill>
        <patternFill>
          <bgColor indexed="12"/>
        </patternFill>
      </fill>
    </dxf>
    <dxf>
      <fill>
        <patternFill>
          <bgColor indexed="12"/>
        </patternFill>
      </fill>
    </dxf>
    <dxf>
      <fill>
        <patternFill>
          <bgColor indexed="12"/>
        </patternFill>
      </fill>
    </dxf>
    <dxf>
      <fill>
        <patternFill>
          <bgColor indexed="12"/>
        </patternFill>
      </fill>
    </dxf>
    <dxf>
      <fill>
        <patternFill>
          <bgColor indexed="12"/>
        </patternFill>
      </fill>
    </dxf>
    <dxf>
      <fill>
        <patternFill>
          <bgColor indexed="1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6/relationships/vbaProject" Target="vbaProject.bin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0</xdr:row>
          <xdr:rowOff>9525</xdr:rowOff>
        </xdr:from>
        <xdr:to>
          <xdr:col>5</xdr:col>
          <xdr:colOff>123825</xdr:colOff>
          <xdr:row>1</xdr:row>
          <xdr:rowOff>38100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Consolas"/>
                  <a:cs typeface="Consolas"/>
                </a:rPr>
                <a:t>Create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76200</xdr:colOff>
          <xdr:row>0</xdr:row>
          <xdr:rowOff>9525</xdr:rowOff>
        </xdr:from>
        <xdr:to>
          <xdr:col>11</xdr:col>
          <xdr:colOff>47625</xdr:colOff>
          <xdr:row>1</xdr:row>
          <xdr:rowOff>38100</xdr:rowOff>
        </xdr:to>
        <xdr:sp macro="" textlink="">
          <xdr:nvSpPr>
            <xdr:cNvPr id="9314" name="Button 98" hidden="1">
              <a:extLst>
                <a:ext uri="{63B3BB69-23CF-44E3-9099-C40C66FF867C}">
                  <a14:compatExt spid="_x0000_s9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Consolas"/>
                  <a:cs typeface="Consolas"/>
                </a:rPr>
                <a:t>Save As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7"/>
  <sheetViews>
    <sheetView workbookViewId="0">
      <selection activeCell="B10" sqref="B10"/>
    </sheetView>
  </sheetViews>
  <sheetFormatPr defaultRowHeight="13.5" x14ac:dyDescent="0.15"/>
  <cols>
    <col min="1" max="1" width="3.125" style="1" bestFit="1" customWidth="1"/>
    <col min="2" max="2" width="24.875" style="1" customWidth="1"/>
    <col min="3" max="3" width="42.625" style="1" customWidth="1"/>
    <col min="4" max="16384" width="9" style="1"/>
  </cols>
  <sheetData>
    <row r="1" spans="1:3" x14ac:dyDescent="0.15">
      <c r="A1" s="2" t="s">
        <v>5</v>
      </c>
      <c r="B1" s="2" t="s">
        <v>6</v>
      </c>
      <c r="C1" s="2" t="s">
        <v>1</v>
      </c>
    </row>
    <row r="2" spans="1:3" x14ac:dyDescent="0.15">
      <c r="A2" s="1">
        <v>1</v>
      </c>
      <c r="B2" s="1" t="s">
        <v>28</v>
      </c>
    </row>
    <row r="3" spans="1:3" x14ac:dyDescent="0.15">
      <c r="A3" s="1">
        <v>2</v>
      </c>
      <c r="B3" s="1" t="s">
        <v>26</v>
      </c>
    </row>
    <row r="4" spans="1:3" x14ac:dyDescent="0.15">
      <c r="A4" s="1">
        <v>3</v>
      </c>
      <c r="B4" s="1" t="s">
        <v>42</v>
      </c>
    </row>
    <row r="5" spans="1:3" x14ac:dyDescent="0.15">
      <c r="A5" s="1">
        <v>4</v>
      </c>
      <c r="B5" s="1" t="s">
        <v>49</v>
      </c>
    </row>
    <row r="6" spans="1:3" x14ac:dyDescent="0.15">
      <c r="A6" s="1">
        <v>5</v>
      </c>
      <c r="B6" s="1" t="s">
        <v>68</v>
      </c>
    </row>
    <row r="7" spans="1:3" x14ac:dyDescent="0.15">
      <c r="A7" s="1">
        <v>6</v>
      </c>
      <c r="B7" s="1" t="s">
        <v>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5"/>
  <sheetViews>
    <sheetView workbookViewId="0">
      <selection activeCell="D25" sqref="D25"/>
    </sheetView>
  </sheetViews>
  <sheetFormatPr defaultRowHeight="15" x14ac:dyDescent="0.15"/>
  <cols>
    <col min="1" max="1" width="12.75" style="9" bestFit="1" customWidth="1"/>
    <col min="2" max="16384" width="9" style="9"/>
  </cols>
  <sheetData>
    <row r="1" spans="1:2" x14ac:dyDescent="0.15">
      <c r="A1" s="10" t="s">
        <v>11</v>
      </c>
      <c r="B1" s="11" t="s">
        <v>12</v>
      </c>
    </row>
    <row r="2" spans="1:2" x14ac:dyDescent="0.15">
      <c r="A2" s="10" t="s">
        <v>13</v>
      </c>
      <c r="B2" s="12" t="s">
        <v>14</v>
      </c>
    </row>
    <row r="3" spans="1:2" x14ac:dyDescent="0.15">
      <c r="A3" s="10" t="s">
        <v>21</v>
      </c>
      <c r="B3" s="15" t="s">
        <v>20</v>
      </c>
    </row>
    <row r="4" spans="1:2" x14ac:dyDescent="0.15">
      <c r="A4" s="10" t="s">
        <v>16</v>
      </c>
      <c r="B4" s="13" t="s">
        <v>17</v>
      </c>
    </row>
    <row r="5" spans="1:2" x14ac:dyDescent="0.15">
      <c r="A5" s="10" t="s">
        <v>18</v>
      </c>
      <c r="B5" s="14" t="s">
        <v>19</v>
      </c>
    </row>
  </sheetData>
  <sortState ref="A2:B5">
    <sortCondition ref="A1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2"/>
  <sheetViews>
    <sheetView workbookViewId="0">
      <selection activeCell="D9" sqref="D9"/>
    </sheetView>
  </sheetViews>
  <sheetFormatPr defaultRowHeight="13.5" x14ac:dyDescent="0.15"/>
  <cols>
    <col min="1" max="16384" width="9" style="1"/>
  </cols>
  <sheetData>
    <row r="1" spans="1:1" x14ac:dyDescent="0.15">
      <c r="A1" s="1" t="s">
        <v>31</v>
      </c>
    </row>
    <row r="2" spans="1:1" x14ac:dyDescent="0.15">
      <c r="A2" s="1" t="s">
        <v>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3"/>
  <sheetViews>
    <sheetView workbookViewId="0">
      <selection activeCell="F14" sqref="F14"/>
    </sheetView>
  </sheetViews>
  <sheetFormatPr defaultRowHeight="15" x14ac:dyDescent="0.15"/>
  <cols>
    <col min="1" max="16384" width="9" style="9"/>
  </cols>
  <sheetData>
    <row r="1" spans="1:1" x14ac:dyDescent="0.15">
      <c r="A1" s="9" t="s">
        <v>52</v>
      </c>
    </row>
    <row r="2" spans="1:1" x14ac:dyDescent="0.15">
      <c r="A2" s="9" t="s">
        <v>53</v>
      </c>
    </row>
    <row r="3" spans="1:1" x14ac:dyDescent="0.15">
      <c r="A3" s="9" t="s">
        <v>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7"/>
  <sheetViews>
    <sheetView workbookViewId="0">
      <selection activeCell="A16" sqref="A16"/>
    </sheetView>
  </sheetViews>
  <sheetFormatPr defaultRowHeight="13.5" x14ac:dyDescent="0.15"/>
  <cols>
    <col min="1" max="1" width="9" style="1"/>
    <col min="2" max="2" width="12.125" style="1" bestFit="1" customWidth="1"/>
    <col min="4" max="16384" width="9" style="1"/>
  </cols>
  <sheetData>
    <row r="1" spans="1:2" x14ac:dyDescent="0.15">
      <c r="A1" s="2" t="s">
        <v>134</v>
      </c>
      <c r="B1" s="2" t="s">
        <v>137</v>
      </c>
    </row>
    <row r="2" spans="1:2" x14ac:dyDescent="0.15">
      <c r="A2" s="1" t="s">
        <v>163</v>
      </c>
      <c r="B2" s="1" t="s">
        <v>156</v>
      </c>
    </row>
    <row r="3" spans="1:2" x14ac:dyDescent="0.15">
      <c r="A3" s="1" t="s">
        <v>135</v>
      </c>
      <c r="B3" s="1" t="s">
        <v>123</v>
      </c>
    </row>
    <row r="4" spans="1:2" x14ac:dyDescent="0.15">
      <c r="A4" s="1" t="s">
        <v>136</v>
      </c>
      <c r="B4" s="1" t="s">
        <v>123</v>
      </c>
    </row>
    <row r="5" spans="1:2" x14ac:dyDescent="0.15">
      <c r="A5" s="1" t="s">
        <v>146</v>
      </c>
      <c r="B5" s="1" t="s">
        <v>123</v>
      </c>
    </row>
    <row r="6" spans="1:2" x14ac:dyDescent="0.15">
      <c r="A6" s="1" t="s">
        <v>163</v>
      </c>
      <c r="B6" s="1" t="s">
        <v>157</v>
      </c>
    </row>
    <row r="7" spans="1:2" x14ac:dyDescent="0.15">
      <c r="A7" s="1" t="s">
        <v>138</v>
      </c>
      <c r="B7" s="1" t="s">
        <v>124</v>
      </c>
    </row>
    <row r="8" spans="1:2" x14ac:dyDescent="0.15">
      <c r="A8" s="1" t="s">
        <v>139</v>
      </c>
      <c r="B8" s="1" t="s">
        <v>124</v>
      </c>
    </row>
    <row r="9" spans="1:2" x14ac:dyDescent="0.15">
      <c r="A9" s="1" t="s">
        <v>163</v>
      </c>
      <c r="B9" s="1" t="s">
        <v>158</v>
      </c>
    </row>
    <row r="10" spans="1:2" x14ac:dyDescent="0.15">
      <c r="A10" s="1" t="s">
        <v>140</v>
      </c>
      <c r="B10" s="1" t="s">
        <v>141</v>
      </c>
    </row>
    <row r="11" spans="1:2" x14ac:dyDescent="0.15">
      <c r="A11" s="1" t="s">
        <v>163</v>
      </c>
      <c r="B11" s="1" t="s">
        <v>159</v>
      </c>
    </row>
    <row r="12" spans="1:2" x14ac:dyDescent="0.15">
      <c r="A12" s="1" t="s">
        <v>143</v>
      </c>
      <c r="B12" s="1" t="s">
        <v>131</v>
      </c>
    </row>
    <row r="13" spans="1:2" x14ac:dyDescent="0.15">
      <c r="A13" s="1" t="s">
        <v>163</v>
      </c>
      <c r="B13" s="1" t="s">
        <v>160</v>
      </c>
    </row>
    <row r="14" spans="1:2" x14ac:dyDescent="0.15">
      <c r="A14" s="1" t="s">
        <v>144</v>
      </c>
      <c r="B14" s="1" t="s">
        <v>122</v>
      </c>
    </row>
    <row r="15" spans="1:2" x14ac:dyDescent="0.15">
      <c r="A15" s="1" t="s">
        <v>145</v>
      </c>
      <c r="B15" s="1" t="s">
        <v>122</v>
      </c>
    </row>
    <row r="16" spans="1:2" x14ac:dyDescent="0.15">
      <c r="A16" s="1" t="s">
        <v>163</v>
      </c>
      <c r="B16" s="1" t="s">
        <v>161</v>
      </c>
    </row>
    <row r="17" spans="1:2" x14ac:dyDescent="0.15">
      <c r="A17" s="1" t="s">
        <v>147</v>
      </c>
      <c r="B17" s="1" t="s">
        <v>132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"/>
  <sheetViews>
    <sheetView zoomScaleNormal="100" workbookViewId="0">
      <pane ySplit="1" topLeftCell="A11" activePane="bottomLeft" state="frozen"/>
      <selection pane="bottomLeft" activeCell="E22" sqref="E22"/>
    </sheetView>
  </sheetViews>
  <sheetFormatPr defaultRowHeight="13.5" x14ac:dyDescent="0.15"/>
  <cols>
    <col min="1" max="1" width="4.125" style="6" bestFit="1" customWidth="1"/>
    <col min="2" max="2" width="6.875" style="4" bestFit="1" customWidth="1"/>
    <col min="3" max="3" width="4.25" style="6" bestFit="1" customWidth="1"/>
    <col min="4" max="4" width="7.125" style="16" bestFit="1" customWidth="1"/>
    <col min="5" max="5" width="9" style="4"/>
    <col min="6" max="6" width="11.875" style="4" bestFit="1" customWidth="1"/>
    <col min="7" max="7" width="35.875" style="4" bestFit="1" customWidth="1"/>
    <col min="8" max="8" width="55.375" style="4" customWidth="1"/>
    <col min="9" max="9" width="4.875" style="8" bestFit="1" customWidth="1"/>
    <col min="10" max="10" width="9" style="4"/>
    <col min="11" max="11" width="7.75" style="4" bestFit="1" customWidth="1"/>
    <col min="12" max="12" width="9" style="4"/>
    <col min="13" max="13" width="15" style="4" bestFit="1" customWidth="1"/>
    <col min="14" max="16384" width="9" style="4"/>
  </cols>
  <sheetData>
    <row r="1" spans="1:13" x14ac:dyDescent="0.15">
      <c r="A1" s="3" t="s">
        <v>7</v>
      </c>
      <c r="B1" s="3" t="s">
        <v>10</v>
      </c>
      <c r="C1" s="3" t="s">
        <v>8</v>
      </c>
      <c r="D1" s="3" t="s">
        <v>22</v>
      </c>
      <c r="E1" s="3" t="s">
        <v>2</v>
      </c>
      <c r="F1" s="3" t="s">
        <v>3</v>
      </c>
      <c r="G1" s="3" t="s">
        <v>0</v>
      </c>
      <c r="H1" s="3" t="s">
        <v>1</v>
      </c>
      <c r="I1" s="3" t="s">
        <v>9</v>
      </c>
      <c r="J1" s="3" t="s">
        <v>4</v>
      </c>
      <c r="K1" s="3" t="s">
        <v>117</v>
      </c>
      <c r="M1" s="5"/>
    </row>
    <row r="2" spans="1:13" ht="27" x14ac:dyDescent="0.15">
      <c r="A2" s="6">
        <v>1</v>
      </c>
      <c r="B2" s="4" t="s">
        <v>27</v>
      </c>
      <c r="C2" s="7">
        <f>VLOOKUP(B2,IF({1,0},Groups!B:B,Groups!A:A),2,0)</f>
        <v>1</v>
      </c>
      <c r="D2" s="16" t="s">
        <v>30</v>
      </c>
      <c r="E2" s="4" t="s">
        <v>34</v>
      </c>
      <c r="F2" s="4" t="s">
        <v>23</v>
      </c>
      <c r="G2" s="4" t="s">
        <v>24</v>
      </c>
      <c r="H2" s="4" t="s">
        <v>39</v>
      </c>
      <c r="I2" s="8">
        <v>42153</v>
      </c>
      <c r="J2" s="4" t="s">
        <v>15</v>
      </c>
      <c r="K2" s="4" t="s">
        <v>118</v>
      </c>
    </row>
    <row r="3" spans="1:13" ht="27" x14ac:dyDescent="0.15">
      <c r="A3" s="6">
        <v>2</v>
      </c>
      <c r="B3" s="4" t="s">
        <v>27</v>
      </c>
      <c r="C3" s="7">
        <f>VLOOKUP(B3,IF({1,0},Groups!B:B,Groups!A:A),2,0)</f>
        <v>1</v>
      </c>
      <c r="D3" s="16" t="s">
        <v>30</v>
      </c>
      <c r="E3" s="4" t="s">
        <v>34</v>
      </c>
      <c r="F3" s="4" t="s">
        <v>23</v>
      </c>
      <c r="G3" s="4" t="s">
        <v>35</v>
      </c>
      <c r="H3" s="4" t="s">
        <v>36</v>
      </c>
      <c r="I3" s="8">
        <v>42153.661932870367</v>
      </c>
      <c r="J3" s="4" t="s">
        <v>15</v>
      </c>
      <c r="K3" s="4" t="s">
        <v>51</v>
      </c>
    </row>
    <row r="4" spans="1:13" ht="27" x14ac:dyDescent="0.15">
      <c r="A4" s="6">
        <v>3</v>
      </c>
      <c r="B4" s="4" t="s">
        <v>27</v>
      </c>
      <c r="C4" s="7">
        <f>VLOOKUP(B4,IF({1,0},Groups!B:B,Groups!A:A),2,0)</f>
        <v>1</v>
      </c>
      <c r="D4" s="16" t="s">
        <v>30</v>
      </c>
      <c r="E4" s="4" t="s">
        <v>34</v>
      </c>
      <c r="F4" s="4" t="s">
        <v>23</v>
      </c>
      <c r="G4" s="4" t="s">
        <v>37</v>
      </c>
      <c r="H4" s="4" t="s">
        <v>38</v>
      </c>
      <c r="I4" s="8">
        <v>42153.667847222219</v>
      </c>
      <c r="J4" s="4" t="s">
        <v>15</v>
      </c>
      <c r="K4" s="4" t="s">
        <v>51</v>
      </c>
    </row>
    <row r="5" spans="1:13" ht="27" x14ac:dyDescent="0.15">
      <c r="A5" s="6">
        <v>4</v>
      </c>
      <c r="B5" s="4" t="s">
        <v>41</v>
      </c>
      <c r="C5" s="7">
        <f>VLOOKUP(B5,IF({1,0},Groups!B:B,Groups!A:A),2,0)</f>
        <v>3</v>
      </c>
      <c r="D5" s="16" t="s">
        <v>32</v>
      </c>
      <c r="E5" s="4" t="s">
        <v>40</v>
      </c>
      <c r="F5" s="4" t="s">
        <v>23</v>
      </c>
      <c r="G5" s="4" t="s">
        <v>57</v>
      </c>
      <c r="H5" s="4" t="s">
        <v>44</v>
      </c>
      <c r="I5" s="8">
        <v>42153.681261574071</v>
      </c>
      <c r="J5" s="4" t="s">
        <v>15</v>
      </c>
      <c r="K5" s="4" t="s">
        <v>51</v>
      </c>
    </row>
    <row r="6" spans="1:13" ht="27" x14ac:dyDescent="0.15">
      <c r="A6" s="6">
        <v>5</v>
      </c>
      <c r="B6" s="4" t="s">
        <v>41</v>
      </c>
      <c r="C6" s="7">
        <f>VLOOKUP(B6,IF({1,0},Groups!B:B,Groups!A:A),2,0)</f>
        <v>3</v>
      </c>
      <c r="D6" s="16" t="s">
        <v>32</v>
      </c>
      <c r="E6" s="4" t="s">
        <v>40</v>
      </c>
      <c r="F6" s="4" t="s">
        <v>23</v>
      </c>
      <c r="G6" s="4" t="s">
        <v>43</v>
      </c>
      <c r="H6" s="4" t="s">
        <v>45</v>
      </c>
      <c r="I6" s="8">
        <v>42153.682847222219</v>
      </c>
      <c r="J6" s="4" t="s">
        <v>15</v>
      </c>
      <c r="K6" s="4" t="s">
        <v>51</v>
      </c>
    </row>
    <row r="7" spans="1:13" ht="27" x14ac:dyDescent="0.15">
      <c r="A7" s="6">
        <v>6</v>
      </c>
      <c r="B7" s="4" t="s">
        <v>48</v>
      </c>
      <c r="C7" s="7">
        <f>VLOOKUP(B7,IF({1,0},Groups!B:B,Groups!A:A),2,0)</f>
        <v>4</v>
      </c>
      <c r="D7" s="16" t="s">
        <v>32</v>
      </c>
      <c r="E7" s="4" t="s">
        <v>40</v>
      </c>
      <c r="F7" s="4" t="s">
        <v>58</v>
      </c>
      <c r="G7" s="4" t="s">
        <v>46</v>
      </c>
      <c r="H7" s="4" t="s">
        <v>47</v>
      </c>
      <c r="I7" s="8">
        <v>42153.683657407404</v>
      </c>
      <c r="J7" s="4" t="s">
        <v>15</v>
      </c>
      <c r="K7" s="4" t="s">
        <v>51</v>
      </c>
    </row>
    <row r="8" spans="1:13" ht="27" x14ac:dyDescent="0.15">
      <c r="A8" s="6">
        <v>7</v>
      </c>
      <c r="B8" s="4" t="s">
        <v>25</v>
      </c>
      <c r="C8" s="7">
        <f>VLOOKUP(B8,IF({1,0},Groups!B:B,Groups!A:A),2,0)</f>
        <v>2</v>
      </c>
      <c r="D8" s="16" t="s">
        <v>29</v>
      </c>
      <c r="E8" s="4" t="s">
        <v>34</v>
      </c>
      <c r="F8" s="4" t="s">
        <v>58</v>
      </c>
      <c r="G8" s="4" t="s">
        <v>59</v>
      </c>
      <c r="H8" s="4" t="s">
        <v>60</v>
      </c>
      <c r="I8" s="8">
        <v>42153.685104166667</v>
      </c>
      <c r="J8" s="4" t="s">
        <v>15</v>
      </c>
      <c r="K8" s="4" t="s">
        <v>51</v>
      </c>
    </row>
    <row r="9" spans="1:13" ht="27" x14ac:dyDescent="0.15">
      <c r="A9" s="6">
        <v>8</v>
      </c>
      <c r="B9" s="4" t="s">
        <v>27</v>
      </c>
      <c r="C9" s="7">
        <f>VLOOKUP(B9,IF({1,0},Groups!B:B,Groups!A:A),2,0)</f>
        <v>1</v>
      </c>
      <c r="D9" s="16" t="s">
        <v>29</v>
      </c>
      <c r="E9" s="4" t="s">
        <v>34</v>
      </c>
      <c r="F9" s="4" t="s">
        <v>23</v>
      </c>
      <c r="G9" s="4" t="s">
        <v>55</v>
      </c>
      <c r="H9" s="4" t="s">
        <v>56</v>
      </c>
      <c r="I9" s="8">
        <v>42153.687418981484</v>
      </c>
      <c r="J9" s="4" t="s">
        <v>15</v>
      </c>
      <c r="K9" s="4" t="s">
        <v>51</v>
      </c>
    </row>
    <row r="10" spans="1:13" ht="27" x14ac:dyDescent="0.15">
      <c r="A10" s="6">
        <v>9</v>
      </c>
      <c r="B10" s="4" t="s">
        <v>25</v>
      </c>
      <c r="C10" s="7">
        <f>VLOOKUP(B10,IF({1,0},Groups!B:B,Groups!A:A),2,0)</f>
        <v>2</v>
      </c>
      <c r="D10" s="16" t="s">
        <v>29</v>
      </c>
      <c r="E10" s="4" t="s">
        <v>34</v>
      </c>
      <c r="F10" s="4" t="s">
        <v>58</v>
      </c>
      <c r="G10" s="4" t="s">
        <v>61</v>
      </c>
      <c r="H10" s="4" t="s">
        <v>62</v>
      </c>
      <c r="I10" s="8">
        <v>42153.690740740742</v>
      </c>
      <c r="J10" s="4" t="s">
        <v>15</v>
      </c>
      <c r="K10" s="4" t="s">
        <v>51</v>
      </c>
    </row>
    <row r="11" spans="1:13" ht="27" x14ac:dyDescent="0.15">
      <c r="A11" s="6">
        <v>10</v>
      </c>
      <c r="B11" s="4" t="s">
        <v>48</v>
      </c>
      <c r="C11" s="7">
        <f>VLOOKUP(B11,IF({1,0},Groups!B:B,Groups!A:A),2,0)</f>
        <v>4</v>
      </c>
      <c r="D11" s="16" t="s">
        <v>32</v>
      </c>
      <c r="E11" s="4" t="s">
        <v>40</v>
      </c>
      <c r="F11" s="4" t="s">
        <v>58</v>
      </c>
      <c r="G11" s="4" t="s">
        <v>63</v>
      </c>
      <c r="H11" s="4" t="s">
        <v>64</v>
      </c>
      <c r="I11" s="8">
        <v>42153.692743055559</v>
      </c>
      <c r="J11" s="4" t="s">
        <v>15</v>
      </c>
      <c r="K11" s="4" t="s">
        <v>51</v>
      </c>
    </row>
    <row r="12" spans="1:13" ht="27" x14ac:dyDescent="0.15">
      <c r="A12" s="6">
        <v>11</v>
      </c>
      <c r="B12" s="4" t="s">
        <v>66</v>
      </c>
      <c r="C12" s="7">
        <f>VLOOKUP(B12,IF({1,0},Groups!B:B,Groups!A:A),2,0)</f>
        <v>5</v>
      </c>
      <c r="D12" s="16" t="s">
        <v>32</v>
      </c>
      <c r="E12" s="4" t="s">
        <v>40</v>
      </c>
      <c r="F12" s="4" t="s">
        <v>67</v>
      </c>
      <c r="G12" s="4" t="s">
        <v>65</v>
      </c>
      <c r="H12" s="4" t="s">
        <v>70</v>
      </c>
      <c r="I12" s="8">
        <v>42153.693773148145</v>
      </c>
      <c r="J12" s="4" t="s">
        <v>15</v>
      </c>
      <c r="K12" s="4" t="s">
        <v>51</v>
      </c>
    </row>
    <row r="13" spans="1:13" ht="14.25" x14ac:dyDescent="0.15">
      <c r="A13" s="6">
        <v>12</v>
      </c>
      <c r="B13" s="4" t="s">
        <v>66</v>
      </c>
      <c r="C13" s="7">
        <f>VLOOKUP(B13,IF({1,0},Groups!B:B,Groups!A:A),2,0)</f>
        <v>5</v>
      </c>
      <c r="D13" s="16" t="s">
        <v>32</v>
      </c>
      <c r="E13" s="4" t="s">
        <v>40</v>
      </c>
      <c r="F13" s="4" t="s">
        <v>67</v>
      </c>
      <c r="G13" s="4" t="s">
        <v>69</v>
      </c>
      <c r="H13" s="4" t="s">
        <v>71</v>
      </c>
      <c r="I13" s="8">
        <v>42153.694722222222</v>
      </c>
      <c r="J13" s="4" t="s">
        <v>15</v>
      </c>
      <c r="K13" s="4" t="s">
        <v>51</v>
      </c>
    </row>
    <row r="14" spans="1:13" ht="27" x14ac:dyDescent="0.15">
      <c r="A14" s="6">
        <v>13</v>
      </c>
      <c r="B14" s="4" t="s">
        <v>66</v>
      </c>
      <c r="C14" s="7">
        <f>VLOOKUP(B14,IF({1,0},Groups!B:B,Groups!A:A),2,0)</f>
        <v>5</v>
      </c>
      <c r="D14" s="16" t="s">
        <v>32</v>
      </c>
      <c r="E14" s="4" t="s">
        <v>40</v>
      </c>
      <c r="F14" s="4" t="s">
        <v>67</v>
      </c>
      <c r="G14" s="4" t="s">
        <v>72</v>
      </c>
      <c r="H14" s="4" t="s">
        <v>73</v>
      </c>
      <c r="I14" s="8">
        <v>42153.695451388892</v>
      </c>
      <c r="J14" s="4" t="s">
        <v>15</v>
      </c>
      <c r="K14" s="4" t="s">
        <v>51</v>
      </c>
    </row>
    <row r="15" spans="1:13" ht="14.25" x14ac:dyDescent="0.15">
      <c r="A15" s="6">
        <v>14</v>
      </c>
      <c r="B15" s="4" t="s">
        <v>66</v>
      </c>
      <c r="C15" s="7">
        <f>VLOOKUP(B15,IF({1,0},Groups!B:B,Groups!A:A),2,0)</f>
        <v>5</v>
      </c>
      <c r="D15" s="16" t="s">
        <v>32</v>
      </c>
      <c r="E15" s="4" t="s">
        <v>40</v>
      </c>
      <c r="F15" s="4" t="s">
        <v>67</v>
      </c>
      <c r="G15" s="4" t="s">
        <v>74</v>
      </c>
      <c r="H15" s="4" t="s">
        <v>75</v>
      </c>
      <c r="I15" s="8">
        <v>42153.90861111111</v>
      </c>
      <c r="J15" s="4" t="s">
        <v>15</v>
      </c>
      <c r="K15" s="4" t="s">
        <v>51</v>
      </c>
    </row>
    <row r="16" spans="1:13" ht="14.25" x14ac:dyDescent="0.15">
      <c r="A16" s="6">
        <v>15</v>
      </c>
      <c r="B16" s="4" t="s">
        <v>77</v>
      </c>
      <c r="C16" s="7">
        <f>VLOOKUP(B16,IF({1,0},Groups!B:B,Groups!A:A),2,0)</f>
        <v>6</v>
      </c>
      <c r="D16" s="16" t="s">
        <v>32</v>
      </c>
      <c r="E16" s="4" t="s">
        <v>40</v>
      </c>
      <c r="F16" s="4" t="s">
        <v>79</v>
      </c>
      <c r="G16" s="4" t="s">
        <v>76</v>
      </c>
      <c r="H16" s="4" t="s">
        <v>80</v>
      </c>
      <c r="I16" s="8">
        <v>42153.909479166665</v>
      </c>
      <c r="J16" s="4" t="s">
        <v>15</v>
      </c>
      <c r="K16" s="4" t="s">
        <v>51</v>
      </c>
    </row>
    <row r="17" spans="1:11" ht="14.25" x14ac:dyDescent="0.15">
      <c r="A17" s="6">
        <v>16</v>
      </c>
      <c r="B17" s="4" t="s">
        <v>77</v>
      </c>
      <c r="C17" s="7">
        <f>VLOOKUP(B17,IF({1,0},Groups!B:B,Groups!A:A),2,0)</f>
        <v>6</v>
      </c>
      <c r="D17" s="16" t="s">
        <v>32</v>
      </c>
      <c r="E17" s="4" t="s">
        <v>40</v>
      </c>
      <c r="F17" s="4" t="s">
        <v>79</v>
      </c>
      <c r="G17" s="4" t="s">
        <v>81</v>
      </c>
      <c r="H17" s="4" t="s">
        <v>82</v>
      </c>
      <c r="I17" s="8">
        <v>42153.910104166665</v>
      </c>
      <c r="J17" s="4" t="s">
        <v>15</v>
      </c>
      <c r="K17" s="4" t="s">
        <v>51</v>
      </c>
    </row>
    <row r="18" spans="1:11" ht="14.25" x14ac:dyDescent="0.15">
      <c r="A18" s="6">
        <v>17</v>
      </c>
      <c r="B18" s="4" t="s">
        <v>77</v>
      </c>
      <c r="C18" s="7">
        <f>VLOOKUP(B18,IF({1,0},Groups!B:B,Groups!A:A),2,0)</f>
        <v>6</v>
      </c>
      <c r="D18" s="16" t="s">
        <v>32</v>
      </c>
      <c r="E18" s="4" t="s">
        <v>40</v>
      </c>
      <c r="F18" s="4" t="s">
        <v>79</v>
      </c>
      <c r="G18" s="4" t="s">
        <v>83</v>
      </c>
      <c r="H18" s="4" t="s">
        <v>84</v>
      </c>
      <c r="I18" s="8">
        <v>42153.910266203704</v>
      </c>
      <c r="J18" s="4" t="s">
        <v>15</v>
      </c>
      <c r="K18" s="4" t="s">
        <v>51</v>
      </c>
    </row>
    <row r="19" spans="1:11" ht="14.25" x14ac:dyDescent="0.15">
      <c r="A19" s="6">
        <v>18</v>
      </c>
      <c r="B19" s="4" t="s">
        <v>77</v>
      </c>
      <c r="C19" s="7">
        <f>VLOOKUP(B19,IF({1,0},Groups!B:B,Groups!A:A),2,0)</f>
        <v>6</v>
      </c>
      <c r="D19" s="16" t="s">
        <v>32</v>
      </c>
      <c r="E19" s="4" t="s">
        <v>40</v>
      </c>
      <c r="F19" s="4" t="s">
        <v>79</v>
      </c>
      <c r="G19" s="4" t="s">
        <v>85</v>
      </c>
      <c r="H19" s="4" t="s">
        <v>86</v>
      </c>
      <c r="I19" s="8">
        <v>42153.910983796297</v>
      </c>
      <c r="J19" s="4" t="s">
        <v>15</v>
      </c>
      <c r="K19" s="4" t="s">
        <v>51</v>
      </c>
    </row>
    <row r="20" spans="1:11" ht="14.25" x14ac:dyDescent="0.15">
      <c r="A20" s="6">
        <v>19</v>
      </c>
      <c r="B20" s="4" t="s">
        <v>77</v>
      </c>
      <c r="C20" s="7">
        <f>VLOOKUP(B20,IF({1,0},Groups!B:B,Groups!A:A),2,0)</f>
        <v>6</v>
      </c>
      <c r="D20" s="16" t="s">
        <v>32</v>
      </c>
      <c r="E20" s="4" t="s">
        <v>40</v>
      </c>
      <c r="F20" s="4" t="s">
        <v>78</v>
      </c>
      <c r="G20" s="4" t="s">
        <v>90</v>
      </c>
      <c r="H20" s="4" t="s">
        <v>87</v>
      </c>
      <c r="I20" s="8">
        <v>42153.911550925928</v>
      </c>
      <c r="J20" s="4" t="s">
        <v>15</v>
      </c>
      <c r="K20" s="4" t="s">
        <v>51</v>
      </c>
    </row>
    <row r="21" spans="1:11" ht="14.25" x14ac:dyDescent="0.15">
      <c r="A21" s="6">
        <v>20</v>
      </c>
      <c r="B21" s="4" t="s">
        <v>77</v>
      </c>
      <c r="C21" s="7">
        <f>VLOOKUP(B21,IF({1,0},Groups!B:B,Groups!A:A),2,0)</f>
        <v>6</v>
      </c>
      <c r="D21" s="16" t="s">
        <v>32</v>
      </c>
      <c r="E21" s="4" t="s">
        <v>40</v>
      </c>
      <c r="F21" s="4" t="s">
        <v>78</v>
      </c>
      <c r="G21" s="4" t="s">
        <v>89</v>
      </c>
      <c r="H21" s="4" t="s">
        <v>91</v>
      </c>
      <c r="I21" s="8">
        <v>42153.944224537037</v>
      </c>
      <c r="J21" s="4" t="s">
        <v>15</v>
      </c>
      <c r="K21" s="4" t="s">
        <v>51</v>
      </c>
    </row>
  </sheetData>
  <phoneticPr fontId="1" type="noConversion"/>
  <dataValidations count="1">
    <dataValidation showDropDown="1" showInputMessage="1" showErrorMessage="1" sqref="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6" operator="equal" id="{3FCBF5E6-DD14-4F7F-8D9B-EC87026FC422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57" operator="equal" id="{7FE5F4F8-CD08-491C-942F-9055B87CDC50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58" operator="equal" id="{B9B50532-1487-4F51-8DA0-74409DC29DD5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59" operator="equal" id="{E43E7007-6CFC-45B3-8A85-CBDF201B3565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60" operator="equal" id="{5C1C87B1-7436-4CD4-B1F1-1E526F58FA50}">
            <xm:f>Status!$A$1</xm:f>
            <x14:dxf>
              <fill>
                <patternFill>
                  <bgColor rgb="FF00B0F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ellIs" priority="106" operator="equal" id="{AB0B9E1E-ECD7-4514-BB3A-16AAAFB8E09C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07" operator="equal" id="{9460B740-ECBA-40EE-B3CB-7751E94D1E58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08" operator="equal" id="{5AE5F406-80B1-4E27-9DDD-BF9C45B75A45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09" operator="equal" id="{8B8357F7-00C2-414C-8823-E06E5822D298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54EF498F-FC41-40F1-B323-5DB142BA91D9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cellIs" priority="141" operator="equal" id="{CEC07A5B-2C2D-4722-985B-184600A5D9F6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42" operator="equal" id="{0C98A060-4BC6-43BB-9C81-C383F7E0E7D5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43" operator="equal" id="{22D8C0FA-D59F-44E4-B98C-E4E30B8B4EAF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44" operator="equal" id="{564F9FF1-6BCF-453E-A81E-A01382EE8CA3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45" operator="equal" id="{3F07E42A-EAFB-4E3A-A77E-00A70BA1C8C9}">
            <xm:f>Status!$A$1</xm:f>
            <x14:dxf>
              <fill>
                <patternFill>
                  <bgColor rgb="FF00B0F0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ellIs" priority="136" operator="equal" id="{545166C3-826D-48C7-9791-904B8679A59C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37" operator="equal" id="{5D09D381-EB29-4584-B561-0E91826515AD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38" operator="equal" id="{FCB1180C-BCE2-4BC4-9A2B-819C70E39495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39" operator="equal" id="{06D06919-BBB5-4184-A7DA-191A5003318C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equal" id="{3CB0A76A-CB6A-42C7-90E3-497071FD181D}">
            <xm:f>Status!$A$1</xm:f>
            <x14:dxf>
              <fill>
                <patternFill>
                  <bgColor rgb="FF00B0F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ellIs" priority="131" operator="equal" id="{37C3285C-957F-47AE-AE35-904B08F4FF8F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32" operator="equal" id="{B5A50799-2969-4546-B4C7-1B2090DE7605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33" operator="equal" id="{B2F4EE5C-C5E0-425D-8575-C96BA9AFB0B8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34" operator="equal" id="{652D7DBC-3902-4119-A090-59EF4ECD3821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35" operator="equal" id="{067A4A04-A0AE-4D9B-9BC4-A79CA0388F7C}">
            <xm:f>Status!$A$1</xm:f>
            <x14:dxf>
              <fill>
                <patternFill>
                  <bgColor rgb="FF00B0F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cellIs" priority="126" operator="equal" id="{3A29780E-56F6-45D6-BF12-8364CE6A9415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27" operator="equal" id="{ADA9C11D-B93F-4FE7-BD80-462C65F153CF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28" operator="equal" id="{9F43B058-12E7-4C36-BE5A-21235C6D4D63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29" operator="equal" id="{CA257C4E-1EC2-49F2-8933-685A5E0D045F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518F1668-A98E-4B7F-A730-60AC56368B5D}">
            <xm:f>Status!$A$1</xm:f>
            <x14:dxf>
              <fill>
                <patternFill>
                  <bgColor rgb="FF00B0F0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cellIs" priority="121" operator="equal" id="{7B4C357D-86C7-4FD8-AFA8-5B573A072888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22" operator="equal" id="{6B564514-61B8-4F8B-BA97-A3AD8C3D50F0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23" operator="equal" id="{60864AC5-A74D-49BC-9B23-8A782D7D399B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24" operator="equal" id="{6CBEAE9C-BB06-4D5D-BA41-F4577DF6CE30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25" operator="equal" id="{AB02BEF8-5BD4-43BF-BDAF-761B8800AA7A}">
            <xm:f>Status!$A$1</xm:f>
            <x14:dxf>
              <fill>
                <patternFill>
                  <bgColor rgb="FF00B0F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cellIs" priority="116" operator="equal" id="{E74F7EF4-B206-4EC2-8AA1-611DA7E884E4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17" operator="equal" id="{DBE1D6E5-87ED-4506-858D-DB7F9B1A7C4B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18" operator="equal" id="{C78C8789-F616-4F7F-A67D-C1988D5C82A0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19" operator="equal" id="{631555FF-5EC2-41C3-9894-F1494F06A66A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20" operator="equal" id="{1ED1213C-C2B5-4573-9DC2-C9020C3DF11B}">
            <xm:f>Status!$A$1</xm:f>
            <x14:dxf>
              <fill>
                <patternFill>
                  <bgColor rgb="FF00B0F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111" operator="equal" id="{1FBEA76D-402F-44BC-801A-7BE8986F70E7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12" operator="equal" id="{B47B62D5-EC6B-4065-A30E-7EB61047D6AC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13" operator="equal" id="{F34A19C3-BAD1-4808-9298-45AD5E8F2003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14" operator="equal" id="{A17E710A-E731-4C43-A06C-72E6253262F0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15" operator="equal" id="{31CB1F16-E523-49AD-8486-84DFB241DD39}">
            <xm:f>Status!$A$1</xm:f>
            <x14:dxf>
              <fill>
                <patternFill>
                  <bgColor rgb="FF00B0F0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cellIs" priority="101" operator="equal" id="{AD3EEB3D-3341-47DB-9C9B-3D76E54621CE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02" operator="equal" id="{45F8929D-56E2-4052-ABA3-D087BDF76C2D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03" operator="equal" id="{F187E99B-D7B1-420B-89CE-25784F7CCF73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04" operator="equal" id="{52369F60-50C4-4E3C-B562-97B8B4954DD3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05" operator="equal" id="{0EA5F7EA-32AF-4BDA-9B3E-0874955148AB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96" operator="equal" id="{53973092-B63D-4F18-8211-F5A5FC9047BD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97" operator="equal" id="{506570A4-90D7-4D91-99B9-BD5EB964DCE4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98" operator="equal" id="{FD4DFB94-D4A4-4BC2-BEB6-9F892D5A8E38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99" operator="equal" id="{21AE7507-3534-4A58-9221-9651E398F875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00" operator="equal" id="{F7050326-F4D1-4446-9ACD-2BDB85D7610D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cellIs" priority="91" operator="equal" id="{FEA9A849-2E02-4F07-8C0F-916D947B9B55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92" operator="equal" id="{6321C8E3-02A1-4132-8D2A-32AC15E7EE6F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93" operator="equal" id="{BBBA582F-FDD7-41BA-BA63-9C7729FD8DDA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94" operator="equal" id="{C131DD17-89EF-41E4-93D8-E10D3546FA9F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95" operator="equal" id="{79A1F7E8-8F9D-4B98-868D-13856448F10D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86" operator="equal" id="{76C68BBB-F0ED-4716-92C2-9A2D1C29D7A4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87" operator="equal" id="{7BB8EBE4-9D20-4FC6-B271-96C8A488A87E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88" operator="equal" id="{365FB363-A4F8-4E19-A248-509F82787D78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89" operator="equal" id="{3795E307-01D9-4474-B186-79B5C697DBE6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90" operator="equal" id="{B38B7AA6-23A5-4EFA-80F7-DD7DCAC4B2ED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ellIs" priority="81" operator="equal" id="{CFB34856-3890-4DE4-9DDF-16FE7F91054D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82" operator="equal" id="{64781054-D7FC-4A7C-AB05-A17FCBF9C7EA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83" operator="equal" id="{61E0B06A-0693-4ED5-94A3-AA359594F8D8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84" operator="equal" id="{BAA3389D-2148-459C-AD00-48C72FB42B5E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85" operator="equal" id="{A8DE29DD-6E60-4983-8521-FB710C3861E2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ellIs" priority="76" operator="equal" id="{248C9816-7F27-433F-9F87-3C2B221591A0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77" operator="equal" id="{23CB1A40-6772-4485-877F-0199A078EBB6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78" operator="equal" id="{436E10EF-25C8-481D-8788-0EC4B11DFA1D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79" operator="equal" id="{41EE9667-41CF-4B7E-BF75-3902DB26B8D3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equal" id="{0FC38E56-BFB9-4962-A0A0-9C8AC367165B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ellIs" priority="71" operator="equal" id="{D5BCD0F0-E23A-4C11-9027-D4C5257C7193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72" operator="equal" id="{F0322744-3269-428C-8BEB-C87E63234AFE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73" operator="equal" id="{1B39C40A-1B61-4A2B-B5F2-E4312A61719A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74" operator="equal" id="{69EA6488-EA0C-4E41-BEC7-F59EAB87119A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75" operator="equal" id="{4581B617-1C87-4E92-9D97-615FDD5E2253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ellIs" priority="66" operator="equal" id="{FF7B9FBD-9C62-429D-BB6D-D6A7175F1B6B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67" operator="equal" id="{F61E1431-2D9C-484A-9B1D-2661D3D75F8B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68" operator="equal" id="{2DB43A27-BB9E-4B8A-9424-337DC747E2B4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69" operator="equal" id="{8D6CCC41-6CF9-490C-9AA3-F0640543054E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70" operator="equal" id="{91C52386-CC7D-417E-BA3D-AA39C519E6E1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61" operator="equal" id="{55FDE25C-F488-4124-A701-0A2C6F4C4AA5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62" operator="equal" id="{D312A651-8064-48E5-BA4A-A61111099603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63" operator="equal" id="{D3FFBF96-5614-481F-A999-8EC53D73C0CF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64" operator="equal" id="{84FD683C-B6A4-4F69-A677-85EA5BAFD681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65" operator="equal" id="{C79FDF22-A111-43F2-ABF4-14C397C91B42}">
            <xm:f>Status!$A$1</xm:f>
            <x14:dxf>
              <fill>
                <patternFill>
                  <bgColor rgb="FF00B0F0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cellIs" priority="1" operator="equal" id="{424642B5-C657-459D-9501-52C719D9CD77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CFF5FC1B-D4EA-4704-9429-430251FF4B92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BE6C0153-D565-4A85-B179-49DCF90CCC3E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4" operator="equal" id="{46391A20-0B4A-48E5-ADDA-2FEC6D020D95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1A03998B-62E8-4B85-9CF0-B5E0A4F31AD9}">
            <xm:f>Status!$A$1</xm:f>
            <x14:dxf>
              <fill>
                <patternFill>
                  <bgColor rgb="FF00B0F0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ellIs" priority="6" operator="equal" id="{A7534EB4-658E-4FC1-9A9C-E6E2A58128F3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5BA6F7C4-2C08-4721-A96C-B563C2CE9853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8" operator="equal" id="{83A3A5F2-ED34-4102-9405-F71AF3529A5E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9" operator="equal" id="{1789F0B8-FB83-470C-85E9-6188720A6EE2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823DDF65-C715-44DF-BE80-B7FE9C39213A}">
            <xm:f>Status!$A$1</xm:f>
            <x14:dxf>
              <fill>
                <patternFill>
                  <bgColor rgb="FF00B0F0"/>
                </patternFill>
              </fill>
            </x14:dxf>
          </x14:cfRule>
          <xm:sqref>J20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Groups!$B$2:$B$65535</xm:f>
          </x14:formula1>
          <xm:sqref>B2:B21</xm:sqref>
        </x14:dataValidation>
        <x14:dataValidation type="list" allowBlank="1" showInputMessage="1" showErrorMessage="1">
          <x14:formula1>
            <xm:f>Status!$A$1:$A$5</xm:f>
          </x14:formula1>
          <xm:sqref>J2:J1048576</xm:sqref>
        </x14:dataValidation>
        <x14:dataValidation type="list" allowBlank="1" showInputMessage="1" showErrorMessage="1">
          <x14:formula1>
            <xm:f>Roles!$A:$A</xm:f>
          </x14:formula1>
          <xm:sqref>D2:D1048576</xm:sqref>
        </x14:dataValidation>
        <x14:dataValidation type="list" allowBlank="1" showInputMessage="1" showErrorMessage="1">
          <x14:formula1>
            <xm:f>Priority!$A$1:$A$3</xm:f>
          </x14:formula1>
          <xm:sqref>K22:K1048576</xm:sqref>
        </x14:dataValidation>
        <x14:dataValidation type="list" allowBlank="1" showInputMessage="1" showErrorMessage="1">
          <x14:formula1>
            <xm:f>Priority!$A$1:$A$65534</xm:f>
          </x14:formula1>
          <xm:sqref>K2:K21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"/>
  <sheetViews>
    <sheetView workbookViewId="0">
      <pane ySplit="1" topLeftCell="A2" activePane="bottomLeft" state="frozen"/>
      <selection pane="bottomLeft" activeCell="D14" sqref="D14"/>
    </sheetView>
  </sheetViews>
  <sheetFormatPr defaultRowHeight="13.5" x14ac:dyDescent="0.15"/>
  <cols>
    <col min="1" max="1" width="5.75" style="20" bestFit="1" customWidth="1"/>
    <col min="2" max="2" width="25.5" style="18" bestFit="1" customWidth="1"/>
    <col min="3" max="3" width="6.5" style="20" bestFit="1" customWidth="1"/>
    <col min="4" max="4" width="40.625" style="4" customWidth="1"/>
    <col min="5" max="5" width="58.875" style="4" customWidth="1"/>
    <col min="6" max="6" width="4.875" style="19" bestFit="1" customWidth="1"/>
    <col min="7" max="7" width="9" style="18"/>
    <col min="8" max="8" width="7.75" style="18" bestFit="1" customWidth="1"/>
    <col min="9" max="16384" width="9" style="18"/>
  </cols>
  <sheetData>
    <row r="1" spans="1:8" x14ac:dyDescent="0.15">
      <c r="A1" s="17" t="s">
        <v>119</v>
      </c>
      <c r="B1" s="17" t="s">
        <v>92</v>
      </c>
      <c r="C1" s="17" t="s">
        <v>105</v>
      </c>
      <c r="D1" s="3" t="s">
        <v>0</v>
      </c>
      <c r="E1" s="3" t="s">
        <v>1</v>
      </c>
      <c r="F1" s="3" t="s">
        <v>94</v>
      </c>
      <c r="G1" s="3" t="s">
        <v>4</v>
      </c>
      <c r="H1" s="3" t="s">
        <v>88</v>
      </c>
    </row>
    <row r="2" spans="1:8" ht="27" x14ac:dyDescent="0.15">
      <c r="A2" s="20">
        <v>1</v>
      </c>
      <c r="B2" s="18" t="s">
        <v>93</v>
      </c>
      <c r="C2" s="20" t="str">
        <f>"FeR-"&amp;VLOOKUP(B2,IF({1,0},FeRBacklogs!$G:$G,FeRBacklogs!$A:$A),2,0)</f>
        <v>FeR-1</v>
      </c>
      <c r="D2" s="4" t="s">
        <v>97</v>
      </c>
      <c r="E2" s="4" t="s">
        <v>98</v>
      </c>
      <c r="F2" s="8">
        <v>42153</v>
      </c>
      <c r="G2" s="4" t="s">
        <v>15</v>
      </c>
      <c r="H2" s="4" t="s">
        <v>50</v>
      </c>
    </row>
    <row r="3" spans="1:8" ht="27" x14ac:dyDescent="0.15">
      <c r="A3" s="20">
        <v>2</v>
      </c>
      <c r="B3" s="18" t="s">
        <v>93</v>
      </c>
      <c r="C3" s="20" t="str">
        <f>"FeR-"&amp;VLOOKUP(B3,IF({1,0},FeRBacklogs!$G:$G,FeRBacklogs!$A:$A),2,0)</f>
        <v>FeR-1</v>
      </c>
      <c r="D3" s="4" t="s">
        <v>99</v>
      </c>
      <c r="E3" s="4" t="s">
        <v>100</v>
      </c>
      <c r="F3" s="19">
        <v>42153.95453703704</v>
      </c>
      <c r="G3" s="4" t="s">
        <v>15</v>
      </c>
      <c r="H3" s="4" t="s">
        <v>50</v>
      </c>
    </row>
    <row r="4" spans="1:8" ht="27" x14ac:dyDescent="0.15">
      <c r="A4" s="20">
        <v>3</v>
      </c>
      <c r="B4" s="18" t="s">
        <v>93</v>
      </c>
      <c r="C4" s="20" t="str">
        <f>"FeR-"&amp;VLOOKUP(B4,IF({1,0},FeRBacklogs!$G:$G,FeRBacklogs!$A:$A),2,0)</f>
        <v>FeR-1</v>
      </c>
      <c r="D4" s="4" t="s">
        <v>103</v>
      </c>
      <c r="E4" s="4" t="s">
        <v>102</v>
      </c>
      <c r="F4" s="19">
        <v>42153.95548611111</v>
      </c>
      <c r="G4" s="4" t="s">
        <v>15</v>
      </c>
      <c r="H4" s="4" t="s">
        <v>50</v>
      </c>
    </row>
    <row r="5" spans="1:8" ht="27" x14ac:dyDescent="0.15">
      <c r="A5" s="20">
        <v>4</v>
      </c>
      <c r="B5" s="18" t="s">
        <v>93</v>
      </c>
      <c r="C5" s="20" t="str">
        <f>"FeR-"&amp;VLOOKUP(B5,IF({1,0},FeRBacklogs!$G:$G,FeRBacklogs!$A:$A),2,0)</f>
        <v>FeR-1</v>
      </c>
      <c r="D5" s="4" t="s">
        <v>101</v>
      </c>
      <c r="E5" s="4" t="s">
        <v>104</v>
      </c>
      <c r="F5" s="19">
        <v>42153.962199074071</v>
      </c>
      <c r="G5" s="4" t="s">
        <v>15</v>
      </c>
      <c r="H5" s="4" t="s">
        <v>50</v>
      </c>
    </row>
    <row r="6" spans="1:8" x14ac:dyDescent="0.15">
      <c r="A6" s="20">
        <v>5</v>
      </c>
      <c r="B6" s="18" t="s">
        <v>95</v>
      </c>
      <c r="C6" s="20" t="str">
        <f>"FeR-"&amp;VLOOKUP(B6,IF({1,0},FeRBacklogs!$G:$G,FeRBacklogs!$A:$A),2,0)</f>
        <v>FeR-2</v>
      </c>
      <c r="D6" s="4" t="s">
        <v>106</v>
      </c>
      <c r="E6" s="4" t="s">
        <v>107</v>
      </c>
      <c r="F6" s="19">
        <v>42153.988749999997</v>
      </c>
      <c r="G6" s="4" t="s">
        <v>15</v>
      </c>
      <c r="H6" s="4" t="s">
        <v>50</v>
      </c>
    </row>
    <row r="7" spans="1:8" x14ac:dyDescent="0.15">
      <c r="A7" s="20">
        <v>6</v>
      </c>
      <c r="B7" s="18" t="s">
        <v>95</v>
      </c>
      <c r="C7" s="20" t="str">
        <f>"FeR-"&amp;VLOOKUP(B7,IF({1,0},FeRBacklogs!$G:$G,FeRBacklogs!$A:$A),2,0)</f>
        <v>FeR-2</v>
      </c>
      <c r="D7" s="4" t="s">
        <v>108</v>
      </c>
      <c r="E7" s="4" t="s">
        <v>109</v>
      </c>
      <c r="F7" s="19">
        <v>42153.995370370372</v>
      </c>
      <c r="G7" s="4" t="s">
        <v>15</v>
      </c>
      <c r="H7" s="4" t="s">
        <v>50</v>
      </c>
    </row>
    <row r="8" spans="1:8" x14ac:dyDescent="0.15">
      <c r="A8" s="20">
        <v>7</v>
      </c>
      <c r="B8" s="18" t="s">
        <v>95</v>
      </c>
      <c r="C8" s="20" t="str">
        <f>"FeR-"&amp;VLOOKUP(B8,IF({1,0},FeRBacklogs!$G:$G,FeRBacklogs!$A:$A),2,0)</f>
        <v>FeR-2</v>
      </c>
      <c r="D8" s="4" t="s">
        <v>110</v>
      </c>
      <c r="E8" s="4" t="s">
        <v>111</v>
      </c>
      <c r="F8" s="19">
        <v>42153.995752314811</v>
      </c>
      <c r="G8" s="4" t="s">
        <v>15</v>
      </c>
      <c r="H8" s="4" t="s">
        <v>50</v>
      </c>
    </row>
    <row r="9" spans="1:8" x14ac:dyDescent="0.15">
      <c r="A9" s="20">
        <v>8</v>
      </c>
      <c r="B9" s="18" t="s">
        <v>112</v>
      </c>
      <c r="C9" s="20" t="str">
        <f>"FeR-"&amp;VLOOKUP(B9,IF({1,0},FeRBacklogs!$G:$G,FeRBacklogs!$A:$A),2,0)</f>
        <v>FeR-3</v>
      </c>
      <c r="D9" s="4" t="s">
        <v>113</v>
      </c>
      <c r="E9" s="4" t="s">
        <v>114</v>
      </c>
      <c r="F9" s="19">
        <v>42153.996539351851</v>
      </c>
      <c r="G9" s="4" t="s">
        <v>15</v>
      </c>
      <c r="H9" s="4" t="s">
        <v>50</v>
      </c>
    </row>
    <row r="10" spans="1:8" ht="27" x14ac:dyDescent="0.15">
      <c r="A10" s="20">
        <v>9</v>
      </c>
      <c r="B10" s="18" t="s">
        <v>112</v>
      </c>
      <c r="C10" s="20" t="str">
        <f>"FeR-"&amp;VLOOKUP(B10,IF({1,0},FeRBacklogs!$G:$G,FeRBacklogs!$A:$A),2,0)</f>
        <v>FeR-3</v>
      </c>
      <c r="D10" s="4" t="s">
        <v>115</v>
      </c>
      <c r="E10" s="4" t="s">
        <v>116</v>
      </c>
      <c r="F10" s="19">
        <v>42153.998113425929</v>
      </c>
      <c r="G10" s="4" t="s">
        <v>15</v>
      </c>
      <c r="H10" s="4" t="s">
        <v>50</v>
      </c>
    </row>
    <row r="11" spans="1:8" x14ac:dyDescent="0.15">
      <c r="A11" s="20">
        <v>10</v>
      </c>
      <c r="B11" s="18" t="s">
        <v>133</v>
      </c>
      <c r="C11" s="20" t="str">
        <f>"FeR-"&amp;VLOOKUP(B11,IF({1,0},FeRBacklogs!$G:$G,FeRBacklogs!$A:$A),2,0)</f>
        <v>FeR-4</v>
      </c>
      <c r="F11" s="19">
        <v>42153.999074074076</v>
      </c>
      <c r="G11" s="4" t="s">
        <v>15</v>
      </c>
      <c r="H11" s="4" t="s">
        <v>50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6E3D2F64-DCF7-4FD1-A896-222045522B5D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47" operator="equal" id="{CCF79A10-30B2-4D43-8955-C3BE025E4E40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48" operator="equal" id="{EBC09360-3F1F-4717-B7B9-B0EFEF751796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49" operator="equal" id="{F94DCA81-5ABB-4EFF-A065-94D96EAED649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8A802A5E-8C5B-48B1-84DC-1867A5D127F7}">
            <xm:f>Status!$A$1</xm:f>
            <x14:dxf>
              <fill>
                <patternFill>
                  <bgColor rgb="FF00B0F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ellIs" priority="1" operator="equal" id="{5AFF1689-F631-44D8-9AAA-238E10E86796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8B5D73D-A2D0-4D88-A2BA-7693294723B2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C4B5F739-94A1-4EAA-8B12-1E8489AF884B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4" operator="equal" id="{4B4CDDDF-C342-42F6-8C76-4E8C9AFA7D4B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59F54AE8-678B-4159-8014-C49F8D9F18E2}">
            <xm:f>Status!$A$1</xm:f>
            <x14:dxf>
              <fill>
                <patternFill>
                  <bgColor rgb="FF00B0F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ellIs" priority="81" operator="equal" id="{22F992DD-95F0-4B05-B7B4-F6D22E4CC109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82" operator="equal" id="{E64148FA-F8B2-4F85-AA4B-06ABC4FF0035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83" operator="equal" id="{6E5D6E62-3B65-4988-A381-6F16358564A0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84" operator="equal" id="{193755B2-B398-4C00-8F54-7BD3438AEE3A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85" operator="equal" id="{1156E941-870B-4AFC-B5BA-CC9BED2516BF}">
            <xm:f>Status!$A$1</xm:f>
            <x14:dxf>
              <fill>
                <patternFill>
                  <bgColor rgb="FF00B0F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ellIs" priority="106" operator="equal" id="{439D421E-DC75-4F8E-8B0A-8627DC1E60AA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07" operator="equal" id="{4FE947CD-8C55-4991-82A2-D46DDB3AA174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08" operator="equal" id="{C64D12A8-44C9-406F-83EE-74869BB03291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09" operator="equal" id="{E8023CF7-E370-4E9A-88B5-500D25A2D37C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equal" id="{5943B7BB-14B4-44C1-BA3F-964C66F172F5}">
            <xm:f>Status!$A$1</xm:f>
            <x14:dxf>
              <fill>
                <patternFill>
                  <bgColor rgb="FF00B0F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11" operator="equal" id="{A60CA35D-8D28-42E4-9CE6-386F017708AE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23084A19-8DD0-4130-8E18-419070796068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3" operator="equal" id="{20258F21-07EC-4DD1-AC1A-C94EC390F450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4" operator="equal" id="{A7EF91DE-1E6F-4282-B855-A2AB480B0712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5" operator="equal" id="{43EB65CB-C177-40C0-9692-68E38672524D}">
            <xm:f>Status!$A$1</xm:f>
            <x14:dxf>
              <fill>
                <patternFill>
                  <bgColor rgb="FF00B0F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6" operator="equal" id="{4CB25F87-0E05-43C9-9B4E-210CF20BB370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F1B60BB3-D02E-4910-BF7D-4AAED2B35713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8" operator="equal" id="{AABBFD25-E6CA-4CD5-A557-80CDD574C7CF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9" operator="equal" id="{80BCEC1D-E9DD-42E1-A8DD-2A76AD5AB934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524DE359-8F1A-4960-9C95-BB02A6C88C8C}">
            <xm:f>Status!$A$1</xm:f>
            <x14:dxf>
              <fill>
                <patternFill>
                  <bgColor rgb="FF00B0F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cellIs" priority="56" operator="equal" id="{E229239A-2927-440F-AC32-9472D239C18B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57" operator="equal" id="{330040AB-4618-4874-954B-4F6D69FFEB25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58" operator="equal" id="{9B16AA07-738A-4B07-A3E2-64BDBBA2C076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59" operator="equal" id="{45C833B4-4005-428A-87E6-1567D3913F43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DF7F255F-CE17-48D8-8A41-9BFC5DFA42A7}">
            <xm:f>Status!$A$1</xm:f>
            <x14:dxf>
              <fill>
                <patternFill>
                  <bgColor rgb="FF00B0F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ellIs" priority="16" operator="equal" id="{E13240C1-9914-445B-9AA1-920D904B6287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413890ED-027C-44F3-A234-328D8E2A7635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8" operator="equal" id="{45A689DC-6B4B-4D9F-91C7-3502DA249E21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9" operator="equal" id="{D33691A4-E70D-4AB3-9758-C550AC3FBF63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equal" id="{EC38EF11-BF46-4DBF-BF56-A40580D005C7}">
            <xm:f>Status!$A$1</xm:f>
            <x14:dxf>
              <fill>
                <patternFill>
                  <bgColor rgb="FF00B0F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26" operator="equal" id="{3F64B10F-050D-4B83-A299-C3F3EEC8DB33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CEFC5F77-A1E7-4FF1-B0FC-25E08847956D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3F973CD9-A895-4ABF-944E-16178F2CAFE6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29" operator="equal" id="{E7B16A7E-75A8-4C9F-BFA5-2C839A33368B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7D9FCE3F-DED2-45AF-A7C0-FC729A0E2105}">
            <xm:f>Status!$A$1</xm:f>
            <x14:dxf>
              <fill>
                <patternFill>
                  <bgColor rgb="FF00B0F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ellIs" priority="21" operator="equal" id="{DD823D21-63E0-48A7-97E4-33051F027648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0B7D09F0-D68F-4687-B536-1410970BF297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23" operator="equal" id="{65BD5219-5512-4695-B70C-9A277AEA1E20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24" operator="equal" id="{B6F5D537-6EBC-458C-A56C-B6BDB65EE5B5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25" operator="equal" id="{13DFD914-AEC9-4C32-8CAB-2D4AD3B16301}">
            <xm:f>Status!$A$1</xm:f>
            <x14:dxf>
              <fill>
                <patternFill>
                  <bgColor rgb="FF00B0F0"/>
                </patternFill>
              </fill>
            </x14:dxf>
          </x14:cfRule>
          <xm:sqref>G7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FeRBacklogs!$G$2:$G$65535</xm:f>
          </x14:formula1>
          <xm:sqref>B2:B11</xm:sqref>
        </x14:dataValidation>
        <x14:dataValidation type="list" allowBlank="1" showInputMessage="1" showErrorMessage="1">
          <x14:formula1>
            <xm:f>Status!$A$1:$A$5</xm:f>
          </x14:formula1>
          <xm:sqref>G2:G11</xm:sqref>
        </x14:dataValidation>
        <x14:dataValidation type="list" allowBlank="1" showInputMessage="1" showErrorMessage="1">
          <x14:formula1>
            <xm:f>Priority!$A$1:$A$3</xm:f>
          </x14:formula1>
          <xm:sqref>H2:H11</xm:sqref>
        </x14:dataValidation>
        <x14:dataValidation type="list" allowBlank="1" showInputMessage="1" showErrorMessage="1">
          <x14:formula1>
            <xm:f>FeRBacklogs!$G13:$G65546</xm:f>
          </x14:formula1>
          <xm:sqref>B12:B1048576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3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7" sqref="M7"/>
    </sheetView>
  </sheetViews>
  <sheetFormatPr defaultRowHeight="13.5" x14ac:dyDescent="0.15"/>
  <cols>
    <col min="1" max="1" width="5.5" style="1" bestFit="1" customWidth="1"/>
    <col min="2" max="2" width="42.125" style="1" bestFit="1" customWidth="1"/>
    <col min="3" max="3" width="5.25" style="23" bestFit="1" customWidth="1"/>
    <col min="4" max="4" width="7.125" style="1" bestFit="1" customWidth="1"/>
    <col min="5" max="5" width="4.875" style="1" bestFit="1" customWidth="1"/>
    <col min="6" max="6" width="3.5" style="1" bestFit="1" customWidth="1"/>
    <col min="7" max="7" width="7.5" style="1" bestFit="1" customWidth="1"/>
    <col min="8" max="8" width="4" style="1" bestFit="1" customWidth="1"/>
    <col min="9" max="9" width="8" style="1" bestFit="1" customWidth="1"/>
    <col min="10" max="10" width="7.125" style="1" bestFit="1" customWidth="1"/>
    <col min="11" max="11" width="12.125" style="1" bestFit="1" customWidth="1"/>
    <col min="12" max="12" width="4.75" style="1" bestFit="1" customWidth="1"/>
    <col min="13" max="13" width="30.625" style="1" bestFit="1" customWidth="1"/>
    <col min="14" max="14" width="24.875" style="1" customWidth="1"/>
    <col min="15" max="15" width="39.5" style="1" customWidth="1"/>
    <col min="16" max="16" width="5" style="21" bestFit="1" customWidth="1"/>
    <col min="17" max="17" width="8.125" style="1" bestFit="1" customWidth="1"/>
    <col min="18" max="16384" width="9" style="1"/>
  </cols>
  <sheetData>
    <row r="1" spans="1:18" s="26" customFormat="1" x14ac:dyDescent="0.15">
      <c r="A1" s="22" t="s">
        <v>120</v>
      </c>
      <c r="B1" s="22" t="s">
        <v>121</v>
      </c>
      <c r="C1" s="22" t="s">
        <v>152</v>
      </c>
      <c r="D1" s="24" t="s">
        <v>131</v>
      </c>
      <c r="E1" s="24" t="s">
        <v>125</v>
      </c>
      <c r="F1" s="24" t="s">
        <v>126</v>
      </c>
      <c r="G1" s="24" t="s">
        <v>127</v>
      </c>
      <c r="H1" s="24" t="s">
        <v>128</v>
      </c>
      <c r="I1" s="24" t="s">
        <v>129</v>
      </c>
      <c r="J1" s="24" t="s">
        <v>141</v>
      </c>
      <c r="K1" s="24" t="s">
        <v>132</v>
      </c>
      <c r="L1" s="24" t="s">
        <v>130</v>
      </c>
      <c r="M1" s="22" t="s">
        <v>174</v>
      </c>
      <c r="N1" s="22" t="s">
        <v>0</v>
      </c>
      <c r="O1" s="22" t="s">
        <v>1</v>
      </c>
      <c r="P1" s="25" t="s">
        <v>94</v>
      </c>
      <c r="Q1" s="22" t="s">
        <v>4</v>
      </c>
      <c r="R1" s="22" t="s">
        <v>88</v>
      </c>
    </row>
    <row r="2" spans="1:18" x14ac:dyDescent="0.15">
      <c r="A2" s="1">
        <v>1</v>
      </c>
      <c r="B2" s="1" t="s">
        <v>96</v>
      </c>
      <c r="C2" s="23" t="str">
        <f>"SR-"&amp;VLOOKUP(B2,IF({1,0},SRBacklogs!$D:$D,SRBacklogs!$A:$A),2,0)</f>
        <v>SR-1</v>
      </c>
      <c r="D2" s="1" t="s">
        <v>142</v>
      </c>
      <c r="M2" s="1" t="str">
        <f>"AR-"&amp; A2 &amp; " " &amp;N2</f>
        <v>AR-1 设计界面</v>
      </c>
      <c r="N2" s="1" t="s">
        <v>148</v>
      </c>
      <c r="P2" s="21">
        <v>42154.804155092592</v>
      </c>
      <c r="Q2" s="4" t="s">
        <v>15</v>
      </c>
      <c r="R2" s="4" t="s">
        <v>50</v>
      </c>
    </row>
    <row r="3" spans="1:18" x14ac:dyDescent="0.15">
      <c r="A3" s="1">
        <v>2</v>
      </c>
      <c r="B3" s="1" t="s">
        <v>96</v>
      </c>
      <c r="C3" s="23" t="str">
        <f>"SR-"&amp;VLOOKUP(B3,IF({1,0},SRBacklogs!$D:$D,SRBacklogs!$A:$A),2,0)</f>
        <v>SR-1</v>
      </c>
      <c r="D3" s="1" t="s">
        <v>162</v>
      </c>
      <c r="G3" s="1" t="s">
        <v>150</v>
      </c>
      <c r="M3" s="1" t="str">
        <f t="shared" ref="M3:M13" si="0">"AR-"&amp; A3 &amp; " " &amp;N3</f>
        <v>AR-2 开发点击按钮事件</v>
      </c>
      <c r="N3" s="1" t="s">
        <v>154</v>
      </c>
      <c r="P3" s="21">
        <v>42154.805138888885</v>
      </c>
      <c r="Q3" s="4" t="s">
        <v>15</v>
      </c>
      <c r="R3" s="4" t="s">
        <v>50</v>
      </c>
    </row>
    <row r="4" spans="1:18" x14ac:dyDescent="0.15">
      <c r="A4" s="1">
        <v>3</v>
      </c>
      <c r="B4" s="1" t="s">
        <v>151</v>
      </c>
      <c r="C4" s="23" t="str">
        <f>"SR-"&amp;VLOOKUP(B4,IF({1,0},SRBacklogs!$D:$D,SRBacklogs!$A:$A),2,0)</f>
        <v>SR-2</v>
      </c>
      <c r="D4" s="1" t="s">
        <v>142</v>
      </c>
      <c r="G4" s="1" t="s">
        <v>162</v>
      </c>
      <c r="M4" s="1" t="str">
        <f t="shared" si="0"/>
        <v>AR-3 设计界面</v>
      </c>
      <c r="N4" s="1" t="s">
        <v>155</v>
      </c>
      <c r="P4" s="21">
        <v>42154.805648148147</v>
      </c>
      <c r="Q4" s="4" t="s">
        <v>15</v>
      </c>
      <c r="R4" s="4" t="s">
        <v>50</v>
      </c>
    </row>
    <row r="5" spans="1:18" x14ac:dyDescent="0.15">
      <c r="A5" s="1">
        <v>4</v>
      </c>
      <c r="B5" s="1" t="s">
        <v>151</v>
      </c>
      <c r="C5" s="23" t="str">
        <f>"SR-"&amp;VLOOKUP(B5,IF({1,0},SRBacklogs!$D:$D,SRBacklogs!$A:$A),2,0)</f>
        <v>SR-2</v>
      </c>
      <c r="D5" s="1" t="s">
        <v>162</v>
      </c>
      <c r="G5" s="1" t="s">
        <v>149</v>
      </c>
      <c r="M5" s="1" t="str">
        <f t="shared" si="0"/>
        <v>AR-4 产品分类信息界面代码开发</v>
      </c>
      <c r="N5" s="1" t="s">
        <v>164</v>
      </c>
      <c r="P5" s="21">
        <v>42154.813217592593</v>
      </c>
      <c r="Q5" s="4" t="s">
        <v>15</v>
      </c>
      <c r="R5" s="4" t="s">
        <v>118</v>
      </c>
    </row>
    <row r="6" spans="1:18" x14ac:dyDescent="0.15">
      <c r="A6" s="1">
        <v>5</v>
      </c>
      <c r="B6" s="1" t="s">
        <v>151</v>
      </c>
      <c r="C6" s="23" t="str">
        <f>"SR-"&amp;VLOOKUP(B6,IF({1,0},SRBacklogs!$D:$D,SRBacklogs!$A:$A),2,0)</f>
        <v>SR-2</v>
      </c>
      <c r="D6" s="1" t="s">
        <v>162</v>
      </c>
      <c r="G6" s="1" t="s">
        <v>165</v>
      </c>
      <c r="M6" s="1" t="str">
        <f t="shared" si="0"/>
        <v>AR-5 产品分类信息界面布局设计</v>
      </c>
      <c r="N6" s="1" t="s">
        <v>166</v>
      </c>
      <c r="P6" s="21">
        <v>42154.817523148151</v>
      </c>
      <c r="Q6" s="4" t="s">
        <v>15</v>
      </c>
      <c r="R6" s="4" t="s">
        <v>118</v>
      </c>
    </row>
    <row r="7" spans="1:18" x14ac:dyDescent="0.15">
      <c r="A7" s="1">
        <v>6</v>
      </c>
      <c r="B7" s="1" t="s">
        <v>153</v>
      </c>
      <c r="C7" s="23" t="str">
        <f>"SR-"&amp;VLOOKUP(B7,IF({1,0},SRBacklogs!$D:$D,SRBacklogs!$A:$A),2,0)</f>
        <v>SR-3</v>
      </c>
      <c r="D7" s="1" t="s">
        <v>142</v>
      </c>
      <c r="G7" s="1" t="s">
        <v>162</v>
      </c>
      <c r="M7" s="1" t="str">
        <f t="shared" si="0"/>
        <v>AR-6 设计界面</v>
      </c>
      <c r="N7" s="1" t="s">
        <v>167</v>
      </c>
      <c r="P7" s="21">
        <v>42154.823831018519</v>
      </c>
      <c r="Q7" s="4" t="s">
        <v>15</v>
      </c>
      <c r="R7" s="4" t="s">
        <v>118</v>
      </c>
    </row>
    <row r="8" spans="1:18" x14ac:dyDescent="0.15">
      <c r="A8" s="1">
        <v>7</v>
      </c>
      <c r="B8" s="1" t="s">
        <v>153</v>
      </c>
      <c r="C8" s="23" t="str">
        <f>"SR-"&amp;VLOOKUP(B8,IF({1,0},SRBacklogs!$D:$D,SRBacklogs!$A:$A),2,0)</f>
        <v>SR-3</v>
      </c>
      <c r="D8" s="1" t="s">
        <v>162</v>
      </c>
      <c r="G8" s="1" t="s">
        <v>150</v>
      </c>
      <c r="M8" s="1" t="str">
        <f t="shared" si="0"/>
        <v>AR-7 界面代码开发</v>
      </c>
      <c r="N8" s="1" t="s">
        <v>168</v>
      </c>
      <c r="P8" s="21">
        <v>42154.824328703704</v>
      </c>
      <c r="Q8" s="4" t="s">
        <v>15</v>
      </c>
      <c r="R8" s="4" t="s">
        <v>118</v>
      </c>
    </row>
    <row r="9" spans="1:18" x14ac:dyDescent="0.15">
      <c r="A9" s="1">
        <v>8</v>
      </c>
      <c r="B9" s="1" t="s">
        <v>153</v>
      </c>
      <c r="C9" s="23" t="str">
        <f>"SR-"&amp;VLOOKUP(B9,IF({1,0},SRBacklogs!$D:$D,SRBacklogs!$A:$A),2,0)</f>
        <v>SR-3</v>
      </c>
      <c r="D9" s="1" t="s">
        <v>162</v>
      </c>
      <c r="G9" s="1" t="s">
        <v>165</v>
      </c>
      <c r="M9" s="1" t="str">
        <f t="shared" si="0"/>
        <v>AR-8 界面布局开发</v>
      </c>
      <c r="N9" s="1" t="s">
        <v>169</v>
      </c>
      <c r="P9" s="21">
        <v>42154.824756944443</v>
      </c>
      <c r="Q9" s="4" t="s">
        <v>15</v>
      </c>
      <c r="R9" s="4" t="s">
        <v>118</v>
      </c>
    </row>
    <row r="10" spans="1:18" x14ac:dyDescent="0.15">
      <c r="A10" s="1">
        <v>9</v>
      </c>
      <c r="B10" s="1" t="s">
        <v>170</v>
      </c>
      <c r="C10" s="23" t="str">
        <f>"SR-"&amp;VLOOKUP(B10,IF({1,0},SRBacklogs!$D:$D,SRBacklogs!$A:$A),2,0)</f>
        <v>SR-4</v>
      </c>
      <c r="D10" s="1" t="s">
        <v>142</v>
      </c>
      <c r="G10" s="1" t="s">
        <v>162</v>
      </c>
      <c r="M10" s="1" t="str">
        <f t="shared" si="0"/>
        <v>AR-9 界面设计</v>
      </c>
      <c r="N10" s="1" t="s">
        <v>171</v>
      </c>
      <c r="P10" s="21">
        <v>42154.82503472222</v>
      </c>
      <c r="Q10" s="4" t="s">
        <v>15</v>
      </c>
      <c r="R10" s="4" t="s">
        <v>118</v>
      </c>
    </row>
    <row r="11" spans="1:18" x14ac:dyDescent="0.15">
      <c r="A11" s="1">
        <v>10</v>
      </c>
      <c r="B11" s="1" t="s">
        <v>170</v>
      </c>
      <c r="C11" s="23" t="str">
        <f>"SR-"&amp;VLOOKUP(B11,IF({1,0},SRBacklogs!$D:$D,SRBacklogs!$A:$A),2,0)</f>
        <v>SR-4</v>
      </c>
      <c r="D11" s="1" t="s">
        <v>162</v>
      </c>
      <c r="G11" s="1" t="s">
        <v>150</v>
      </c>
      <c r="M11" s="1" t="str">
        <f t="shared" si="0"/>
        <v>AR-10 代码开发</v>
      </c>
      <c r="N11" s="1" t="s">
        <v>172</v>
      </c>
      <c r="P11" s="21">
        <v>42154.825891203705</v>
      </c>
      <c r="Q11" s="4" t="s">
        <v>15</v>
      </c>
      <c r="R11" s="4" t="s">
        <v>118</v>
      </c>
    </row>
    <row r="12" spans="1:18" x14ac:dyDescent="0.15">
      <c r="A12" s="1">
        <v>11</v>
      </c>
      <c r="B12" s="1" t="s">
        <v>173</v>
      </c>
      <c r="C12" s="23" t="str">
        <f>"SR-"&amp;VLOOKUP(B12,IF({1,0},SRBacklogs!$D:$D,SRBacklogs!$A:$A),2,0)</f>
        <v>SR-5</v>
      </c>
      <c r="D12" s="1" t="s">
        <v>142</v>
      </c>
      <c r="G12" s="1" t="s">
        <v>162</v>
      </c>
      <c r="M12" s="1" t="str">
        <f t="shared" si="0"/>
        <v>AR-11 界面设计</v>
      </c>
      <c r="N12" s="1" t="s">
        <v>171</v>
      </c>
      <c r="P12" s="21">
        <v>42154.826249999998</v>
      </c>
      <c r="Q12" s="4" t="s">
        <v>15</v>
      </c>
      <c r="R12" s="4" t="s">
        <v>118</v>
      </c>
    </row>
    <row r="13" spans="1:18" x14ac:dyDescent="0.15">
      <c r="A13" s="1">
        <v>12</v>
      </c>
      <c r="B13" s="1" t="s">
        <v>173</v>
      </c>
      <c r="C13" s="23" t="str">
        <f>"SR-"&amp;VLOOKUP(B13,IF({1,0},SRBacklogs!$D:$D,SRBacklogs!$A:$A),2,0)</f>
        <v>SR-5</v>
      </c>
      <c r="D13" s="1" t="s">
        <v>162</v>
      </c>
      <c r="G13" s="1" t="s">
        <v>150</v>
      </c>
      <c r="M13" s="1" t="str">
        <f t="shared" si="0"/>
        <v>AR-12 代码开发</v>
      </c>
      <c r="N13" s="1" t="s">
        <v>172</v>
      </c>
      <c r="P13" s="21">
        <v>42154.826458333337</v>
      </c>
      <c r="Q13" s="4" t="s">
        <v>15</v>
      </c>
      <c r="R13" s="4" t="s">
        <v>118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6" operator="equal" id="{435C05D8-BC02-4588-88A5-83C6B43679B1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57" operator="equal" id="{896D7D09-3F52-4EA3-AA46-75404265CCAE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58" operator="equal" id="{26BE2EA7-ADF8-4911-BEC1-057F3EDD685B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59" operator="equal" id="{2217465A-7EC1-4FFF-8F3B-0EA59FA6D5BF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60" operator="equal" id="{EBDED39A-C107-434B-BC0F-99E166EDF389}">
            <xm:f>Status!$A$1</xm:f>
            <x14:dxf>
              <fill>
                <patternFill>
                  <bgColor rgb="FF00B0F0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cellIs" priority="51" operator="equal" id="{A555D9C6-0B1F-41A9-BCE2-0A28239520AB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52" operator="equal" id="{ABA7FFE4-C33F-44F9-9941-BB44702C884B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53" operator="equal" id="{03BF28E9-DA8A-4FDF-BCBF-C9E72FFC50ED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54" operator="equal" id="{1C0B80A2-C698-438B-B5BB-7EBD2B9F2714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55" operator="equal" id="{4A88F0AB-7216-4A8E-AF35-5ACD178F5764}">
            <xm:f>Status!$A$1</xm:f>
            <x14:dxf>
              <fill>
                <patternFill>
                  <bgColor rgb="FF00B0F0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cellIs" priority="46" operator="equal" id="{EDE2258C-CE7A-41C2-971D-1DE5296CEC60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47" operator="equal" id="{DED029F1-337B-4610-A65C-530D4013AF1C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48" operator="equal" id="{9F30CF54-B535-4070-9D0E-13D6F6C246C1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49" operator="equal" id="{F4806DD4-E0AA-43A8-AF1D-292068A04331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equal" id="{609C65FC-9259-4A1B-9D9F-029D0E7185C5}">
            <xm:f>Status!$A$1</xm:f>
            <x14:dxf>
              <fill>
                <patternFill>
                  <bgColor rgb="FF00B0F0"/>
                </patternFill>
              </fill>
            </x14:dxf>
          </x14:cfRule>
          <xm:sqref>Q4</xm:sqref>
        </x14:conditionalFormatting>
        <x14:conditionalFormatting xmlns:xm="http://schemas.microsoft.com/office/excel/2006/main">
          <x14:cfRule type="cellIs" priority="41" operator="equal" id="{F137A429-3B2A-451D-8C8E-96D008F46440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065938DC-7C86-4ED5-A77D-53D10A3D4E3F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43" operator="equal" id="{3D9CFDF0-B704-4249-B3D3-1947F7071A51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44" operator="equal" id="{463A8500-F761-4387-9A3E-3C0ABF3B4693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45" operator="equal" id="{22FEC738-EFD4-44C6-848D-F2A32A09AF8C}">
            <xm:f>Status!$A$1</xm:f>
            <x14:dxf>
              <fill>
                <patternFill>
                  <bgColor rgb="FF00B0F0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6" operator="equal" id="{46260A20-85A9-4477-BC83-546961A94A07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37" operator="equal" id="{73422062-EFEE-4BD1-979D-72EEB814DC19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38" operator="equal" id="{42E2084A-EA67-4990-A11E-D171FBFA7317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39" operator="equal" id="{EC18CB9C-E213-4940-B425-FF7DFEF0DC9F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40" operator="equal" id="{B8B3D6BE-6E38-40AD-8079-21A6B3B8FF2D}">
            <xm:f>Status!$A$1</xm:f>
            <x14:dxf>
              <fill>
                <patternFill>
                  <bgColor rgb="FF00B0F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ellIs" priority="31" operator="equal" id="{15E75A38-96B0-40AA-B3F7-A776AB557D99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65386FD9-FB36-469E-BEA7-C4C683410AE4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33" operator="equal" id="{CFBA4FE2-5453-434D-A3CF-7E6FEC3EFD86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34" operator="equal" id="{2D451D05-2E12-40CA-9996-65A6A18BBC23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35" operator="equal" id="{788A4270-22EA-4312-99CF-FD04E8E42696}">
            <xm:f>Status!$A$1</xm:f>
            <x14:dxf>
              <fill>
                <patternFill>
                  <bgColor rgb="FF00B0F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ellIs" priority="26" operator="equal" id="{D3C6FC0F-833F-4F55-B2C3-2E999B4E8104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4276A80-C6FA-45C6-9C4E-6995C4666136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28" operator="equal" id="{801C3302-B4C8-4974-8D85-2E093C1EDDC1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29" operator="equal" id="{B1A65AF1-0499-45FE-8456-AA69D999FAA9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30" operator="equal" id="{C901B3BF-0A44-4248-A87D-E9C94C254E8C}">
            <xm:f>Status!$A$1</xm:f>
            <x14:dxf>
              <fill>
                <patternFill>
                  <bgColor rgb="FF00B0F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ellIs" priority="21" operator="equal" id="{2C2801C6-F0CA-43C7-8A4E-116F860AD02D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31AECFCB-2F81-43C5-97AB-B7B399DBF040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23" operator="equal" id="{470E41FC-A36A-43D7-A642-214A300D3D4E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24" operator="equal" id="{F520F036-C78A-4BF7-9AC1-0D13C81937F4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25" operator="equal" id="{672263B5-E625-4788-87FB-19419049DE1C}">
            <xm:f>Status!$A$1</xm:f>
            <x14:dxf>
              <fill>
                <patternFill>
                  <bgColor rgb="FF00B0F0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ellIs" priority="16" operator="equal" id="{80D10B6D-D104-4F3D-8E87-CD6759452336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6445AC67-776B-4936-B35D-1D6EB1D5D3D4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8" operator="equal" id="{F8A8CE7B-E014-422D-8559-FBCC198CC68C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9" operator="equal" id="{0234CFCE-9CB1-4C96-A3C0-FF4F30E4847A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equal" id="{C2E90A6A-52F9-4096-8223-550C7E43142A}">
            <xm:f>Status!$A$1</xm:f>
            <x14:dxf>
              <fill>
                <patternFill>
                  <bgColor rgb="FF00B0F0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ellIs" priority="11" operator="equal" id="{353E72DB-DE6B-4AF3-8F53-6353ACA002C7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62DD803-2EB2-4963-8E1B-26A58F8940F4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13" operator="equal" id="{18B8CDB4-ABC6-4AAD-BC42-32EA667996DD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14" operator="equal" id="{412C739A-D074-4600-9C74-CF4314FD4E6C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5" operator="equal" id="{80C33962-3519-45A5-A57D-883F48A69243}">
            <xm:f>Status!$A$1</xm:f>
            <x14:dxf>
              <fill>
                <patternFill>
                  <bgColor rgb="FF00B0F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6" operator="equal" id="{5CFEDF82-FDC7-41EB-B2BA-45D1E0998597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9B39ED9B-1C68-45BF-8846-C2D020325168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8" operator="equal" id="{E3BB66B0-5217-4489-B817-6D2E3FB461CB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9" operator="equal" id="{AEB068EE-563F-4EBF-B3B3-E683AD30AEA4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10" operator="equal" id="{64DFEBCF-80BB-4434-AF98-9DBD58DBD2FF}">
            <xm:f>Status!$A$1</xm:f>
            <x14:dxf>
              <fill>
                <patternFill>
                  <bgColor rgb="FF00B0F0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ellIs" priority="1" operator="equal" id="{B25EAA13-84B9-41C2-8493-CEC620019729}">
            <xm:f>Status!$A$3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77FDB330-EA39-48E9-BB63-016E837CF880}">
            <xm:f>Status!$A$5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B1B824E3-F21C-44F6-A95C-78FA810DBB2E}">
            <xm:f>Status!$A$4</xm:f>
            <x14:dxf>
              <fill>
                <patternFill>
                  <bgColor theme="0"/>
                </patternFill>
              </fill>
            </x14:dxf>
          </x14:cfRule>
          <x14:cfRule type="cellIs" priority="4" operator="equal" id="{87B27282-7D6F-4A2E-B1BC-8FE8AFDE4785}">
            <xm:f>Status!$A$2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equal" id="{FBEFC840-59C4-402C-B83F-3E97F99DB316}">
            <xm:f>Status!$A$1</xm:f>
            <x14:dxf>
              <fill>
                <patternFill>
                  <bgColor rgb="FF00B0F0"/>
                </patternFill>
              </fill>
            </x14:dxf>
          </x14:cfRule>
          <xm:sqref>Q13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OFFSET(Teams!$A:$A,MATCH(D$1,Teams!$B:$B,)-1,,COUNTIF(Teams!$B:$B,D$1))</xm:f>
          </x14:formula1>
          <xm:sqref>D2:L13</xm:sqref>
        </x14:dataValidation>
        <x14:dataValidation type="list" allowBlank="1" showInputMessage="1" showErrorMessage="1">
          <x14:formula1>
            <xm:f>OFFSET(Teams!$A:$A,MATCH(D$1,Teams!$C:$C,)-1,,COUNTIF(Teams!$C:$C,D$1))</xm:f>
          </x14:formula1>
          <xm:sqref>J1 J14:J1048576</xm:sqref>
        </x14:dataValidation>
        <x14:dataValidation type="list" allowBlank="1" showInputMessage="1" showErrorMessage="1">
          <x14:formula1>
            <xm:f>Priority!$A$1:$A$3</xm:f>
          </x14:formula1>
          <xm:sqref>R2:R13</xm:sqref>
        </x14:dataValidation>
        <x14:dataValidation type="list" allowBlank="1" showInputMessage="1" showErrorMessage="1">
          <x14:formula1>
            <xm:f>Status!$A$1:$A$5</xm:f>
          </x14:formula1>
          <xm:sqref>Q2:Q13</xm:sqref>
        </x14:dataValidation>
        <x14:dataValidation type="list" allowBlank="1" showInputMessage="1" showErrorMessage="1">
          <x14:formula1>
            <xm:f>SRBacklogs!$D$2:$D$65535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3:M15"/>
  <sheetViews>
    <sheetView tabSelected="1" workbookViewId="0">
      <selection activeCell="K5" sqref="K5"/>
    </sheetView>
  </sheetViews>
  <sheetFormatPr defaultRowHeight="13.5" x14ac:dyDescent="0.15"/>
  <cols>
    <col min="1" max="1" width="3.5" style="27" bestFit="1" customWidth="1"/>
    <col min="2" max="10" width="2.5" style="27" customWidth="1"/>
    <col min="11" max="13" width="3.5" style="27" customWidth="1"/>
    <col min="14" max="16384" width="9" style="27"/>
  </cols>
  <sheetData>
    <row r="3" spans="1:13" x14ac:dyDescent="0.15">
      <c r="B3" s="28">
        <v>1</v>
      </c>
      <c r="C3" s="28">
        <v>2</v>
      </c>
      <c r="D3" s="28">
        <v>3</v>
      </c>
      <c r="E3" s="28">
        <v>4</v>
      </c>
      <c r="F3" s="28">
        <v>5</v>
      </c>
      <c r="G3" s="28">
        <v>6</v>
      </c>
      <c r="H3" s="28">
        <v>7</v>
      </c>
      <c r="I3" s="28">
        <v>8</v>
      </c>
      <c r="J3" s="28">
        <v>9</v>
      </c>
      <c r="K3" s="28">
        <v>10</v>
      </c>
      <c r="L3" s="28">
        <v>11</v>
      </c>
      <c r="M3" s="28">
        <v>12</v>
      </c>
    </row>
    <row r="4" spans="1:13" x14ac:dyDescent="0.15">
      <c r="A4" s="28">
        <v>1</v>
      </c>
      <c r="C4" s="27">
        <v>1</v>
      </c>
    </row>
    <row r="5" spans="1:13" x14ac:dyDescent="0.15">
      <c r="A5" s="28">
        <v>2</v>
      </c>
    </row>
    <row r="6" spans="1:13" x14ac:dyDescent="0.15">
      <c r="A6" s="28">
        <v>3</v>
      </c>
      <c r="E6" s="27">
        <v>1</v>
      </c>
      <c r="F6" s="27">
        <v>1</v>
      </c>
    </row>
    <row r="7" spans="1:13" x14ac:dyDescent="0.15">
      <c r="A7" s="28">
        <v>4</v>
      </c>
    </row>
    <row r="8" spans="1:13" x14ac:dyDescent="0.15">
      <c r="A8" s="28">
        <v>5</v>
      </c>
    </row>
    <row r="9" spans="1:13" x14ac:dyDescent="0.15">
      <c r="A9" s="28">
        <v>6</v>
      </c>
    </row>
    <row r="10" spans="1:13" x14ac:dyDescent="0.15">
      <c r="A10" s="28">
        <v>7</v>
      </c>
    </row>
    <row r="11" spans="1:13" x14ac:dyDescent="0.15">
      <c r="A11" s="28">
        <v>8</v>
      </c>
    </row>
    <row r="12" spans="1:13" x14ac:dyDescent="0.15">
      <c r="A12" s="28">
        <v>9</v>
      </c>
    </row>
    <row r="13" spans="1:13" x14ac:dyDescent="0.15">
      <c r="A13" s="28">
        <v>10</v>
      </c>
    </row>
    <row r="14" spans="1:13" x14ac:dyDescent="0.15">
      <c r="A14" s="28">
        <v>11</v>
      </c>
      <c r="M14" s="27">
        <v>1</v>
      </c>
    </row>
    <row r="15" spans="1:13" x14ac:dyDescent="0.15">
      <c r="A15" s="28">
        <v>12</v>
      </c>
    </row>
  </sheetData>
  <phoneticPr fontId="1" type="noConversion"/>
  <conditionalFormatting sqref="A5:J5 L5:XFD5">
    <cfRule type="expression" dxfId="167" priority="1" stopIfTrue="1">
      <formula>TRUE</formula>
    </cfRule>
  </conditionalFormatting>
  <conditionalFormatting sqref="K1:K1048576">
    <cfRule type="expression" dxfId="166" priority="2" stopIfTrue="1">
      <formula>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ar_AdjMetricx_Click">
                <anchor moveWithCells="1" sizeWithCells="1">
                  <from>
                    <xdr:col>0</xdr:col>
                    <xdr:colOff>152400</xdr:colOff>
                    <xdr:row>0</xdr:row>
                    <xdr:rowOff>9525</xdr:rowOff>
                  </from>
                  <to>
                    <xdr:col>5</xdr:col>
                    <xdr:colOff>123825</xdr:colOff>
                    <xdr:row>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14" r:id="rId4" name="Button 98">
              <controlPr defaultSize="0" print="0" autoFill="0" autoPict="0" macro="[0]!SaveAsExcel">
                <anchor moveWithCells="1" sizeWithCells="1">
                  <from>
                    <xdr:col>6</xdr:col>
                    <xdr:colOff>76200</xdr:colOff>
                    <xdr:row>0</xdr:row>
                    <xdr:rowOff>9525</xdr:rowOff>
                  </from>
                  <to>
                    <xdr:col>11</xdr:col>
                    <xdr:colOff>47625</xdr:colOff>
                    <xdr:row>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Groups</vt:lpstr>
      <vt:lpstr>Status</vt:lpstr>
      <vt:lpstr>Roles</vt:lpstr>
      <vt:lpstr>Priority</vt:lpstr>
      <vt:lpstr>Teams</vt:lpstr>
      <vt:lpstr>FeRBacklogs</vt:lpstr>
      <vt:lpstr>SRBacklogs</vt:lpstr>
      <vt:lpstr>ARBacklogs</vt:lpstr>
      <vt:lpstr>AR_AdjMetricx</vt:lpstr>
      <vt:lpstr>XM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PCHEN</dc:creator>
  <cp:lastModifiedBy>PCHEN</cp:lastModifiedBy>
  <dcterms:created xsi:type="dcterms:W3CDTF">2015-05-26T03:52:18Z</dcterms:created>
  <dcterms:modified xsi:type="dcterms:W3CDTF">2015-05-30T12:32:02Z</dcterms:modified>
</cp:coreProperties>
</file>