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chleif/Documents/Projects/Speleo-projects/Spain/Paper/Submission_files/CP_revisions/Round2/Submission/Figures_round2/"/>
    </mc:Choice>
  </mc:AlternateContent>
  <xr:revisionPtr revIDLastSave="0" documentId="13_ncr:1_{3DFB3725-7EE6-0945-9259-82BA1A9B6DA7}" xr6:coauthVersionLast="36" xr6:coauthVersionMax="36" xr10:uidLastSave="{00000000-0000-0000-0000-000000000000}"/>
  <bookViews>
    <workbookView xWindow="760" yWindow="560" windowWidth="28040" windowHeight="17440" xr2:uid="{B1D68D67-3F25-8B43-91D9-D979C656151E}"/>
  </bookViews>
  <sheets>
    <sheet name="Sheet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A19" i="2"/>
  <c r="A20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<sst xmlns="http://schemas.openxmlformats.org/spreadsheetml/2006/main" count="42" uniqueCount="18">
  <si>
    <t>Mixing lines</t>
  </si>
  <si>
    <t>Atmosphere</t>
  </si>
  <si>
    <t xml:space="preserve">Respired </t>
  </si>
  <si>
    <t>inf</t>
  </si>
  <si>
    <t>mix1</t>
  </si>
  <si>
    <t>mix2</t>
  </si>
  <si>
    <t>mix3</t>
  </si>
  <si>
    <t>1/CO2</t>
  </si>
  <si>
    <t>End members:</t>
  </si>
  <si>
    <t>EH</t>
  </si>
  <si>
    <t>DEG</t>
  </si>
  <si>
    <t>LG</t>
  </si>
  <si>
    <r>
      <t>pCO</t>
    </r>
    <r>
      <rPr>
        <b/>
        <vertAlign val="subscript"/>
        <sz val="12"/>
        <color rgb="FF000000"/>
        <rFont val="Calibri (Body)"/>
      </rPr>
      <t>2</t>
    </r>
    <r>
      <rPr>
        <b/>
        <sz val="12"/>
        <color rgb="FF000000"/>
        <rFont val="Calibri"/>
        <family val="2"/>
        <scheme val="minor"/>
      </rPr>
      <t xml:space="preserve"> (ppmv)</t>
    </r>
  </si>
  <si>
    <r>
      <t>δ</t>
    </r>
    <r>
      <rPr>
        <b/>
        <vertAlign val="superscript"/>
        <sz val="12"/>
        <color rgb="FF000000"/>
        <rFont val="Calibri (Body)"/>
      </rPr>
      <t>13</t>
    </r>
    <r>
      <rPr>
        <b/>
        <sz val="12"/>
        <color rgb="FF000000"/>
        <rFont val="Calibri"/>
        <family val="2"/>
        <scheme val="minor"/>
      </rPr>
      <t>C (‰)</t>
    </r>
  </si>
  <si>
    <r>
      <t>Soil pCO</t>
    </r>
    <r>
      <rPr>
        <b/>
        <vertAlign val="subscript"/>
        <sz val="12"/>
        <color rgb="FF000000"/>
        <rFont val="Calibri (Body)"/>
      </rPr>
      <t>2</t>
    </r>
    <r>
      <rPr>
        <b/>
        <sz val="12"/>
        <color rgb="FF000000"/>
        <rFont val="Calibri"/>
        <family val="2"/>
        <scheme val="minor"/>
      </rPr>
      <t xml:space="preserve"> (ppmv)</t>
    </r>
  </si>
  <si>
    <r>
      <t>Soil gas δ</t>
    </r>
    <r>
      <rPr>
        <b/>
        <vertAlign val="superscript"/>
        <sz val="12"/>
        <color rgb="FF000000"/>
        <rFont val="Calibri (Body)"/>
      </rPr>
      <t>13</t>
    </r>
    <r>
      <rPr>
        <b/>
        <sz val="12"/>
        <color rgb="FF000000"/>
        <rFont val="Calibri"/>
        <family val="2"/>
        <scheme val="minor"/>
      </rPr>
      <t>C (‰)</t>
    </r>
  </si>
  <si>
    <t>Mixing line 1 is defined by the regression through the atmosphere and monitoring data, atmospheric end member compositions shown in bold</t>
  </si>
  <si>
    <t>Maximum soil pCO2 was 8000 ppmv.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</si>
</sst>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rgb="FF000000"/>
      <name val="Calibri (Body)"/>
    </font>
    <font>
      <b/>
      <vertAlign val="superscript"/>
      <sz val="12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2" fontId="4" fillId="0" borderId="0" xfId="0" applyNumberFormat="1" applyFont="1" applyFill="1" applyBorder="1"/>
    <xf numFmtId="2" fontId="4" fillId="0" borderId="8" xfId="0" applyNumberFormat="1" applyFont="1" applyFill="1" applyBorder="1"/>
    <xf numFmtId="165" fontId="0" fillId="0" borderId="0" xfId="0" applyNumberFormat="1" applyFill="1" applyBorder="1"/>
    <xf numFmtId="0" fontId="4" fillId="0" borderId="7" xfId="0" applyFont="1" applyFill="1" applyBorder="1"/>
    <xf numFmtId="0" fontId="4" fillId="0" borderId="7" xfId="0" applyFont="1" applyBorder="1"/>
    <xf numFmtId="2" fontId="4" fillId="0" borderId="0" xfId="0" applyNumberFormat="1" applyFont="1" applyBorder="1"/>
    <xf numFmtId="2" fontId="4" fillId="0" borderId="8" xfId="0" applyNumberFormat="1" applyFont="1" applyBorder="1"/>
    <xf numFmtId="0" fontId="4" fillId="0" borderId="0" xfId="0" applyFont="1"/>
    <xf numFmtId="2" fontId="0" fillId="0" borderId="0" xfId="0" applyNumberFormat="1" applyFill="1" applyBorder="1"/>
    <xf numFmtId="2" fontId="0" fillId="0" borderId="8" xfId="0" applyNumberFormat="1" applyFill="1" applyBorder="1"/>
    <xf numFmtId="0" fontId="0" fillId="0" borderId="7" xfId="0" applyFill="1" applyBorder="1"/>
    <xf numFmtId="0" fontId="0" fillId="0" borderId="7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7" xfId="0" applyFont="1" applyFill="1" applyBorder="1"/>
    <xf numFmtId="2" fontId="0" fillId="0" borderId="0" xfId="0" applyNumberFormat="1" applyFont="1" applyFill="1" applyBorder="1"/>
    <xf numFmtId="2" fontId="0" fillId="0" borderId="8" xfId="0" applyNumberFormat="1" applyFont="1" applyFill="1" applyBorder="1"/>
    <xf numFmtId="0" fontId="0" fillId="0" borderId="7" xfId="0" applyFont="1" applyBorder="1"/>
    <xf numFmtId="2" fontId="0" fillId="0" borderId="0" xfId="0" applyNumberFormat="1" applyFont="1" applyBorder="1"/>
    <xf numFmtId="2" fontId="0" fillId="0" borderId="8" xfId="0" applyNumberFormat="1" applyFont="1" applyBorder="1"/>
    <xf numFmtId="2" fontId="6" fillId="0" borderId="0" xfId="0" applyNumberFormat="1" applyFont="1" applyFill="1" applyBorder="1"/>
    <xf numFmtId="165" fontId="4" fillId="0" borderId="0" xfId="0" applyNumberFormat="1" applyFont="1" applyFill="1" applyBorder="1"/>
    <xf numFmtId="2" fontId="1" fillId="0" borderId="0" xfId="0" applyNumberFormat="1" applyFont="1" applyFill="1" applyBorder="1"/>
    <xf numFmtId="2" fontId="1" fillId="0" borderId="8" xfId="0" applyNumberFormat="1" applyFont="1" applyFill="1" applyBorder="1"/>
    <xf numFmtId="0" fontId="1" fillId="0" borderId="7" xfId="0" applyFont="1" applyFill="1" applyBorder="1"/>
    <xf numFmtId="2" fontId="4" fillId="0" borderId="5" xfId="0" applyNumberFormat="1" applyFont="1" applyFill="1" applyBorder="1"/>
    <xf numFmtId="2" fontId="4" fillId="0" borderId="6" xfId="0" applyNumberFormat="1" applyFont="1" applyFill="1" applyBorder="1"/>
    <xf numFmtId="0" fontId="4" fillId="0" borderId="4" xfId="0" applyFont="1" applyFill="1" applyBorder="1"/>
    <xf numFmtId="0" fontId="1" fillId="0" borderId="4" xfId="0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0" fontId="7" fillId="2" borderId="0" xfId="0" applyFont="1" applyFill="1"/>
    <xf numFmtId="0" fontId="8" fillId="2" borderId="0" xfId="0" applyFont="1" applyFill="1"/>
    <xf numFmtId="0" fontId="8" fillId="0" borderId="0" xfId="0" applyFont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0" borderId="0" xfId="0" applyFont="1"/>
    <xf numFmtId="0" fontId="9" fillId="3" borderId="0" xfId="0" applyFont="1" applyFill="1"/>
    <xf numFmtId="0" fontId="10" fillId="3" borderId="0" xfId="0" applyFont="1" applyFill="1"/>
    <xf numFmtId="0" fontId="9" fillId="4" borderId="0" xfId="0" applyFont="1" applyFill="1"/>
    <xf numFmtId="0" fontId="10" fillId="4" borderId="0" xfId="0" applyFont="1" applyFill="1"/>
    <xf numFmtId="0" fontId="1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2" borderId="9" xfId="0" applyFill="1" applyBorder="1"/>
    <xf numFmtId="1" fontId="4" fillId="0" borderId="10" xfId="0" applyNumberFormat="1" applyFont="1" applyFill="1" applyBorder="1"/>
    <xf numFmtId="1" fontId="0" fillId="0" borderId="10" xfId="0" applyNumberFormat="1" applyFill="1" applyBorder="1"/>
    <xf numFmtId="1" fontId="1" fillId="0" borderId="10" xfId="0" applyNumberFormat="1" applyFont="1" applyFill="1" applyBorder="1"/>
    <xf numFmtId="1" fontId="4" fillId="0" borderId="11" xfId="0" applyNumberFormat="1" applyFont="1" applyFill="1" applyBorder="1"/>
    <xf numFmtId="164" fontId="4" fillId="0" borderId="10" xfId="0" applyNumberFormat="1" applyFont="1" applyFill="1" applyBorder="1"/>
    <xf numFmtId="164" fontId="0" fillId="0" borderId="10" xfId="0" applyNumberFormat="1" applyFill="1" applyBorder="1"/>
    <xf numFmtId="164" fontId="1" fillId="0" borderId="10" xfId="0" applyNumberFormat="1" applyFont="1" applyFill="1" applyBorder="1"/>
    <xf numFmtId="164" fontId="4" fillId="0" borderId="11" xfId="0" applyNumberFormat="1" applyFont="1" applyFill="1" applyBorder="1"/>
    <xf numFmtId="2" fontId="4" fillId="0" borderId="7" xfId="0" applyNumberFormat="1" applyFont="1" applyFill="1" applyBorder="1"/>
    <xf numFmtId="2" fontId="0" fillId="0" borderId="7" xfId="0" applyNumberFormat="1" applyFill="1" applyBorder="1"/>
    <xf numFmtId="2" fontId="5" fillId="0" borderId="7" xfId="0" applyNumberFormat="1" applyFont="1" applyFill="1" applyBorder="1"/>
    <xf numFmtId="2" fontId="1" fillId="0" borderId="7" xfId="0" applyNumberFormat="1" applyFont="1" applyFill="1" applyBorder="1"/>
    <xf numFmtId="2" fontId="4" fillId="0" borderId="4" xfId="0" applyNumberFormat="1" applyFont="1" applyFill="1" applyBorder="1"/>
    <xf numFmtId="0" fontId="1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wrapText="1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3" borderId="9" xfId="0" applyFill="1" applyBorder="1"/>
    <xf numFmtId="0" fontId="1" fillId="3" borderId="11" xfId="0" applyFont="1" applyFill="1" applyBorder="1" applyAlignment="1">
      <alignment wrapText="1"/>
    </xf>
    <xf numFmtId="164" fontId="0" fillId="0" borderId="10" xfId="0" applyNumberFormat="1" applyFont="1" applyFill="1" applyBorder="1"/>
    <xf numFmtId="0" fontId="11" fillId="4" borderId="4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0" fillId="4" borderId="9" xfId="0" applyFill="1" applyBorder="1"/>
    <xf numFmtId="0" fontId="1" fillId="4" borderId="11" xfId="0" applyFont="1" applyFill="1" applyBorder="1" applyAlignment="1">
      <alignment wrapText="1"/>
    </xf>
    <xf numFmtId="164" fontId="4" fillId="0" borderId="10" xfId="0" applyNumberFormat="1" applyFont="1" applyBorder="1"/>
    <xf numFmtId="164" fontId="0" fillId="0" borderId="10" xfId="0" applyNumberFormat="1" applyBorder="1"/>
    <xf numFmtId="164" fontId="0" fillId="0" borderId="10" xfId="0" applyNumberFormat="1" applyFont="1" applyBorder="1"/>
    <xf numFmtId="164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7F7E-A6D7-3A47-A14E-0901A08BED21}">
  <dimension ref="A1:R33"/>
  <sheetViews>
    <sheetView tabSelected="1" workbookViewId="0">
      <selection activeCell="A3" sqref="A3"/>
    </sheetView>
  </sheetViews>
  <sheetFormatPr baseColWidth="10" defaultRowHeight="16"/>
  <cols>
    <col min="1" max="1" width="14.6640625" customWidth="1"/>
    <col min="2" max="2" width="11.6640625" customWidth="1"/>
    <col min="7" max="7" width="15.6640625" customWidth="1"/>
    <col min="8" max="8" width="12.5" customWidth="1"/>
    <col min="13" max="13" width="16.83203125" customWidth="1"/>
    <col min="14" max="14" width="12.5" customWidth="1"/>
  </cols>
  <sheetData>
    <row r="1" spans="1:18" ht="21">
      <c r="A1" s="3" t="s">
        <v>0</v>
      </c>
    </row>
    <row r="2" spans="1:18">
      <c r="A2" s="2" t="s">
        <v>16</v>
      </c>
    </row>
    <row r="3" spans="1:18">
      <c r="A3" s="2" t="s">
        <v>17</v>
      </c>
    </row>
    <row r="4" spans="1:18">
      <c r="A4" s="2"/>
    </row>
    <row r="5" spans="1:18" ht="20">
      <c r="A5" s="52" t="s">
        <v>9</v>
      </c>
      <c r="B5" s="53"/>
      <c r="C5" s="53"/>
      <c r="D5" s="53"/>
      <c r="E5" s="53"/>
      <c r="F5" s="54"/>
      <c r="G5" s="55" t="s">
        <v>10</v>
      </c>
      <c r="H5" s="56"/>
      <c r="I5" s="56"/>
      <c r="J5" s="56"/>
      <c r="K5" s="56"/>
      <c r="L5" s="54"/>
      <c r="M5" s="57" t="s">
        <v>11</v>
      </c>
      <c r="N5" s="9"/>
      <c r="O5" s="9"/>
      <c r="P5" s="9"/>
      <c r="Q5" s="9"/>
    </row>
    <row r="6" spans="1:18">
      <c r="A6" s="4"/>
      <c r="B6" s="5"/>
      <c r="C6" s="5"/>
      <c r="D6" s="5"/>
      <c r="E6" s="5"/>
      <c r="G6" s="6"/>
      <c r="H6" s="7"/>
      <c r="I6" s="7"/>
      <c r="J6" s="7"/>
      <c r="K6" s="7"/>
      <c r="M6" s="8"/>
      <c r="N6" s="9"/>
      <c r="O6" s="9"/>
      <c r="P6" s="9"/>
      <c r="Q6" s="9"/>
    </row>
    <row r="7" spans="1:18">
      <c r="A7" s="58" t="s">
        <v>8</v>
      </c>
      <c r="B7" s="59"/>
      <c r="C7" s="59"/>
      <c r="D7" s="59"/>
      <c r="E7" s="59"/>
      <c r="F7" s="60"/>
      <c r="G7" s="61" t="s">
        <v>8</v>
      </c>
      <c r="H7" s="62"/>
      <c r="I7" s="62"/>
      <c r="J7" s="62"/>
      <c r="K7" s="62"/>
      <c r="L7" s="60"/>
      <c r="M7" s="63" t="s">
        <v>8</v>
      </c>
      <c r="N7" s="64"/>
      <c r="O7" s="9"/>
      <c r="P7" s="9"/>
      <c r="Q7" s="9"/>
    </row>
    <row r="8" spans="1:18" ht="19">
      <c r="A8" s="5"/>
      <c r="B8" s="65" t="s">
        <v>12</v>
      </c>
      <c r="C8" s="65" t="s">
        <v>13</v>
      </c>
      <c r="D8" s="66"/>
      <c r="E8" s="66"/>
      <c r="F8" s="1"/>
      <c r="G8" s="6"/>
      <c r="H8" s="67" t="s">
        <v>12</v>
      </c>
      <c r="I8" s="67" t="s">
        <v>13</v>
      </c>
      <c r="J8" s="6"/>
      <c r="K8" s="6"/>
      <c r="L8" s="1"/>
      <c r="M8" s="8"/>
      <c r="N8" s="68" t="s">
        <v>12</v>
      </c>
      <c r="O8" s="68" t="s">
        <v>13</v>
      </c>
      <c r="P8" s="9"/>
      <c r="Q8" s="9"/>
    </row>
    <row r="9" spans="1:18">
      <c r="A9" s="4" t="s">
        <v>1</v>
      </c>
      <c r="B9" s="69">
        <v>260</v>
      </c>
      <c r="C9" s="4">
        <v>-6.33</v>
      </c>
      <c r="D9" s="5"/>
      <c r="E9" s="5"/>
      <c r="G9" s="6" t="s">
        <v>1</v>
      </c>
      <c r="H9" s="6">
        <v>240</v>
      </c>
      <c r="I9" s="6">
        <v>-6.47</v>
      </c>
      <c r="J9" s="7"/>
      <c r="K9" s="7"/>
      <c r="M9" s="8" t="s">
        <v>1</v>
      </c>
      <c r="N9" s="8">
        <v>185</v>
      </c>
      <c r="O9" s="8">
        <v>-6.32</v>
      </c>
      <c r="P9" s="9"/>
      <c r="Q9" s="9"/>
    </row>
    <row r="10" spans="1:18">
      <c r="A10" s="4" t="s">
        <v>2</v>
      </c>
      <c r="B10" s="69" t="s">
        <v>3</v>
      </c>
      <c r="C10" s="4">
        <v>-24.5</v>
      </c>
      <c r="D10" s="5"/>
      <c r="E10" s="5"/>
      <c r="G10" s="6" t="s">
        <v>2</v>
      </c>
      <c r="H10" s="70" t="s">
        <v>3</v>
      </c>
      <c r="I10" s="6">
        <v>-24.5</v>
      </c>
      <c r="J10" s="7"/>
      <c r="K10" s="7"/>
      <c r="M10" s="8" t="s">
        <v>2</v>
      </c>
      <c r="N10" s="71" t="s">
        <v>3</v>
      </c>
      <c r="O10" s="8">
        <v>-24.5</v>
      </c>
      <c r="P10" s="9"/>
      <c r="Q10" s="9"/>
    </row>
    <row r="11" spans="1:18">
      <c r="A11" s="5"/>
      <c r="B11" s="5"/>
      <c r="C11" s="5"/>
      <c r="D11" s="5"/>
      <c r="E11" s="5"/>
      <c r="G11" s="7"/>
      <c r="H11" s="7"/>
      <c r="I11" s="7"/>
      <c r="J11" s="7"/>
      <c r="K11" s="7"/>
      <c r="M11" s="9"/>
      <c r="N11" s="9"/>
      <c r="O11" s="9"/>
      <c r="P11" s="9"/>
      <c r="Q11" s="9"/>
    </row>
    <row r="12" spans="1:18">
      <c r="A12" s="72"/>
      <c r="B12" s="72"/>
      <c r="C12" s="10" t="s">
        <v>4</v>
      </c>
      <c r="D12" s="11" t="s">
        <v>5</v>
      </c>
      <c r="E12" s="12" t="s">
        <v>6</v>
      </c>
      <c r="G12" s="13"/>
      <c r="H12" s="94"/>
      <c r="I12" s="14" t="s">
        <v>4</v>
      </c>
      <c r="J12" s="14" t="s">
        <v>5</v>
      </c>
      <c r="K12" s="15" t="s">
        <v>6</v>
      </c>
      <c r="M12" s="16"/>
      <c r="N12" s="100"/>
      <c r="O12" s="17" t="s">
        <v>4</v>
      </c>
      <c r="P12" s="17" t="s">
        <v>5</v>
      </c>
      <c r="Q12" s="18" t="s">
        <v>6</v>
      </c>
    </row>
    <row r="13" spans="1:18" ht="19">
      <c r="A13" s="86" t="s">
        <v>14</v>
      </c>
      <c r="B13" s="87" t="s">
        <v>7</v>
      </c>
      <c r="C13" s="88" t="s">
        <v>15</v>
      </c>
      <c r="D13" s="89"/>
      <c r="E13" s="90"/>
      <c r="F13" s="19"/>
      <c r="G13" s="91" t="s">
        <v>14</v>
      </c>
      <c r="H13" s="95" t="s">
        <v>7</v>
      </c>
      <c r="I13" s="92" t="s">
        <v>15</v>
      </c>
      <c r="J13" s="92"/>
      <c r="K13" s="93"/>
      <c r="L13" s="20"/>
      <c r="M13" s="97" t="s">
        <v>14</v>
      </c>
      <c r="N13" s="101" t="s">
        <v>7</v>
      </c>
      <c r="O13" s="98" t="s">
        <v>15</v>
      </c>
      <c r="P13" s="98"/>
      <c r="Q13" s="99"/>
      <c r="R13" s="20"/>
    </row>
    <row r="14" spans="1:18">
      <c r="A14" s="73">
        <v>25000</v>
      </c>
      <c r="B14" s="77">
        <f t="shared" ref="B14:B33" si="0">1/A14</f>
        <v>4.0000000000000003E-5</v>
      </c>
      <c r="C14" s="81">
        <v>-24.509</v>
      </c>
      <c r="D14" s="21">
        <v>-21.54</v>
      </c>
      <c r="E14" s="22">
        <v>-27.477</v>
      </c>
      <c r="F14" s="23"/>
      <c r="G14" s="24">
        <v>25000</v>
      </c>
      <c r="H14" s="77">
        <v>4.0000000000000003E-5</v>
      </c>
      <c r="I14" s="21">
        <v>-24.524999999999999</v>
      </c>
      <c r="J14" s="21">
        <v>-21.553999999999998</v>
      </c>
      <c r="K14" s="22">
        <v>-27.495999999999999</v>
      </c>
      <c r="M14" s="25">
        <v>25000</v>
      </c>
      <c r="N14" s="102">
        <v>4.0000000000000003E-5</v>
      </c>
      <c r="O14" s="26">
        <v>-24.564</v>
      </c>
      <c r="P14" s="26">
        <v>-21.585999999999999</v>
      </c>
      <c r="Q14" s="27">
        <v>-27.541999999999998</v>
      </c>
      <c r="R14" s="28"/>
    </row>
    <row r="15" spans="1:18">
      <c r="A15" s="73">
        <v>20000</v>
      </c>
      <c r="B15" s="77">
        <f t="shared" si="0"/>
        <v>5.0000000000000002E-5</v>
      </c>
      <c r="C15" s="81">
        <v>-24.46125</v>
      </c>
      <c r="D15" s="21">
        <v>-21.5</v>
      </c>
      <c r="E15" s="22">
        <v>-27.421250000000001</v>
      </c>
      <c r="F15" s="23"/>
      <c r="G15" s="24">
        <v>20000</v>
      </c>
      <c r="H15" s="77">
        <v>5.0000000000000002E-5</v>
      </c>
      <c r="I15" s="21">
        <v>-24.481249999999999</v>
      </c>
      <c r="J15" s="21">
        <v>-21.517499999999998</v>
      </c>
      <c r="K15" s="22">
        <v>-27.445</v>
      </c>
      <c r="M15" s="25">
        <v>20000</v>
      </c>
      <c r="N15" s="102">
        <v>5.0000000000000002E-5</v>
      </c>
      <c r="O15" s="26">
        <v>-24.529999999999998</v>
      </c>
      <c r="P15" s="26">
        <v>-21.557500000000001</v>
      </c>
      <c r="Q15" s="27">
        <v>-27.502499999999998</v>
      </c>
    </row>
    <row r="16" spans="1:18">
      <c r="A16" s="73">
        <v>15000</v>
      </c>
      <c r="B16" s="77">
        <f t="shared" si="0"/>
        <v>6.666666666666667E-5</v>
      </c>
      <c r="C16" s="81">
        <v>-24.381666666666668</v>
      </c>
      <c r="D16" s="21">
        <v>-21.433333333333334</v>
      </c>
      <c r="E16" s="22">
        <v>-27.328333333333333</v>
      </c>
      <c r="F16" s="23"/>
      <c r="G16" s="24">
        <v>15000</v>
      </c>
      <c r="H16" s="77">
        <v>6.666666666666667E-5</v>
      </c>
      <c r="I16" s="21">
        <v>-24.408333333333331</v>
      </c>
      <c r="J16" s="21">
        <v>-21.456666666666667</v>
      </c>
      <c r="K16" s="22">
        <v>-27.36</v>
      </c>
      <c r="M16" s="25">
        <v>15000</v>
      </c>
      <c r="N16" s="102">
        <v>6.666666666666667E-5</v>
      </c>
      <c r="O16" s="26">
        <v>-24.473333333333333</v>
      </c>
      <c r="P16" s="26">
        <v>-21.509999999999998</v>
      </c>
      <c r="Q16" s="27">
        <v>-27.436666666666667</v>
      </c>
    </row>
    <row r="17" spans="1:17">
      <c r="A17" s="73">
        <v>12000</v>
      </c>
      <c r="B17" s="77">
        <f t="shared" si="0"/>
        <v>8.3333333333333331E-5</v>
      </c>
      <c r="C17" s="81">
        <v>-24.302083333333332</v>
      </c>
      <c r="D17" s="21">
        <v>-21.366666666666667</v>
      </c>
      <c r="E17" s="22">
        <v>-27.235416666666666</v>
      </c>
      <c r="F17" s="23"/>
      <c r="G17" s="24">
        <v>12000</v>
      </c>
      <c r="H17" s="77">
        <v>8.3333333333333331E-5</v>
      </c>
      <c r="I17" s="21">
        <v>-24.335416666666667</v>
      </c>
      <c r="J17" s="21">
        <v>-21.395833333333332</v>
      </c>
      <c r="K17" s="22">
        <v>-27.274999999999999</v>
      </c>
      <c r="M17" s="25">
        <v>12000</v>
      </c>
      <c r="N17" s="102">
        <v>8.3333333333333331E-5</v>
      </c>
      <c r="O17" s="26">
        <v>-24.416666666666664</v>
      </c>
      <c r="P17" s="26">
        <v>-21.462499999999999</v>
      </c>
      <c r="Q17" s="27">
        <v>-27.370833333333334</v>
      </c>
    </row>
    <row r="18" spans="1:17">
      <c r="A18" s="73">
        <v>10000</v>
      </c>
      <c r="B18" s="77">
        <f t="shared" si="0"/>
        <v>1E-4</v>
      </c>
      <c r="C18" s="81">
        <v>-24.2225</v>
      </c>
      <c r="D18" s="21">
        <v>-21.3</v>
      </c>
      <c r="E18" s="22">
        <v>-27.142499999999998</v>
      </c>
      <c r="F18" s="23"/>
      <c r="G18" s="24">
        <v>10000</v>
      </c>
      <c r="H18" s="77">
        <v>1E-4</v>
      </c>
      <c r="I18" s="21">
        <v>-24.262499999999999</v>
      </c>
      <c r="J18" s="21">
        <v>-21.335000000000001</v>
      </c>
      <c r="K18" s="22">
        <v>-27.189999999999998</v>
      </c>
      <c r="M18" s="25">
        <v>10000</v>
      </c>
      <c r="N18" s="102">
        <v>1E-4</v>
      </c>
      <c r="O18" s="26">
        <v>-24.36</v>
      </c>
      <c r="P18" s="26">
        <v>-21.414999999999999</v>
      </c>
      <c r="Q18" s="27">
        <v>-27.305</v>
      </c>
    </row>
    <row r="19" spans="1:17">
      <c r="A19" s="74">
        <f>A18-2000</f>
        <v>8000</v>
      </c>
      <c r="B19" s="78">
        <f>1/A19</f>
        <v>1.25E-4</v>
      </c>
      <c r="C19" s="82">
        <v>-24.103124999999999</v>
      </c>
      <c r="D19" s="29">
        <v>-21.2</v>
      </c>
      <c r="E19" s="30">
        <v>-27.003125000000001</v>
      </c>
      <c r="F19" s="23"/>
      <c r="G19" s="31">
        <v>8000</v>
      </c>
      <c r="H19" s="78">
        <v>1.25E-4</v>
      </c>
      <c r="I19" s="29">
        <v>-24.153124999999999</v>
      </c>
      <c r="J19" s="29">
        <v>-21.243749999999999</v>
      </c>
      <c r="K19" s="30">
        <v>-27.0625</v>
      </c>
      <c r="M19" s="32">
        <v>8000</v>
      </c>
      <c r="N19" s="103">
        <v>1.25E-4</v>
      </c>
      <c r="O19" s="33">
        <v>-24.274999999999999</v>
      </c>
      <c r="P19" s="33">
        <v>-21.34375</v>
      </c>
      <c r="Q19" s="34">
        <v>-27.206250000000001</v>
      </c>
    </row>
    <row r="20" spans="1:17">
      <c r="A20" s="74">
        <f>A19-2000</f>
        <v>6000</v>
      </c>
      <c r="B20" s="78">
        <f t="shared" si="0"/>
        <v>1.6666666666666666E-4</v>
      </c>
      <c r="C20" s="82">
        <v>-23.904166666666665</v>
      </c>
      <c r="D20" s="29">
        <v>-21.033333333333331</v>
      </c>
      <c r="E20" s="30">
        <v>-26.770833333333332</v>
      </c>
      <c r="F20" s="23"/>
      <c r="G20" s="31">
        <v>6000</v>
      </c>
      <c r="H20" s="78">
        <v>1.6666666666666666E-4</v>
      </c>
      <c r="I20" s="29">
        <v>-23.970833333333331</v>
      </c>
      <c r="J20" s="29">
        <v>-21.091666666666665</v>
      </c>
      <c r="K20" s="30">
        <v>-26.849999999999998</v>
      </c>
      <c r="M20" s="32">
        <v>6000</v>
      </c>
      <c r="N20" s="103">
        <v>1.6666666666666666E-4</v>
      </c>
      <c r="O20" s="33">
        <v>-24.133333333333333</v>
      </c>
      <c r="P20" s="33">
        <v>-21.224999999999998</v>
      </c>
      <c r="Q20" s="34">
        <v>-27.041666666666664</v>
      </c>
    </row>
    <row r="21" spans="1:17">
      <c r="A21" s="74">
        <v>5000</v>
      </c>
      <c r="B21" s="78">
        <f t="shared" si="0"/>
        <v>2.0000000000000001E-4</v>
      </c>
      <c r="C21" s="82">
        <v>-23.744999999999997</v>
      </c>
      <c r="D21" s="29">
        <v>-20.9</v>
      </c>
      <c r="E21" s="30">
        <v>-26.585000000000001</v>
      </c>
      <c r="F21" s="23"/>
      <c r="G21" s="35">
        <v>5000</v>
      </c>
      <c r="H21" s="96">
        <v>2.0000000000000001E-4</v>
      </c>
      <c r="I21" s="36">
        <v>-23.824999999999999</v>
      </c>
      <c r="J21" s="36">
        <v>-20.97</v>
      </c>
      <c r="K21" s="37">
        <v>-26.68</v>
      </c>
      <c r="M21" s="38">
        <v>5000</v>
      </c>
      <c r="N21" s="104">
        <v>2.0000000000000001E-4</v>
      </c>
      <c r="O21" s="39">
        <v>-24.02</v>
      </c>
      <c r="P21" s="39">
        <v>-21.13</v>
      </c>
      <c r="Q21" s="40">
        <v>-26.91</v>
      </c>
    </row>
    <row r="22" spans="1:17">
      <c r="A22" s="74">
        <v>4000</v>
      </c>
      <c r="B22" s="78">
        <f t="shared" si="0"/>
        <v>2.5000000000000001E-4</v>
      </c>
      <c r="C22" s="82">
        <v>-23.506249999999998</v>
      </c>
      <c r="D22" s="29">
        <v>-20.7</v>
      </c>
      <c r="E22" s="30">
        <v>-26.306249999999999</v>
      </c>
      <c r="F22" s="23"/>
      <c r="G22" s="35">
        <v>4000</v>
      </c>
      <c r="H22" s="96">
        <v>2.5000000000000001E-4</v>
      </c>
      <c r="I22" s="36">
        <v>-23.606249999999999</v>
      </c>
      <c r="J22" s="36">
        <v>-20.787499999999998</v>
      </c>
      <c r="K22" s="30">
        <v>-26.425000000000001</v>
      </c>
      <c r="M22" s="32">
        <v>4000</v>
      </c>
      <c r="N22" s="103">
        <v>2.5000000000000001E-4</v>
      </c>
      <c r="O22" s="33">
        <v>-23.849999999999998</v>
      </c>
      <c r="P22" s="33">
        <v>-20.987500000000001</v>
      </c>
      <c r="Q22" s="34">
        <v>-26.712499999999999</v>
      </c>
    </row>
    <row r="23" spans="1:17">
      <c r="A23" s="74">
        <v>3000</v>
      </c>
      <c r="B23" s="78">
        <f t="shared" si="0"/>
        <v>3.3333333333333332E-4</v>
      </c>
      <c r="C23" s="82">
        <v>-23.108333333333334</v>
      </c>
      <c r="D23" s="29">
        <v>-20.366666666666667</v>
      </c>
      <c r="E23" s="30">
        <v>-25.841666666666665</v>
      </c>
      <c r="F23" s="23"/>
      <c r="G23" s="35">
        <v>3000</v>
      </c>
      <c r="H23" s="96">
        <v>3.3333333333333332E-4</v>
      </c>
      <c r="I23" s="36">
        <v>-23.241666666666667</v>
      </c>
      <c r="J23" s="36">
        <v>-20.483333333333334</v>
      </c>
      <c r="K23" s="37">
        <v>-26</v>
      </c>
      <c r="M23" s="38">
        <v>3000</v>
      </c>
      <c r="N23" s="104">
        <v>3.3333333333333332E-4</v>
      </c>
      <c r="O23" s="39">
        <v>-23.566666666666666</v>
      </c>
      <c r="P23" s="39">
        <v>-20.75</v>
      </c>
      <c r="Q23" s="40">
        <v>-26.383333333333333</v>
      </c>
    </row>
    <row r="24" spans="1:17">
      <c r="A24" s="74">
        <v>2000</v>
      </c>
      <c r="B24" s="78">
        <f t="shared" si="0"/>
        <v>5.0000000000000001E-4</v>
      </c>
      <c r="C24" s="82">
        <v>-22.3125</v>
      </c>
      <c r="D24" s="29">
        <v>-19.7</v>
      </c>
      <c r="E24" s="30">
        <v>-24.912499999999998</v>
      </c>
      <c r="F24" s="23"/>
      <c r="G24" s="35">
        <v>2000</v>
      </c>
      <c r="H24" s="96">
        <v>5.0000000000000001E-4</v>
      </c>
      <c r="I24" s="36">
        <v>-22.512499999999999</v>
      </c>
      <c r="J24" s="29">
        <v>-19.875</v>
      </c>
      <c r="K24" s="30">
        <v>-25.15</v>
      </c>
      <c r="M24" s="32">
        <v>2000</v>
      </c>
      <c r="N24" s="103">
        <v>5.0000000000000001E-4</v>
      </c>
      <c r="O24" s="33">
        <v>-23</v>
      </c>
      <c r="P24" s="33">
        <v>-20.274999999999999</v>
      </c>
      <c r="Q24" s="34">
        <v>-25.724999999999998</v>
      </c>
    </row>
    <row r="25" spans="1:17">
      <c r="A25" s="74">
        <v>1000</v>
      </c>
      <c r="B25" s="78">
        <f t="shared" si="0"/>
        <v>1E-3</v>
      </c>
      <c r="C25" s="82">
        <v>-19.924999999999997</v>
      </c>
      <c r="D25" s="29">
        <v>-17.7</v>
      </c>
      <c r="E25" s="30">
        <v>-22.125</v>
      </c>
      <c r="F25" s="23"/>
      <c r="G25" s="35">
        <v>1000</v>
      </c>
      <c r="H25" s="96">
        <v>1E-3</v>
      </c>
      <c r="I25" s="36">
        <v>-20.324999999999999</v>
      </c>
      <c r="J25" s="36">
        <v>-18.05</v>
      </c>
      <c r="K25" s="37">
        <v>-22.599999999999998</v>
      </c>
      <c r="M25" s="38">
        <v>1000</v>
      </c>
      <c r="N25" s="104">
        <v>1E-3</v>
      </c>
      <c r="O25" s="39">
        <v>-21.3</v>
      </c>
      <c r="P25" s="39">
        <v>-18.849999999999998</v>
      </c>
      <c r="Q25" s="40">
        <v>-23.75</v>
      </c>
    </row>
    <row r="26" spans="1:17">
      <c r="A26" s="74">
        <v>600</v>
      </c>
      <c r="B26" s="78">
        <f t="shared" si="0"/>
        <v>1.6666666666666668E-3</v>
      </c>
      <c r="C26" s="82">
        <v>-16.741666666666667</v>
      </c>
      <c r="D26" s="29">
        <v>-15.033333333333331</v>
      </c>
      <c r="E26" s="30">
        <v>-18.408333333333331</v>
      </c>
      <c r="F26" s="23"/>
      <c r="G26" s="35">
        <v>600</v>
      </c>
      <c r="H26" s="96">
        <v>1.6666666666666668E-3</v>
      </c>
      <c r="I26" s="36">
        <v>-17.408333333333331</v>
      </c>
      <c r="J26" s="29">
        <v>-15.616666666666665</v>
      </c>
      <c r="K26" s="30">
        <v>-19.2</v>
      </c>
      <c r="M26" s="32">
        <v>600</v>
      </c>
      <c r="N26" s="103">
        <v>1.6666666666666668E-3</v>
      </c>
      <c r="O26" s="33">
        <v>-19.033333333333331</v>
      </c>
      <c r="P26" s="33">
        <v>-16.95</v>
      </c>
      <c r="Q26" s="34">
        <v>-21.116666666666667</v>
      </c>
    </row>
    <row r="27" spans="1:17">
      <c r="A27" s="74">
        <v>410</v>
      </c>
      <c r="B27" s="78">
        <f t="shared" si="0"/>
        <v>2.4390243902439024E-3</v>
      </c>
      <c r="C27" s="83">
        <v>-13.053658536585365</v>
      </c>
      <c r="D27" s="29">
        <v>-11.94390243902439</v>
      </c>
      <c r="E27" s="30">
        <v>-14.102439024390243</v>
      </c>
      <c r="F27" s="23"/>
      <c r="G27" s="35">
        <v>410</v>
      </c>
      <c r="H27" s="96">
        <v>2.4390243902439024E-3</v>
      </c>
      <c r="I27" s="41">
        <v>-14.029268292682927</v>
      </c>
      <c r="J27" s="36">
        <v>-12.797560975609755</v>
      </c>
      <c r="K27" s="37">
        <v>-15.260975609756096</v>
      </c>
      <c r="M27" s="32">
        <v>410</v>
      </c>
      <c r="N27" s="103">
        <v>2.4390243902439024E-3</v>
      </c>
      <c r="O27" s="33">
        <v>-16.407317073170731</v>
      </c>
      <c r="P27" s="33">
        <v>-14.748780487804877</v>
      </c>
      <c r="Q27" s="34">
        <v>-18.065853658536582</v>
      </c>
    </row>
    <row r="28" spans="1:17">
      <c r="A28" s="73">
        <v>280</v>
      </c>
      <c r="B28" s="77">
        <f t="shared" si="0"/>
        <v>3.5714285714285713E-3</v>
      </c>
      <c r="C28" s="81">
        <v>-7.6464285714285722</v>
      </c>
      <c r="D28" s="21">
        <v>-7.4142857142857146</v>
      </c>
      <c r="E28" s="22">
        <v>-7.7892857142857146</v>
      </c>
      <c r="F28" s="42"/>
      <c r="G28" s="24">
        <v>280</v>
      </c>
      <c r="H28" s="77">
        <v>3.5714285714285713E-3</v>
      </c>
      <c r="I28" s="21">
        <v>-9.0749999999999993</v>
      </c>
      <c r="J28" s="21">
        <v>-8.6642857142857146</v>
      </c>
      <c r="K28" s="22">
        <v>-9.485714285714284</v>
      </c>
      <c r="M28" s="25">
        <v>280</v>
      </c>
      <c r="N28" s="102">
        <v>3.5714285714285713E-3</v>
      </c>
      <c r="O28" s="26">
        <v>-12.557142857142857</v>
      </c>
      <c r="P28" s="26">
        <v>-11.52142857142857</v>
      </c>
      <c r="Q28" s="27">
        <v>-13.592857142857143</v>
      </c>
    </row>
    <row r="29" spans="1:17">
      <c r="A29" s="75">
        <v>260</v>
      </c>
      <c r="B29" s="79">
        <f t="shared" si="0"/>
        <v>3.8461538461538464E-3</v>
      </c>
      <c r="C29" s="84">
        <v>-6.3346153846153825</v>
      </c>
      <c r="D29" s="43">
        <v>-6.3153846153846143</v>
      </c>
      <c r="E29" s="44">
        <v>-6.2576923076923059</v>
      </c>
      <c r="F29" s="23"/>
      <c r="G29" s="35">
        <v>260</v>
      </c>
      <c r="H29" s="96">
        <v>3.8461538461538464E-3</v>
      </c>
      <c r="I29" s="36">
        <v>-7.8730769230769226</v>
      </c>
      <c r="J29" s="36">
        <v>-7.6615384615384592</v>
      </c>
      <c r="K29" s="37">
        <v>-8.0846153846153825</v>
      </c>
      <c r="M29" s="38">
        <v>260</v>
      </c>
      <c r="N29" s="104">
        <v>3.8461538461538464E-3</v>
      </c>
      <c r="O29" s="39">
        <v>-11.623076923076921</v>
      </c>
      <c r="P29" s="39">
        <v>-10.738461538461538</v>
      </c>
      <c r="Q29" s="40">
        <v>-12.507692307692306</v>
      </c>
    </row>
    <row r="30" spans="1:17">
      <c r="A30" s="73">
        <v>240</v>
      </c>
      <c r="B30" s="77">
        <f t="shared" si="0"/>
        <v>4.1666666666666666E-3</v>
      </c>
      <c r="C30" s="81">
        <v>-4.8041666666666671</v>
      </c>
      <c r="D30" s="21">
        <v>-5.0333333333333314</v>
      </c>
      <c r="E30" s="22">
        <v>-4.4708333333333314</v>
      </c>
      <c r="F30" s="23"/>
      <c r="G30" s="45">
        <v>240</v>
      </c>
      <c r="H30" s="79">
        <v>4.1666666666666666E-3</v>
      </c>
      <c r="I30" s="43">
        <v>-6.4708333333333314</v>
      </c>
      <c r="J30" s="43">
        <v>-6.4916666666666654</v>
      </c>
      <c r="K30" s="44">
        <v>-6.4499999999999993</v>
      </c>
      <c r="M30" s="38">
        <v>240</v>
      </c>
      <c r="N30" s="104">
        <v>4.1666666666666666E-3</v>
      </c>
      <c r="O30" s="39">
        <v>-10.533333333333333</v>
      </c>
      <c r="P30" s="39">
        <v>-9.8249999999999993</v>
      </c>
      <c r="Q30" s="40">
        <v>-11.241666666666667</v>
      </c>
    </row>
    <row r="31" spans="1:17">
      <c r="A31" s="73">
        <v>220</v>
      </c>
      <c r="B31" s="77">
        <f t="shared" si="0"/>
        <v>4.5454545454545452E-3</v>
      </c>
      <c r="C31" s="81">
        <v>-2.995454545454546</v>
      </c>
      <c r="D31" s="21">
        <v>-3.5181818181818194</v>
      </c>
      <c r="E31" s="22">
        <v>-2.3590909090909093</v>
      </c>
      <c r="F31" s="23"/>
      <c r="G31" s="24">
        <v>220</v>
      </c>
      <c r="H31" s="77">
        <v>4.5454545454545452E-3</v>
      </c>
      <c r="I31" s="21">
        <v>-4.8136363636363626</v>
      </c>
      <c r="J31" s="21">
        <v>-5.1090909090909093</v>
      </c>
      <c r="K31" s="22">
        <v>-4.5181818181818194</v>
      </c>
      <c r="M31" s="25">
        <v>220</v>
      </c>
      <c r="N31" s="102">
        <v>4.5454545454545452E-3</v>
      </c>
      <c r="O31" s="26">
        <v>-9.245454545454546</v>
      </c>
      <c r="P31" s="26">
        <v>-8.745454545454546</v>
      </c>
      <c r="Q31" s="27">
        <v>-9.745454545454546</v>
      </c>
    </row>
    <row r="32" spans="1:17">
      <c r="A32" s="73">
        <v>200</v>
      </c>
      <c r="B32" s="77">
        <f t="shared" si="0"/>
        <v>5.0000000000000001E-3</v>
      </c>
      <c r="C32" s="81">
        <v>-0.82499999999999929</v>
      </c>
      <c r="D32" s="21">
        <v>-1.6999999999999993</v>
      </c>
      <c r="E32" s="22">
        <v>0.17500000000000071</v>
      </c>
      <c r="F32" s="23"/>
      <c r="G32" s="24">
        <v>200</v>
      </c>
      <c r="H32" s="77">
        <v>5.0000000000000001E-3</v>
      </c>
      <c r="I32" s="21">
        <v>-2.8249999999999993</v>
      </c>
      <c r="J32" s="21">
        <v>-3.4499999999999993</v>
      </c>
      <c r="K32" s="22">
        <v>-2.1999999999999993</v>
      </c>
      <c r="M32" s="25">
        <v>200</v>
      </c>
      <c r="N32" s="102">
        <v>5.0000000000000001E-3</v>
      </c>
      <c r="O32" s="26">
        <v>-7.6999999999999993</v>
      </c>
      <c r="P32" s="26">
        <v>-7.4499999999999993</v>
      </c>
      <c r="Q32" s="27">
        <v>-7.9499999999999993</v>
      </c>
    </row>
    <row r="33" spans="1:17">
      <c r="A33" s="76">
        <v>185</v>
      </c>
      <c r="B33" s="80">
        <f t="shared" si="0"/>
        <v>5.4054054054054057E-3</v>
      </c>
      <c r="C33" s="85">
        <v>1.1108108108108112</v>
      </c>
      <c r="D33" s="46">
        <v>-7.8378378378378244E-2</v>
      </c>
      <c r="E33" s="47">
        <v>2.4351351351351376</v>
      </c>
      <c r="F33" s="23"/>
      <c r="G33" s="48">
        <v>185</v>
      </c>
      <c r="H33" s="80">
        <v>5.4054054054054057E-3</v>
      </c>
      <c r="I33" s="46">
        <v>-1.0513513513513502</v>
      </c>
      <c r="J33" s="46">
        <v>-1.9702702702702695</v>
      </c>
      <c r="K33" s="47">
        <v>-0.13243243243243086</v>
      </c>
      <c r="M33" s="49">
        <v>185</v>
      </c>
      <c r="N33" s="105">
        <v>5.4054054054054057E-3</v>
      </c>
      <c r="O33" s="50">
        <v>-6.3216216216216203</v>
      </c>
      <c r="P33" s="50">
        <v>-6.2945945945945923</v>
      </c>
      <c r="Q33" s="51">
        <v>-6.3486486486486484</v>
      </c>
    </row>
  </sheetData>
  <mergeCells count="3">
    <mergeCell ref="C13:E13"/>
    <mergeCell ref="I13:K13"/>
    <mergeCell ref="O13:Q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Lechleitner</dc:creator>
  <cp:lastModifiedBy>Franziska Lechleitner</cp:lastModifiedBy>
  <dcterms:created xsi:type="dcterms:W3CDTF">2020-10-13T08:40:33Z</dcterms:created>
  <dcterms:modified xsi:type="dcterms:W3CDTF">2021-06-30T09:54:43Z</dcterms:modified>
</cp:coreProperties>
</file>