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Work\Teaching\FINC462_662\Github_Coursepage\website\assets\data\"/>
    </mc:Choice>
  </mc:AlternateContent>
  <xr:revisionPtr revIDLastSave="0" documentId="13_ncr:1_{41FFFF7D-0C6B-430F-BC9B-E0AC1BB4E2AE}" xr6:coauthVersionLast="47" xr6:coauthVersionMax="47" xr10:uidLastSave="{00000000-0000-0000-0000-000000000000}"/>
  <bookViews>
    <workbookView xWindow="-98" yWindow="-98" windowWidth="28996" windowHeight="15675" xr2:uid="{9BE8EC41-96AD-4B21-AE2E-7DCF712A2DC9}"/>
  </bookViews>
  <sheets>
    <sheet name="Sheet1" sheetId="1" r:id="rId1"/>
  </sheets>
  <definedNames>
    <definedName name="solver_adj" localSheetId="0" hidden="1">Sheet1!$B$13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Sheet1!$B$19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893.22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11" i="1"/>
  <c r="E59" i="1" s="1"/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0" i="1"/>
  <c r="B18" i="1"/>
  <c r="F20" i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F59" i="1" s="1"/>
  <c r="F39" i="1" l="1"/>
  <c r="F55" i="1"/>
  <c r="F23" i="1"/>
  <c r="F22" i="1"/>
  <c r="F38" i="1"/>
  <c r="F56" i="1"/>
  <c r="F40" i="1"/>
  <c r="F24" i="1"/>
  <c r="F34" i="1"/>
  <c r="F37" i="1"/>
  <c r="F58" i="1"/>
  <c r="F57" i="1"/>
  <c r="F41" i="1"/>
  <c r="F49" i="1"/>
  <c r="F33" i="1"/>
  <c r="F35" i="1"/>
  <c r="F50" i="1"/>
  <c r="F48" i="1"/>
  <c r="F32" i="1"/>
  <c r="F54" i="1"/>
  <c r="F53" i="1"/>
  <c r="F36" i="1"/>
  <c r="F26" i="1"/>
  <c r="F47" i="1"/>
  <c r="F31" i="1"/>
  <c r="F25" i="1"/>
  <c r="F46" i="1"/>
  <c r="F30" i="1"/>
  <c r="F52" i="1"/>
  <c r="F45" i="1"/>
  <c r="F29" i="1"/>
  <c r="F44" i="1"/>
  <c r="F28" i="1"/>
  <c r="F43" i="1"/>
  <c r="F27" i="1"/>
  <c r="F42" i="1"/>
  <c r="F21" i="1"/>
  <c r="F51" i="1"/>
  <c r="B15" i="1" l="1"/>
  <c r="B19" i="1" s="1"/>
</calcChain>
</file>

<file path=xl/sharedStrings.xml><?xml version="1.0" encoding="utf-8"?>
<sst xmlns="http://schemas.openxmlformats.org/spreadsheetml/2006/main" count="17" uniqueCount="17">
  <si>
    <t>1) Set up cash flows</t>
  </si>
  <si>
    <t>Semi-annual coupons</t>
  </si>
  <si>
    <t>2) Guess a yield</t>
  </si>
  <si>
    <t>Yield to maturity</t>
  </si>
  <si>
    <t>3) Given the assumed yield, calculate PV of cash flows</t>
  </si>
  <si>
    <t>PV =</t>
  </si>
  <si>
    <t>4) Use solver and set PV equal to the given bond price</t>
  </si>
  <si>
    <t>given price</t>
  </si>
  <si>
    <t>target price</t>
  </si>
  <si>
    <t>=6%/2*$1,000</t>
  </si>
  <si>
    <t>0) Using Excel</t>
  </si>
  <si>
    <t>=YIELD("1/1/2000","1/1/2020",6%,89.322,100,2,0)</t>
  </si>
  <si>
    <t>Cash Flow</t>
  </si>
  <si>
    <t>PV of Cash Flows</t>
  </si>
  <si>
    <t>Time t</t>
  </si>
  <si>
    <t>=E20/(1+$B$13/2)^(2*D20)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</si>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</sst>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"/>
    <numFmt numFmtId="165" formatCode="_(&quot;$&quot;* #,##0.0000_);_(&quot;$&quot;* \(#,##0.00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 wrapText="1"/>
    </xf>
    <xf numFmtId="44" fontId="0" fillId="0" borderId="0" xfId="1" applyFont="1"/>
    <xf numFmtId="44" fontId="0" fillId="0" borderId="0" xfId="0" applyNumberFormat="1"/>
    <xf numFmtId="165" fontId="0" fillId="0" borderId="0" xfId="1" applyNumberFormat="1" applyFont="1"/>
    <xf numFmtId="9" fontId="0" fillId="0" borderId="0" xfId="2" applyFont="1"/>
    <xf numFmtId="44" fontId="0" fillId="0" borderId="0" xfId="1" applyNumberFormat="1" applyFont="1"/>
    <xf numFmtId="10" fontId="0" fillId="3" borderId="0" xfId="0" applyNumberFormat="1" applyFill="1"/>
    <xf numFmtId="10" fontId="0" fillId="3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333374</xdr:colOff>
      <xdr:row>1</xdr:row>
      <xdr:rowOff>9525</xdr:rowOff>
    </xdr:from>
    <xdr:ext cx="4572001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95FDA6-0244-4F80-BCC8-B3139DC80C99}"/>
            </a:ext>
          </a:extLst>
        </xdr:cNvPr>
        <xdr:cNvSpPr txBox="1"/>
      </xdr:nvSpPr>
      <xdr:spPr>
        <a:xfrm>
          <a:off x="333374" y="200025"/>
          <a:ext cx="4572001" cy="781240"/>
        </a:xfrm>
        <a:prstGeom prst="rect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A corporate bond with rating AA and face value of $1000 is selling at a</a:t>
          </a: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price of $893.22. The bond has a 6 percent coupon paid semiannually</a:t>
          </a: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and a 20 year term to maturity. What is the yield to maturity on the</a:t>
          </a:r>
        </a:p>
        <a:p>
          <a:r>
            <a:rPr lang="en-US" sz="11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bond? Hint: Use Excel or a financial calculator. 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A6AA90-B471-4B09-994E-D743821FDB92}" name="Table1" displayName="Table1" ref="D19:G59" totalsRowShown="0">
  <autoFilter ref="D19:G59" xr:uid="{C12AED84-1A6E-480D-A31D-F7809C998E2E}"/>
  <tableColumns count="4">
    <tableColumn id="1" xr3:uid="{9C992685-49EF-439B-9F3F-B837F4AC3264}" name="Time t">
      <calculatedColumnFormula>D19+0.5</calculatedColumnFormula>
    </tableColumn>
    <tableColumn id="2" xr3:uid="{4E6237B4-F04D-496C-94E4-C99CCB95F088}" name="Cash Flow" dataDxfId="1"/>
    <tableColumn id="3" xr3:uid="{B2B109AF-4DD7-4F14-8FF6-A42715F10E51}" name="PV of Cash Flows" dataDxfId="0" dataCellStyle="Currency">
      <calculatedColumnFormula>E20/(1+$B$13/2)^(2*D20)</calculatedColumnFormula>
    </tableColumn>
    <tableColumn id="4" xr3:uid="{D16AFAB6-DE75-45A5-9158-B8DE4865B94A}" name="Column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87B9-60A4-4436-8ABE-A6B85D075910}">
  <dimension ref="A7:G61"/>
  <sheetViews>
    <sheetView tabSelected="1" zoomScale="130" zoomScaleNormal="130" workbookViewId="0">
      <selection activeCell="J10" sqref="J10"/>
    </sheetView>
  </sheetViews>
  <sheetFormatPr defaultRowHeight="14.25" x14ac:dyDescent="0.45"/>
  <cols>
    <col min="1" max="1" width="27.265625" customWidth="1"/>
    <col min="2" max="2" width="11" customWidth="1"/>
    <col min="3" max="3" width="12.86328125" customWidth="1"/>
    <col min="5" max="5" width="11" customWidth="1"/>
    <col min="6" max="6" width="17.3984375" customWidth="1"/>
    <col min="7" max="7" width="12.73046875" customWidth="1"/>
  </cols>
  <sheetData>
    <row r="7" spans="1:6" x14ac:dyDescent="0.45">
      <c r="A7" s="5" t="s">
        <v>10</v>
      </c>
      <c r="B7" s="13">
        <f>YIELD("1/1/2000","1/1/2020",6%,89.322,100,2,0)</f>
        <v>7.0000470924908839E-2</v>
      </c>
      <c r="C7" s="2" t="s">
        <v>11</v>
      </c>
    </row>
    <row r="10" spans="1:6" x14ac:dyDescent="0.45">
      <c r="A10" s="5" t="s">
        <v>0</v>
      </c>
      <c r="F10" s="10"/>
    </row>
    <row r="11" spans="1:6" x14ac:dyDescent="0.45">
      <c r="A11" s="3" t="s">
        <v>1</v>
      </c>
      <c r="B11" s="7">
        <f>6%/2*1000</f>
        <v>30</v>
      </c>
      <c r="C11" s="2" t="s">
        <v>9</v>
      </c>
    </row>
    <row r="12" spans="1:6" x14ac:dyDescent="0.45">
      <c r="A12" s="5" t="s">
        <v>2</v>
      </c>
      <c r="B12" s="1"/>
    </row>
    <row r="13" spans="1:6" x14ac:dyDescent="0.45">
      <c r="A13" s="3" t="s">
        <v>3</v>
      </c>
      <c r="B13" s="12">
        <v>7.0000580994722589E-2</v>
      </c>
    </row>
    <row r="14" spans="1:6" x14ac:dyDescent="0.45">
      <c r="A14" s="5" t="s">
        <v>4</v>
      </c>
    </row>
    <row r="15" spans="1:6" x14ac:dyDescent="0.45">
      <c r="A15" s="3" t="s">
        <v>5</v>
      </c>
      <c r="B15" s="11">
        <f>SUM(F20:F59)</f>
        <v>893.21891588669882</v>
      </c>
    </row>
    <row r="17" spans="1:7" ht="28.5" x14ac:dyDescent="0.45">
      <c r="A17" s="6" t="s">
        <v>6</v>
      </c>
    </row>
    <row r="18" spans="1:7" x14ac:dyDescent="0.45">
      <c r="A18" s="3" t="s">
        <v>7</v>
      </c>
      <c r="B18" s="7">
        <f>893.22</f>
        <v>893.22</v>
      </c>
    </row>
    <row r="19" spans="1:7" x14ac:dyDescent="0.45">
      <c r="A19" s="3" t="s">
        <v>8</v>
      </c>
      <c r="B19" s="7">
        <f>B15</f>
        <v>893.21891588669882</v>
      </c>
      <c r="D19" t="s">
        <v>14</v>
      </c>
      <c r="E19" s="1" t="s">
        <v>12</v>
      </c>
      <c r="F19" t="s">
        <v>13</v>
      </c>
      <c r="G19" t="s">
        <v>16</v>
      </c>
    </row>
    <row r="20" spans="1:7" x14ac:dyDescent="0.45">
      <c r="D20">
        <v>0.5</v>
      </c>
      <c r="E20" s="8">
        <f>$B$11</f>
        <v>30</v>
      </c>
      <c r="F20" s="9">
        <f>E20/(1+$B$13/2)^(2*D20)</f>
        <v>28.985499110907242</v>
      </c>
      <c r="G20" s="2" t="s">
        <v>15</v>
      </c>
    </row>
    <row r="21" spans="1:7" x14ac:dyDescent="0.45">
      <c r="D21">
        <f>D20+0.5</f>
        <v>1</v>
      </c>
      <c r="E21" s="8">
        <f t="shared" ref="E21:E58" si="0">$B$11</f>
        <v>30</v>
      </c>
      <c r="F21" s="9">
        <f t="shared" ref="F21:F59" si="1">E21/(1+$B$13/2)^(2*D21)</f>
        <v>28.005305290280152</v>
      </c>
    </row>
    <row r="22" spans="1:7" x14ac:dyDescent="0.45">
      <c r="D22">
        <f t="shared" ref="D22:D59" si="2">D21+0.5</f>
        <v>1.5</v>
      </c>
      <c r="E22" s="8">
        <f t="shared" si="0"/>
        <v>30</v>
      </c>
      <c r="F22" s="9">
        <f t="shared" si="1"/>
        <v>27.058258386403377</v>
      </c>
    </row>
    <row r="23" spans="1:7" x14ac:dyDescent="0.45">
      <c r="D23">
        <f t="shared" si="2"/>
        <v>2</v>
      </c>
      <c r="E23" s="8">
        <f t="shared" si="0"/>
        <v>30</v>
      </c>
      <c r="F23" s="9">
        <f t="shared" si="1"/>
        <v>26.143237480059781</v>
      </c>
    </row>
    <row r="24" spans="1:7" x14ac:dyDescent="0.45">
      <c r="D24">
        <f t="shared" si="2"/>
        <v>2.5</v>
      </c>
      <c r="E24" s="8">
        <f t="shared" si="0"/>
        <v>30</v>
      </c>
      <c r="F24" s="9">
        <f t="shared" si="1"/>
        <v>25.259159557816993</v>
      </c>
    </row>
    <row r="25" spans="1:7" x14ac:dyDescent="0.45">
      <c r="D25">
        <f t="shared" si="2"/>
        <v>3</v>
      </c>
      <c r="E25" s="8">
        <f t="shared" si="0"/>
        <v>30</v>
      </c>
      <c r="F25" s="9">
        <f t="shared" si="1"/>
        <v>24.404978230178955</v>
      </c>
    </row>
    <row r="26" spans="1:7" x14ac:dyDescent="0.45">
      <c r="D26">
        <f t="shared" si="2"/>
        <v>3.5</v>
      </c>
      <c r="E26" s="8">
        <f t="shared" si="0"/>
        <v>30</v>
      </c>
      <c r="F26" s="9">
        <f t="shared" si="1"/>
        <v>23.579682493085425</v>
      </c>
    </row>
    <row r="27" spans="1:7" x14ac:dyDescent="0.45">
      <c r="D27">
        <f t="shared" si="2"/>
        <v>4</v>
      </c>
      <c r="E27" s="8">
        <f t="shared" si="0"/>
        <v>30</v>
      </c>
      <c r="F27" s="9">
        <f t="shared" si="1"/>
        <v>22.782295531293418</v>
      </c>
    </row>
    <row r="28" spans="1:7" x14ac:dyDescent="0.45">
      <c r="D28">
        <f t="shared" si="2"/>
        <v>4.5</v>
      </c>
      <c r="E28" s="8">
        <f t="shared" si="0"/>
        <v>30</v>
      </c>
      <c r="F28" s="9">
        <f t="shared" si="1"/>
        <v>22.01187356222438</v>
      </c>
    </row>
    <row r="29" spans="1:7" x14ac:dyDescent="0.45">
      <c r="D29">
        <f t="shared" si="2"/>
        <v>5</v>
      </c>
      <c r="E29" s="8">
        <f t="shared" si="0"/>
        <v>30</v>
      </c>
      <c r="F29" s="9">
        <f t="shared" si="1"/>
        <v>21.26750471890858</v>
      </c>
    </row>
    <row r="30" spans="1:7" x14ac:dyDescent="0.45">
      <c r="D30">
        <f t="shared" si="2"/>
        <v>5.5</v>
      </c>
      <c r="E30" s="8">
        <f t="shared" si="0"/>
        <v>30</v>
      </c>
      <c r="F30" s="9">
        <f t="shared" si="1"/>
        <v>20.548307970704677</v>
      </c>
    </row>
    <row r="31" spans="1:7" x14ac:dyDescent="0.45">
      <c r="D31">
        <f t="shared" si="2"/>
        <v>6</v>
      </c>
      <c r="E31" s="8">
        <f t="shared" si="0"/>
        <v>30</v>
      </c>
      <c r="F31" s="9">
        <f t="shared" si="1"/>
        <v>19.853432080516953</v>
      </c>
    </row>
    <row r="32" spans="1:7" x14ac:dyDescent="0.45">
      <c r="D32">
        <f t="shared" si="2"/>
        <v>6.5</v>
      </c>
      <c r="E32" s="8">
        <f t="shared" si="0"/>
        <v>30</v>
      </c>
      <c r="F32" s="9">
        <f t="shared" si="1"/>
        <v>19.18205459727605</v>
      </c>
    </row>
    <row r="33" spans="4:6" x14ac:dyDescent="0.45">
      <c r="D33">
        <f t="shared" si="2"/>
        <v>7</v>
      </c>
      <c r="E33" s="8">
        <f t="shared" si="0"/>
        <v>30</v>
      </c>
      <c r="F33" s="9">
        <f t="shared" si="1"/>
        <v>18.533380882490636</v>
      </c>
    </row>
    <row r="34" spans="4:6" x14ac:dyDescent="0.45">
      <c r="D34">
        <f t="shared" si="2"/>
        <v>7.5</v>
      </c>
      <c r="E34" s="8">
        <f t="shared" si="0"/>
        <v>30</v>
      </c>
      <c r="F34" s="9">
        <f t="shared" si="1"/>
        <v>17.90664316971792</v>
      </c>
    </row>
    <row r="35" spans="4:6" x14ac:dyDescent="0.45">
      <c r="D35">
        <f t="shared" si="2"/>
        <v>8</v>
      </c>
      <c r="E35" s="8">
        <f t="shared" si="0"/>
        <v>30</v>
      </c>
      <c r="F35" s="9">
        <f t="shared" si="1"/>
        <v>17.301099655839732</v>
      </c>
    </row>
    <row r="36" spans="4:6" x14ac:dyDescent="0.45">
      <c r="D36">
        <f t="shared" si="2"/>
        <v>8.5</v>
      </c>
      <c r="E36" s="8">
        <f t="shared" si="0"/>
        <v>30</v>
      </c>
      <c r="F36" s="9">
        <f t="shared" si="1"/>
        <v>16.716033623068672</v>
      </c>
    </row>
    <row r="37" spans="4:6" x14ac:dyDescent="0.45">
      <c r="D37">
        <f t="shared" si="2"/>
        <v>9</v>
      </c>
      <c r="E37" s="8">
        <f t="shared" si="0"/>
        <v>30</v>
      </c>
      <c r="F37" s="9">
        <f t="shared" si="1"/>
        <v>16.150752590645087</v>
      </c>
    </row>
    <row r="38" spans="4:6" x14ac:dyDescent="0.45">
      <c r="D38">
        <f t="shared" si="2"/>
        <v>9.5</v>
      </c>
      <c r="E38" s="8">
        <f t="shared" si="0"/>
        <v>30</v>
      </c>
      <c r="F38" s="9">
        <f t="shared" si="1"/>
        <v>15.604587495220867</v>
      </c>
    </row>
    <row r="39" spans="4:6" x14ac:dyDescent="0.45">
      <c r="D39">
        <f t="shared" si="2"/>
        <v>10</v>
      </c>
      <c r="E39" s="8">
        <f t="shared" si="0"/>
        <v>30</v>
      </c>
      <c r="F39" s="9">
        <f t="shared" si="1"/>
        <v>15.076891898959957</v>
      </c>
    </row>
    <row r="40" spans="4:6" x14ac:dyDescent="0.45">
      <c r="D40">
        <f t="shared" si="2"/>
        <v>10.5</v>
      </c>
      <c r="E40" s="8">
        <f t="shared" si="0"/>
        <v>30</v>
      </c>
      <c r="F40" s="9">
        <f t="shared" si="1"/>
        <v>14.567041224418281</v>
      </c>
    </row>
    <row r="41" spans="4:6" x14ac:dyDescent="0.45">
      <c r="D41">
        <f t="shared" si="2"/>
        <v>11</v>
      </c>
      <c r="E41" s="8">
        <f t="shared" si="0"/>
        <v>30</v>
      </c>
      <c r="F41" s="9">
        <f t="shared" si="1"/>
        <v>14.074432015297507</v>
      </c>
    </row>
    <row r="42" spans="4:6" x14ac:dyDescent="0.45">
      <c r="D42">
        <f t="shared" si="2"/>
        <v>11.5</v>
      </c>
      <c r="E42" s="8">
        <f t="shared" si="0"/>
        <v>30</v>
      </c>
      <c r="F42" s="9">
        <f t="shared" si="1"/>
        <v>13.59848122219768</v>
      </c>
    </row>
    <row r="43" spans="4:6" x14ac:dyDescent="0.45">
      <c r="D43">
        <f t="shared" si="2"/>
        <v>12</v>
      </c>
      <c r="E43" s="8">
        <f t="shared" si="0"/>
        <v>30</v>
      </c>
      <c r="F43" s="9">
        <f t="shared" si="1"/>
        <v>13.138625512523321</v>
      </c>
    </row>
    <row r="44" spans="4:6" x14ac:dyDescent="0.45">
      <c r="D44">
        <f t="shared" si="2"/>
        <v>12.5</v>
      </c>
      <c r="E44" s="8">
        <f t="shared" si="0"/>
        <v>30</v>
      </c>
      <c r="F44" s="9">
        <f t="shared" si="1"/>
        <v>12.694320603726265</v>
      </c>
    </row>
    <row r="45" spans="4:6" x14ac:dyDescent="0.45">
      <c r="D45">
        <f t="shared" si="2"/>
        <v>13</v>
      </c>
      <c r="E45" s="8">
        <f t="shared" si="0"/>
        <v>30</v>
      </c>
      <c r="F45" s="9">
        <f t="shared" si="1"/>
        <v>12.265040619095972</v>
      </c>
    </row>
    <row r="46" spans="4:6" x14ac:dyDescent="0.45">
      <c r="D46">
        <f t="shared" si="2"/>
        <v>13.5</v>
      </c>
      <c r="E46" s="8">
        <f t="shared" si="0"/>
        <v>30</v>
      </c>
      <c r="F46" s="9">
        <f t="shared" si="1"/>
        <v>11.850277465334917</v>
      </c>
    </row>
    <row r="47" spans="4:6" x14ac:dyDescent="0.45">
      <c r="D47">
        <f t="shared" si="2"/>
        <v>14</v>
      </c>
      <c r="E47" s="8">
        <f t="shared" si="0"/>
        <v>30</v>
      </c>
      <c r="F47" s="9">
        <f t="shared" si="1"/>
        <v>11.449540231182311</v>
      </c>
    </row>
    <row r="48" spans="4:6" x14ac:dyDescent="0.45">
      <c r="D48">
        <f t="shared" si="2"/>
        <v>14.5</v>
      </c>
      <c r="E48" s="8">
        <f t="shared" si="0"/>
        <v>30</v>
      </c>
      <c r="F48" s="9">
        <f t="shared" si="1"/>
        <v>11.062354606374388</v>
      </c>
    </row>
    <row r="49" spans="4:6" x14ac:dyDescent="0.45">
      <c r="D49">
        <f t="shared" si="2"/>
        <v>15</v>
      </c>
      <c r="E49" s="8">
        <f t="shared" si="0"/>
        <v>30</v>
      </c>
      <c r="F49" s="9">
        <f t="shared" si="1"/>
        <v>10.688262320253514</v>
      </c>
    </row>
    <row r="50" spans="4:6" x14ac:dyDescent="0.45">
      <c r="D50">
        <f t="shared" si="2"/>
        <v>15.5</v>
      </c>
      <c r="E50" s="8">
        <f t="shared" si="0"/>
        <v>30</v>
      </c>
      <c r="F50" s="9">
        <f t="shared" si="1"/>
        <v>10.326820599361721</v>
      </c>
    </row>
    <row r="51" spans="4:6" x14ac:dyDescent="0.45">
      <c r="D51">
        <f t="shared" si="2"/>
        <v>16</v>
      </c>
      <c r="E51" s="8">
        <f t="shared" si="0"/>
        <v>30</v>
      </c>
      <c r="F51" s="9">
        <f t="shared" si="1"/>
        <v>9.9776016433765911</v>
      </c>
    </row>
    <row r="52" spans="4:6" x14ac:dyDescent="0.45">
      <c r="D52">
        <f t="shared" si="2"/>
        <v>16.5</v>
      </c>
      <c r="E52" s="8">
        <f t="shared" si="0"/>
        <v>30</v>
      </c>
      <c r="F52" s="9">
        <f t="shared" si="1"/>
        <v>9.6401921187692938</v>
      </c>
    </row>
    <row r="53" spans="4:6" x14ac:dyDescent="0.45">
      <c r="D53">
        <f t="shared" si="2"/>
        <v>17</v>
      </c>
      <c r="E53" s="8">
        <f t="shared" si="0"/>
        <v>30</v>
      </c>
      <c r="F53" s="9">
        <f t="shared" si="1"/>
        <v>9.3141926695854131</v>
      </c>
    </row>
    <row r="54" spans="4:6" x14ac:dyDescent="0.45">
      <c r="D54">
        <f t="shared" si="2"/>
        <v>17.5</v>
      </c>
      <c r="E54" s="8">
        <f t="shared" si="0"/>
        <v>30</v>
      </c>
      <c r="F54" s="9">
        <f t="shared" si="1"/>
        <v>8.9992174447695579</v>
      </c>
    </row>
    <row r="55" spans="4:6" x14ac:dyDescent="0.45">
      <c r="D55">
        <f t="shared" si="2"/>
        <v>18</v>
      </c>
      <c r="E55" s="8">
        <f t="shared" si="0"/>
        <v>30</v>
      </c>
      <c r="F55" s="9">
        <f t="shared" si="1"/>
        <v>8.6948936414742999</v>
      </c>
    </row>
    <row r="56" spans="4:6" x14ac:dyDescent="0.45">
      <c r="D56">
        <f t="shared" si="2"/>
        <v>18.5</v>
      </c>
      <c r="E56" s="8">
        <f t="shared" si="0"/>
        <v>30</v>
      </c>
      <c r="F56" s="9">
        <f t="shared" si="1"/>
        <v>8.4008610638128776</v>
      </c>
    </row>
    <row r="57" spans="4:6" x14ac:dyDescent="0.45">
      <c r="D57">
        <f t="shared" si="2"/>
        <v>19</v>
      </c>
      <c r="E57" s="8">
        <f t="shared" si="0"/>
        <v>30</v>
      </c>
      <c r="F57" s="9">
        <f t="shared" si="1"/>
        <v>8.1167716965334478</v>
      </c>
    </row>
    <row r="58" spans="4:6" x14ac:dyDescent="0.45">
      <c r="D58">
        <f t="shared" si="2"/>
        <v>19.5</v>
      </c>
      <c r="E58" s="8">
        <f t="shared" si="0"/>
        <v>30</v>
      </c>
      <c r="F58" s="9">
        <f t="shared" si="1"/>
        <v>7.8422892931102455</v>
      </c>
    </row>
    <row r="59" spans="4:6" x14ac:dyDescent="0.45">
      <c r="D59">
        <f t="shared" si="2"/>
        <v>20</v>
      </c>
      <c r="E59" s="8">
        <f>1000+$B$11</f>
        <v>1030</v>
      </c>
      <c r="F59" s="9">
        <f t="shared" si="1"/>
        <v>260.1467215699023</v>
      </c>
    </row>
    <row r="61" spans="4:6" x14ac:dyDescent="0.45">
      <c r="E61" s="3"/>
      <c r="F61" s="4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Fleckenstein</dc:creator>
  <cp:lastModifiedBy>Fleckenstein, Matthias</cp:lastModifiedBy>
  <dcterms:created xsi:type="dcterms:W3CDTF">2021-03-31T21:38:09Z</dcterms:created>
  <dcterms:modified xsi:type="dcterms:W3CDTF">2022-02-27T00:53:45Z</dcterms:modified>
</cp:coreProperties>
</file>