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Задание_1" sheetId="1" r:id="rId1"/>
    <sheet name="Структура_сценария" sheetId="4" r:id="rId2"/>
    <sheet name="Задание_2" sheetId="5" r:id="rId3"/>
    <sheet name="Задание_3" sheetId="6" r:id="rId4"/>
  </sheets>
  <definedNames>
    <definedName name="duration">Задание_1!$B$20</definedName>
    <definedName name="number_visitors">Задание_1!$B$19</definedName>
    <definedName name="profit">Задание_1!$B$25</definedName>
    <definedName name="revenue">Задание_1!$B$24</definedName>
    <definedName name="solver_adj" localSheetId="3" hidden="1">Задание_3!$B$14:$D$15</definedName>
    <definedName name="solver_cvg" localSheetId="3" hidden="1">0.0001</definedName>
    <definedName name="solver_drv" localSheetId="3" hidden="1">2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Задание_3!$B$16</definedName>
    <definedName name="solver_lhs2" localSheetId="3" hidden="1">Задание_3!$C$16</definedName>
    <definedName name="solver_lhs3" localSheetId="3" hidden="1">Задание_3!$D$16</definedName>
    <definedName name="solver_lhs4" localSheetId="3" hidden="1">Задание_3!$J$21</definedName>
    <definedName name="solver_lhs5" localSheetId="3" hidden="1">Задание_3!$J$22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5</definedName>
    <definedName name="solver_nwt" localSheetId="3" hidden="1">1</definedName>
    <definedName name="solver_opt" localSheetId="3" hidden="1">Задание_3!$G$8</definedName>
    <definedName name="solver_pre" localSheetId="3" hidden="1">0.000001</definedName>
    <definedName name="solver_rbv" localSheetId="3" hidden="1">2</definedName>
    <definedName name="solver_rel1" localSheetId="3" hidden="1">2</definedName>
    <definedName name="solver_rel2" localSheetId="3" hidden="1">2</definedName>
    <definedName name="solver_rel3" localSheetId="3" hidden="1">2</definedName>
    <definedName name="solver_rel4" localSheetId="3" hidden="1">1</definedName>
    <definedName name="solver_rel5" localSheetId="3" hidden="1">1</definedName>
    <definedName name="solver_rhs1" localSheetId="3" hidden="1">Задание_3!$B$12</definedName>
    <definedName name="solver_rhs2" localSheetId="3" hidden="1">Задание_3!$C$12</definedName>
    <definedName name="solver_rhs3" localSheetId="3" hidden="1">Задание_3!$D$12</definedName>
    <definedName name="solver_rhs4" localSheetId="3" hidden="1">Задание_3!$B$21</definedName>
    <definedName name="solver_rhs5" localSheetId="3" hidden="1">Задание_3!$B$22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  <definedName name="выручка">Задание_1!$A$24</definedName>
    <definedName name="количество_посетителей">Задание_1!$A$19</definedName>
    <definedName name="прибыль">Задание_1!$A$25</definedName>
    <definedName name="продолжительность_проката_пьесы">Задание_1!$A$20</definedName>
  </definedNames>
  <calcPr calcId="152511"/>
  <fileRecoveryPr repairLoad="1"/>
</workbook>
</file>

<file path=xl/calcChain.xml><?xml version="1.0" encoding="utf-8"?>
<calcChain xmlns="http://schemas.openxmlformats.org/spreadsheetml/2006/main">
  <c r="G8" i="6" l="1"/>
  <c r="C16" i="6"/>
  <c r="D16" i="6"/>
  <c r="B16" i="6"/>
  <c r="I22" i="6"/>
  <c r="H22" i="6"/>
  <c r="I21" i="6"/>
  <c r="H21" i="6"/>
  <c r="G22" i="6"/>
  <c r="G21" i="6"/>
  <c r="B9" i="5"/>
  <c r="J21" i="6" l="1"/>
  <c r="J22" i="6"/>
  <c r="F4" i="5"/>
  <c r="F5" i="5" l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B24" i="1" l="1"/>
  <c r="B25" i="1" s="1"/>
</calcChain>
</file>

<file path=xl/sharedStrings.xml><?xml version="1.0" encoding="utf-8"?>
<sst xmlns="http://schemas.openxmlformats.org/spreadsheetml/2006/main" count="68" uniqueCount="62">
  <si>
    <t>1. Вы инвестируете в новый мюзикл. У Вас есть следующая информация о постановке:</t>
  </si>
  <si>
    <t>● Постоянные затраты на первое представление пьесы составляют 50 млн. рублей.</t>
  </si>
  <si>
    <t>● Средняя цена билета - 3500 рублей.</t>
  </si>
  <si>
    <t>● Театр вмещает 2000 человек, и представления идут 365 дней в году.</t>
  </si>
  <si>
    <t>Создайте сценарии для малого среднего числа посетителей (50%), наиболее вероятного (75%) и</t>
  </si>
  <si>
    <t>большого числа посетителей (90%) при</t>
  </si>
  <si>
    <t>продолжительности проката пьесы от 1 года до 5 лет.</t>
  </si>
  <si>
    <t>*Дополнительное задание: Создайте таблицу данных, в которой определяется, как общий доход от постановки изменяется при</t>
  </si>
  <si>
    <t>продолжительности проката пьесы от 1 года до 5 лет и при средней наполненности зала, меняющейся</t>
  </si>
  <si>
    <t>от 70% до 90%. *</t>
  </si>
  <si>
    <t>Входные данные</t>
  </si>
  <si>
    <t>постоянные расходы на первое представление</t>
  </si>
  <si>
    <t>средняя цена билета</t>
  </si>
  <si>
    <t>вместимость зрителей</t>
  </si>
  <si>
    <t>представления/год</t>
  </si>
  <si>
    <t>количество посетителей</t>
  </si>
  <si>
    <t>продолжительность проката пьесы</t>
  </si>
  <si>
    <t>Выходные данные</t>
  </si>
  <si>
    <t>выручка</t>
  </si>
  <si>
    <t>прибыль</t>
  </si>
  <si>
    <t>Малое число посетителей</t>
  </si>
  <si>
    <t>Наиболее вероятное число посетителей</t>
  </si>
  <si>
    <t>Большое число посетителей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</si>
  <si>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</si>
  <si>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</si>
  <si>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</si>
  <si>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</si>
  <si>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</si>
  <si>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</si>
  <si>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</si>
  <si>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number_visitors</t>
  </si>
  <si>
    <t>duration</t>
  </si>
  <si>
    <t>revenue</t>
  </si>
  <si>
    <t>profit</t>
  </si>
  <si>
    <t>Автор: Автор , 16.07.2022
Автор изменений: 1645295 , 16.07.2022</t>
  </si>
  <si>
    <t>Автор: Автор , 16.07.2022
Автор изменений: Автор , 16.07.2022
Автор изменений: 1645295 , 16.07.2022</t>
  </si>
  <si>
    <t>*исходила из предположения, что в плохом сценарии прокат пьесы - 2 года, в наиболее вероятном - 3, в оптимистическом - 5.</t>
  </si>
  <si>
    <t>сумма кредита</t>
  </si>
  <si>
    <t>срок</t>
  </si>
  <si>
    <t>сумма платежа</t>
  </si>
  <si>
    <t>повышающий коэффициент</t>
  </si>
  <si>
    <t>Завод производит мыши, клавиатуры и джойстики для видеоигр. В таблице приведена прибыль с единицы продукции, количество рабочего времени, затрачиваемое</t>
  </si>
  <si>
    <t>на единицу продукции, ежемесячный спрос на продукты и количество машинного времени, затрачиваемое на единицу продукции.</t>
  </si>
  <si>
    <t>(см. таблицу в презентации семинара)</t>
  </si>
  <si>
    <t>Каждый месяц доступно в общей сложности 13 000 часов рабочего времени и 3000 часов машинного времени. Каким образом завод может максимизировать</t>
  </si>
  <si>
    <t>ежемесячную прибыль?</t>
  </si>
  <si>
    <t>Прибыль</t>
  </si>
  <si>
    <t>Цена</t>
  </si>
  <si>
    <t>Ограничения</t>
  </si>
  <si>
    <t>макс. кол-во рабочего времени</t>
  </si>
  <si>
    <t>макс. кол-во машинного времени</t>
  </si>
  <si>
    <t>мышь</t>
  </si>
  <si>
    <t>клавиатура</t>
  </si>
  <si>
    <t>джойстики</t>
  </si>
  <si>
    <t>Рабочее время/ед.</t>
  </si>
  <si>
    <t>Машинное время/ед.</t>
  </si>
  <si>
    <t>Ежемесячный спрос</t>
  </si>
  <si>
    <t>кол-во рабочего времени</t>
  </si>
  <si>
    <t>кол-во машинного времени</t>
  </si>
  <si>
    <t>произведено рабочими</t>
  </si>
  <si>
    <t>произведено машиной</t>
  </si>
  <si>
    <t>произведено в общем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</si>
</sst>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name val="Calibri"/>
      <family val="2"/>
      <scheme val="minor"/>
    </font>
    <font>
      <sz val="11"/>
      <color theme="6" tint="-0.499984740745262"/>
      <name val="Arial"/>
      <family val="2"/>
      <charset val="204"/>
    </font>
    <font>
      <sz val="11"/>
      <color theme="6" tint="-0.499984740745262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2" fillId="0" borderId="0" xfId="0" applyFont="1"/>
    <xf numFmtId="44" fontId="0" fillId="0" borderId="0" xfId="1" applyFont="1"/>
    <xf numFmtId="9" fontId="0" fillId="0" borderId="0" xfId="2" applyFont="1"/>
    <xf numFmtId="44" fontId="0" fillId="0" borderId="0" xfId="0" applyNumberFormat="1"/>
    <xf numFmtId="0" fontId="0" fillId="0" borderId="0" xfId="0" applyFill="1" applyBorder="1" applyAlignment="1"/>
    <xf numFmtId="9" fontId="0" fillId="0" borderId="0" xfId="0" applyNumberFormat="1" applyFill="1" applyBorder="1" applyAlignment="1"/>
    <xf numFmtId="44" fontId="0" fillId="0" borderId="0" xfId="0" applyNumberFormat="1" applyFill="1" applyBorder="1" applyAlignment="1"/>
    <xf numFmtId="44" fontId="0" fillId="0" borderId="2" xfId="0" applyNumberFormat="1" applyFill="1" applyBorder="1" applyAlignment="1"/>
    <xf numFmtId="0" fontId="7" fillId="3" borderId="3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8" fillId="4" borderId="0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0" fillId="3" borderId="3" xfId="0" applyFont="1" applyFill="1" applyBorder="1" applyAlignment="1">
      <alignment horizontal="right"/>
    </xf>
    <xf numFmtId="9" fontId="0" fillId="5" borderId="0" xfId="0" applyNumberFormat="1" applyFill="1" applyBorder="1" applyAlignment="1"/>
    <xf numFmtId="0" fontId="0" fillId="5" borderId="0" xfId="0" applyFill="1" applyBorder="1" applyAlignment="1"/>
    <xf numFmtId="0" fontId="11" fillId="0" borderId="0" xfId="0" applyFont="1" applyFill="1" applyBorder="1" applyAlignment="1">
      <alignment vertical="top" wrapText="1"/>
    </xf>
    <xf numFmtId="0" fontId="3" fillId="0" borderId="0" xfId="0" applyFont="1" applyFill="1" applyAlignment="1">
      <alignment vertical="center"/>
    </xf>
    <xf numFmtId="0" fontId="4" fillId="0" borderId="0" xfId="0" applyFont="1"/>
    <xf numFmtId="0" fontId="5" fillId="2" borderId="0" xfId="0" applyFont="1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44" fontId="2" fillId="8" borderId="0" xfId="0" applyNumberFormat="1" applyFont="1" applyFill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5" zoomScale="90" workbookViewId="0">
      <selection activeCell="B21" sqref="B21"/>
    </sheetView>
  </sheetViews>
  <sheetFormatPr defaultRowHeight="15" x14ac:dyDescent="0.25"/>
  <cols>
    <col min="1" max="1" width="44.7109375" customWidth="1"/>
    <col min="2" max="2" width="20.5703125" bestFit="1" customWidth="1"/>
  </cols>
  <sheetData>
    <row r="1" spans="1:9" s="2" customFormat="1" x14ac:dyDescent="0.25">
      <c r="A1" s="1" t="s">
        <v>0</v>
      </c>
    </row>
    <row r="2" spans="1:9" s="2" customFormat="1" x14ac:dyDescent="0.25">
      <c r="A2" s="1" t="s">
        <v>1</v>
      </c>
    </row>
    <row r="3" spans="1:9" s="2" customFormat="1" x14ac:dyDescent="0.25">
      <c r="A3" s="1" t="s">
        <v>2</v>
      </c>
    </row>
    <row r="4" spans="1:9" s="2" customFormat="1" x14ac:dyDescent="0.25">
      <c r="A4" s="1" t="s">
        <v>3</v>
      </c>
    </row>
    <row r="5" spans="1:9" s="2" customFormat="1" x14ac:dyDescent="0.25">
      <c r="A5" s="1" t="s">
        <v>4</v>
      </c>
    </row>
    <row r="6" spans="1:9" s="2" customFormat="1" x14ac:dyDescent="0.25">
      <c r="A6" s="1" t="s">
        <v>5</v>
      </c>
    </row>
    <row r="7" spans="1:9" s="2" customFormat="1" x14ac:dyDescent="0.25">
      <c r="A7" s="1" t="s">
        <v>6</v>
      </c>
    </row>
    <row r="8" spans="1:9" s="2" customFormat="1" x14ac:dyDescent="0.25">
      <c r="A8" s="1" t="s">
        <v>7</v>
      </c>
    </row>
    <row r="9" spans="1:9" s="2" customFormat="1" x14ac:dyDescent="0.25">
      <c r="A9" s="1" t="s">
        <v>8</v>
      </c>
    </row>
    <row r="10" spans="1:9" s="2" customFormat="1" x14ac:dyDescent="0.25">
      <c r="A10" s="1" t="s">
        <v>9</v>
      </c>
    </row>
    <row r="12" spans="1:9" x14ac:dyDescent="0.25">
      <c r="A12" s="22" t="s">
        <v>36</v>
      </c>
      <c r="B12" s="23"/>
      <c r="C12" s="23"/>
      <c r="D12" s="23"/>
      <c r="E12" s="23"/>
      <c r="F12" s="23"/>
      <c r="G12" s="23"/>
      <c r="H12" s="23"/>
      <c r="I12" s="23"/>
    </row>
    <row r="14" spans="1:9" x14ac:dyDescent="0.25">
      <c r="A14" s="3" t="s">
        <v>10</v>
      </c>
    </row>
    <row r="15" spans="1:9" x14ac:dyDescent="0.25">
      <c r="A15" t="s">
        <v>11</v>
      </c>
      <c r="B15" s="4">
        <v>50000000</v>
      </c>
    </row>
    <row r="16" spans="1:9" x14ac:dyDescent="0.25">
      <c r="A16" t="s">
        <v>12</v>
      </c>
      <c r="B16" s="4">
        <v>3500</v>
      </c>
    </row>
    <row r="17" spans="1:2" x14ac:dyDescent="0.25">
      <c r="A17" t="s">
        <v>13</v>
      </c>
      <c r="B17">
        <v>2000</v>
      </c>
    </row>
    <row r="18" spans="1:2" x14ac:dyDescent="0.25">
      <c r="A18" t="s">
        <v>14</v>
      </c>
      <c r="B18">
        <v>365</v>
      </c>
    </row>
    <row r="19" spans="1:2" x14ac:dyDescent="0.25">
      <c r="A19" t="s">
        <v>15</v>
      </c>
      <c r="B19" s="5">
        <v>0.5</v>
      </c>
    </row>
    <row r="20" spans="1:2" x14ac:dyDescent="0.25">
      <c r="A20" t="s">
        <v>16</v>
      </c>
      <c r="B20">
        <v>2</v>
      </c>
    </row>
    <row r="23" spans="1:2" x14ac:dyDescent="0.25">
      <c r="A23" t="s">
        <v>17</v>
      </c>
    </row>
    <row r="24" spans="1:2" x14ac:dyDescent="0.25">
      <c r="A24" t="s">
        <v>18</v>
      </c>
      <c r="B24" s="6">
        <f>B16*B17*B18*B19*B20</f>
        <v>2555000000</v>
      </c>
    </row>
    <row r="25" spans="1:2" x14ac:dyDescent="0.25">
      <c r="A25" t="s">
        <v>19</v>
      </c>
      <c r="B25" s="6">
        <f>B24-B15</f>
        <v>2505000000</v>
      </c>
    </row>
  </sheetData>
  <scenarios current="2" show="2" sqref="B24:B25">
    <scenario name="Малое число посетителей" locked="1" count="2" user="Автор" comment="Автор: Автор , 16.07.2022_x000a_Автор изменений: Автор , 16.07.2022">
      <inputCells r="B19" val="0,5" numFmtId="9"/>
      <inputCells r="B20" val="2"/>
    </scenario>
    <scenario name="Наиболее вероятное число посетителей" locked="1" count="2" user="Автор" comment="Автор: Автор , 16.07.2022_x000a_Автор изменений: Автор , 16.07.2022_x000a_Автор изменений: Автор , 16.07.2022">
      <inputCells r="B19" val="0,75" numFmtId="9"/>
      <inputCells r="B20" val="3"/>
    </scenario>
    <scenario name="Большое число посетителей" locked="1" count="2" user="Автор" comment="Автор: Автор , 16.07.2022_x000a_Автор изменений: Автор , 16.07.2022">
      <inputCells r="B19" val="0,9" numFmtId="9"/>
      <inputCells r="B20" val="5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3"/>
  <sheetViews>
    <sheetView showGridLines="0" workbookViewId="0"/>
  </sheetViews>
  <sheetFormatPr defaultRowHeight="15" outlineLevelRow="1" outlineLevelCol="1" x14ac:dyDescent="0.25"/>
  <cols>
    <col min="3" max="3" width="15.5703125" bestFit="1" customWidth="1"/>
    <col min="4" max="7" width="33.5703125" bestFit="1" customWidth="1" outlineLevel="1"/>
  </cols>
  <sheetData>
    <row r="1" spans="2:7" ht="15.75" thickBot="1" x14ac:dyDescent="0.3"/>
    <row r="2" spans="2:7" ht="15.75" x14ac:dyDescent="0.25">
      <c r="B2" s="12" t="s">
        <v>23</v>
      </c>
      <c r="C2" s="12"/>
      <c r="D2" s="17"/>
      <c r="E2" s="17"/>
      <c r="F2" s="17"/>
      <c r="G2" s="17"/>
    </row>
    <row r="3" spans="2:7" ht="15.75" collapsed="1" x14ac:dyDescent="0.25">
      <c r="B3" s="11"/>
      <c r="C3" s="11"/>
      <c r="D3" s="18" t="s">
        <v>25</v>
      </c>
      <c r="E3" s="18" t="s">
        <v>20</v>
      </c>
      <c r="F3" s="18" t="s">
        <v>21</v>
      </c>
      <c r="G3" s="18" t="s">
        <v>22</v>
      </c>
    </row>
    <row r="4" spans="2:7" ht="33.75" hidden="1" outlineLevel="1" x14ac:dyDescent="0.25">
      <c r="B4" s="14"/>
      <c r="C4" s="14"/>
      <c r="D4" s="7"/>
      <c r="E4" s="21" t="s">
        <v>34</v>
      </c>
      <c r="F4" s="21" t="s">
        <v>35</v>
      </c>
      <c r="G4" s="21" t="s">
        <v>34</v>
      </c>
    </row>
    <row r="5" spans="2:7" x14ac:dyDescent="0.25">
      <c r="B5" s="15" t="s">
        <v>24</v>
      </c>
      <c r="C5" s="15"/>
      <c r="D5" s="13"/>
      <c r="E5" s="13"/>
      <c r="F5" s="13"/>
      <c r="G5" s="13"/>
    </row>
    <row r="6" spans="2:7" outlineLevel="1" x14ac:dyDescent="0.25">
      <c r="B6" s="14"/>
      <c r="C6" s="14" t="s">
        <v>30</v>
      </c>
      <c r="D6" s="8">
        <v>0.9</v>
      </c>
      <c r="E6" s="19">
        <v>0.5</v>
      </c>
      <c r="F6" s="19">
        <v>0.75</v>
      </c>
      <c r="G6" s="19">
        <v>0.9</v>
      </c>
    </row>
    <row r="7" spans="2:7" outlineLevel="1" x14ac:dyDescent="0.25">
      <c r="B7" s="14"/>
      <c r="C7" s="14" t="s">
        <v>31</v>
      </c>
      <c r="D7" s="7">
        <v>5</v>
      </c>
      <c r="E7" s="20">
        <v>2</v>
      </c>
      <c r="F7" s="20">
        <v>3</v>
      </c>
      <c r="G7" s="20">
        <v>5</v>
      </c>
    </row>
    <row r="8" spans="2:7" x14ac:dyDescent="0.25">
      <c r="B8" s="15" t="s">
        <v>26</v>
      </c>
      <c r="C8" s="15"/>
      <c r="D8" s="13"/>
      <c r="E8" s="13"/>
      <c r="F8" s="13"/>
      <c r="G8" s="13"/>
    </row>
    <row r="9" spans="2:7" outlineLevel="1" x14ac:dyDescent="0.25">
      <c r="B9" s="14"/>
      <c r="C9" s="14" t="s">
        <v>32</v>
      </c>
      <c r="D9" s="9">
        <v>11497500000</v>
      </c>
      <c r="E9" s="9">
        <v>2555000000</v>
      </c>
      <c r="F9" s="9">
        <v>5748750000</v>
      </c>
      <c r="G9" s="9">
        <v>11497500000</v>
      </c>
    </row>
    <row r="10" spans="2:7" ht="15.75" outlineLevel="1" thickBot="1" x14ac:dyDescent="0.3">
      <c r="B10" s="16"/>
      <c r="C10" s="16" t="s">
        <v>33</v>
      </c>
      <c r="D10" s="10">
        <v>11447500000</v>
      </c>
      <c r="E10" s="10">
        <v>2505000000</v>
      </c>
      <c r="F10" s="10">
        <v>5698750000</v>
      </c>
      <c r="G10" s="10">
        <v>11447500000</v>
      </c>
    </row>
    <row r="11" spans="2:7" x14ac:dyDescent="0.25">
      <c r="B11" t="s">
        <v>27</v>
      </c>
    </row>
    <row r="12" spans="2:7" x14ac:dyDescent="0.25">
      <c r="B12" t="s">
        <v>28</v>
      </c>
    </row>
    <row r="13" spans="2:7" x14ac:dyDescent="0.25">
      <c r="B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opLeftCell="A3" workbookViewId="0">
      <selection activeCell="B10" sqref="B10"/>
    </sheetView>
  </sheetViews>
  <sheetFormatPr defaultRowHeight="15" x14ac:dyDescent="0.25"/>
  <cols>
    <col min="1" max="1" width="19" bestFit="1" customWidth="1"/>
  </cols>
  <sheetData>
    <row r="2" spans="1:6" x14ac:dyDescent="0.25">
      <c r="A2" s="3" t="s">
        <v>10</v>
      </c>
    </row>
    <row r="3" spans="1:6" x14ac:dyDescent="0.25">
      <c r="A3" t="s">
        <v>37</v>
      </c>
      <c r="B3">
        <v>5000000</v>
      </c>
    </row>
    <row r="4" spans="1:6" x14ac:dyDescent="0.25">
      <c r="A4" t="s">
        <v>38</v>
      </c>
      <c r="B4">
        <v>20</v>
      </c>
      <c r="F4">
        <f>B3</f>
        <v>5000000</v>
      </c>
    </row>
    <row r="5" spans="1:6" x14ac:dyDescent="0.25">
      <c r="A5" t="s">
        <v>40</v>
      </c>
      <c r="B5">
        <v>1.1725403870291355</v>
      </c>
      <c r="E5">
        <v>1</v>
      </c>
      <c r="F5">
        <f>F4*$B$5-$B$9</f>
        <v>4962701.9351786776</v>
      </c>
    </row>
    <row r="6" spans="1:6" x14ac:dyDescent="0.25">
      <c r="E6">
        <v>2</v>
      </c>
      <c r="F6">
        <f>F5*$B$5-$B$9</f>
        <v>4918968.447817646</v>
      </c>
    </row>
    <row r="7" spans="1:6" x14ac:dyDescent="0.25">
      <c r="E7">
        <v>3</v>
      </c>
      <c r="F7">
        <f>F6*$B$5-$B$9</f>
        <v>4867689.1676212084</v>
      </c>
    </row>
    <row r="8" spans="1:6" x14ac:dyDescent="0.25">
      <c r="A8" s="3" t="s">
        <v>17</v>
      </c>
      <c r="E8">
        <v>4</v>
      </c>
      <c r="F8">
        <f t="shared" ref="F8:F24" si="0">F7*$B$5-$B$9</f>
        <v>4807562.140573102</v>
      </c>
    </row>
    <row r="9" spans="1:6" x14ac:dyDescent="0.25">
      <c r="A9" t="s">
        <v>39</v>
      </c>
      <c r="B9">
        <f>B3*B5^B4*(B5-1)/(B5^B4-1)</f>
        <v>899999.99996700068</v>
      </c>
      <c r="E9">
        <v>5</v>
      </c>
      <c r="F9">
        <f t="shared" si="0"/>
        <v>4737060.7730072038</v>
      </c>
    </row>
    <row r="10" spans="1:6" x14ac:dyDescent="0.25">
      <c r="E10">
        <v>6</v>
      </c>
      <c r="F10">
        <f t="shared" si="0"/>
        <v>4654395.0721954023</v>
      </c>
    </row>
    <row r="11" spans="1:6" x14ac:dyDescent="0.25">
      <c r="E11">
        <v>7</v>
      </c>
      <c r="F11">
        <f t="shared" si="0"/>
        <v>4557466.1993714981</v>
      </c>
    </row>
    <row r="12" spans="1:6" x14ac:dyDescent="0.25">
      <c r="E12">
        <v>8</v>
      </c>
      <c r="F12">
        <f t="shared" si="0"/>
        <v>4443813.1813162593</v>
      </c>
    </row>
    <row r="13" spans="1:6" x14ac:dyDescent="0.25">
      <c r="E13">
        <v>9</v>
      </c>
      <c r="F13">
        <f t="shared" si="0"/>
        <v>4310550.4275387404</v>
      </c>
    </row>
    <row r="14" spans="1:6" x14ac:dyDescent="0.25">
      <c r="E14">
        <v>10</v>
      </c>
      <c r="F14">
        <f t="shared" si="0"/>
        <v>4154294.4666478802</v>
      </c>
    </row>
    <row r="15" spans="1:6" x14ac:dyDescent="0.25">
      <c r="E15">
        <v>11</v>
      </c>
      <c r="F15">
        <f t="shared" si="0"/>
        <v>3971078.0417893007</v>
      </c>
    </row>
    <row r="16" spans="1:6" x14ac:dyDescent="0.25">
      <c r="E16">
        <v>12</v>
      </c>
      <c r="F16">
        <f t="shared" si="0"/>
        <v>3756249.384075528</v>
      </c>
    </row>
    <row r="17" spans="5:6" x14ac:dyDescent="0.25">
      <c r="E17">
        <v>13</v>
      </c>
      <c r="F17">
        <f t="shared" si="0"/>
        <v>3504354.106614871</v>
      </c>
    </row>
    <row r="18" spans="5:6" x14ac:dyDescent="0.25">
      <c r="E18">
        <v>14</v>
      </c>
      <c r="F18">
        <f t="shared" si="0"/>
        <v>3208996.7204903411</v>
      </c>
    </row>
    <row r="19" spans="5:6" x14ac:dyDescent="0.25">
      <c r="E19">
        <v>15</v>
      </c>
      <c r="F19">
        <f t="shared" si="0"/>
        <v>2862678.2566519706</v>
      </c>
    </row>
    <row r="20" spans="5:6" x14ac:dyDescent="0.25">
      <c r="E20">
        <v>16</v>
      </c>
      <c r="F20">
        <f t="shared" si="0"/>
        <v>2456605.8710275916</v>
      </c>
    </row>
    <row r="21" spans="5:6" x14ac:dyDescent="0.25">
      <c r="E21">
        <v>17</v>
      </c>
      <c r="F21">
        <f t="shared" si="0"/>
        <v>1980469.5988257381</v>
      </c>
    </row>
    <row r="22" spans="5:6" x14ac:dyDescent="0.25">
      <c r="E22">
        <v>18</v>
      </c>
      <c r="F22">
        <f t="shared" si="0"/>
        <v>1422180.589939567</v>
      </c>
    </row>
    <row r="23" spans="5:6" x14ac:dyDescent="0.25">
      <c r="E23">
        <v>19</v>
      </c>
      <c r="F23">
        <f t="shared" si="0"/>
        <v>767564.17938606348</v>
      </c>
    </row>
    <row r="24" spans="5:6" x14ac:dyDescent="0.25">
      <c r="E24">
        <v>20</v>
      </c>
      <c r="F24">
        <f t="shared" si="0"/>
        <v>3.5041011869907379E-8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74" workbookViewId="0">
      <selection activeCell="F14" sqref="F14"/>
    </sheetView>
  </sheetViews>
  <sheetFormatPr defaultRowHeight="15" x14ac:dyDescent="0.25"/>
  <cols>
    <col min="1" max="1" width="32" customWidth="1"/>
    <col min="2" max="2" width="10.42578125" bestFit="1" customWidth="1"/>
    <col min="3" max="4" width="11.85546875" bestFit="1" customWidth="1"/>
    <col min="6" max="6" width="27.7109375" customWidth="1"/>
    <col min="7" max="7" width="17.140625" bestFit="1" customWidth="1"/>
  </cols>
  <sheetData>
    <row r="1" spans="1:7" s="2" customFormat="1" x14ac:dyDescent="0.25">
      <c r="A1" s="24" t="s">
        <v>41</v>
      </c>
    </row>
    <row r="2" spans="1:7" s="2" customFormat="1" x14ac:dyDescent="0.25">
      <c r="A2" s="24" t="s">
        <v>42</v>
      </c>
    </row>
    <row r="3" spans="1:7" s="2" customFormat="1" x14ac:dyDescent="0.25">
      <c r="A3" s="24" t="s">
        <v>43</v>
      </c>
    </row>
    <row r="4" spans="1:7" s="2" customFormat="1" x14ac:dyDescent="0.25">
      <c r="A4" s="24" t="s">
        <v>44</v>
      </c>
    </row>
    <row r="5" spans="1:7" s="2" customFormat="1" x14ac:dyDescent="0.25">
      <c r="A5" s="24" t="s">
        <v>45</v>
      </c>
    </row>
    <row r="8" spans="1:7" x14ac:dyDescent="0.25">
      <c r="B8" s="25" t="s">
        <v>51</v>
      </c>
      <c r="C8" s="25" t="s">
        <v>52</v>
      </c>
      <c r="D8" s="25" t="s">
        <v>53</v>
      </c>
      <c r="F8" s="27" t="s">
        <v>46</v>
      </c>
      <c r="G8" s="28">
        <f>B16*B9+C16*C9+D16*D9</f>
        <v>40300000</v>
      </c>
    </row>
    <row r="9" spans="1:7" x14ac:dyDescent="0.25">
      <c r="A9" t="s">
        <v>47</v>
      </c>
      <c r="B9" s="6">
        <v>600</v>
      </c>
      <c r="C9" s="6">
        <v>700</v>
      </c>
      <c r="D9" s="6">
        <v>1000</v>
      </c>
    </row>
    <row r="10" spans="1:7" x14ac:dyDescent="0.25">
      <c r="A10" t="s">
        <v>54</v>
      </c>
      <c r="B10">
        <v>0.2</v>
      </c>
      <c r="C10">
        <v>0.3</v>
      </c>
      <c r="D10">
        <v>0.24</v>
      </c>
    </row>
    <row r="11" spans="1:7" x14ac:dyDescent="0.25">
      <c r="A11" t="s">
        <v>55</v>
      </c>
      <c r="B11">
        <v>0.04</v>
      </c>
      <c r="C11">
        <v>5.5E-2</v>
      </c>
      <c r="D11">
        <v>0.04</v>
      </c>
    </row>
    <row r="12" spans="1:7" x14ac:dyDescent="0.25">
      <c r="A12" t="s">
        <v>56</v>
      </c>
      <c r="B12">
        <v>15000</v>
      </c>
      <c r="C12">
        <v>29000</v>
      </c>
      <c r="D12">
        <v>11000</v>
      </c>
    </row>
    <row r="14" spans="1:7" x14ac:dyDescent="0.25">
      <c r="A14" s="26" t="s">
        <v>59</v>
      </c>
      <c r="B14" s="26">
        <v>15000</v>
      </c>
      <c r="C14" s="26">
        <v>0</v>
      </c>
      <c r="D14" s="26">
        <v>0</v>
      </c>
    </row>
    <row r="15" spans="1:7" x14ac:dyDescent="0.25">
      <c r="A15" s="26" t="s">
        <v>60</v>
      </c>
      <c r="B15" s="26">
        <v>0</v>
      </c>
      <c r="C15" s="26">
        <v>29000</v>
      </c>
      <c r="D15" s="26">
        <v>11000</v>
      </c>
    </row>
    <row r="16" spans="1:7" x14ac:dyDescent="0.25">
      <c r="A16" t="s">
        <v>61</v>
      </c>
      <c r="B16">
        <f>B14+B15</f>
        <v>15000</v>
      </c>
      <c r="C16">
        <f t="shared" ref="C16:D16" si="0">C14+C15</f>
        <v>29000</v>
      </c>
      <c r="D16">
        <f t="shared" si="0"/>
        <v>11000</v>
      </c>
    </row>
    <row r="20" spans="1:10" x14ac:dyDescent="0.25">
      <c r="A20" s="3" t="s">
        <v>48</v>
      </c>
      <c r="G20" s="25" t="s">
        <v>51</v>
      </c>
      <c r="H20" s="25" t="s">
        <v>52</v>
      </c>
      <c r="I20" s="25" t="s">
        <v>53</v>
      </c>
    </row>
    <row r="21" spans="1:10" x14ac:dyDescent="0.25">
      <c r="A21" t="s">
        <v>49</v>
      </c>
      <c r="B21">
        <v>13000</v>
      </c>
      <c r="F21" t="s">
        <v>57</v>
      </c>
      <c r="G21">
        <f>B10*B14</f>
        <v>3000</v>
      </c>
      <c r="H21">
        <f>C10*C14</f>
        <v>0</v>
      </c>
      <c r="I21">
        <f>D10*D14</f>
        <v>0</v>
      </c>
      <c r="J21">
        <f>G21+H21+I21</f>
        <v>3000</v>
      </c>
    </row>
    <row r="22" spans="1:10" x14ac:dyDescent="0.25">
      <c r="A22" t="s">
        <v>50</v>
      </c>
      <c r="B22">
        <v>3000</v>
      </c>
      <c r="F22" t="s">
        <v>58</v>
      </c>
      <c r="G22">
        <f>B11*B15</f>
        <v>0</v>
      </c>
      <c r="H22">
        <f>C11*C15</f>
        <v>1595</v>
      </c>
      <c r="I22">
        <f>D11*D15</f>
        <v>440</v>
      </c>
      <c r="J22">
        <f>G22+H22+I22</f>
        <v>2035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8</vt:i4>
      </vt:variant>
    </vt:vector>
  </HeadingPairs>
  <TitlesOfParts>
    <vt:vector size="12" baseType="lpstr">
      <vt:lpstr>Задание_1</vt:lpstr>
      <vt:lpstr>Структура_сценария</vt:lpstr>
      <vt:lpstr>Задание_2</vt:lpstr>
      <vt:lpstr>Задание_3</vt:lpstr>
      <vt:lpstr>duration</vt:lpstr>
      <vt:lpstr>number_visitors</vt:lpstr>
      <vt:lpstr>profit</vt:lpstr>
      <vt:lpstr>revenue</vt:lpstr>
      <vt:lpstr>выручка</vt:lpstr>
      <vt:lpstr>количество_посетителей</vt:lpstr>
      <vt:lpstr>прибыль</vt:lpstr>
      <vt:lpstr>продолжительность_проката_пьесы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2022-07-17T02:10:46Z</dcterms:modified>
</cp:coreProperties>
</file>